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868" activeTab="6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C" sheetId="8" r:id="rId6"/>
    <sheet name="CV_H" sheetId="6" r:id="rId7"/>
    <sheet name="CV_LV" sheetId="7" r:id="rId8"/>
    <sheet name="CV_S" sheetId="9" r:id="rId9"/>
    <sheet name="CV_D" sheetId="10" r:id="rId10"/>
    <sheet name="CV_HEB" sheetId="11" r:id="rId11"/>
    <sheet name="SWISS7_H" sheetId="13" r:id="rId12"/>
    <sheet name="SWISS7_G" sheetId="14" r:id="rId13"/>
    <sheet name="SWISS10_H" sheetId="15" r:id="rId14"/>
    <sheet name="SWISS10_G" sheetId="16" r:id="rId15"/>
    <sheet name="EUR6_H" sheetId="19" r:id="rId16"/>
    <sheet name="EUR6_G" sheetId="20" r:id="rId17"/>
    <sheet name="Vit_H" sheetId="17" r:id="rId18"/>
    <sheet name="Vit_Hd" sheetId="18" r:id="rId19"/>
  </sheets>
  <definedNames>
    <definedName name="_xlnm.Print_Area" localSheetId="5">CV_C!$A$1:$AD$39</definedName>
    <definedName name="_xlnm.Print_Area" localSheetId="9">CV_D!$A$1:$K$58</definedName>
    <definedName name="_xlnm.Print_Area" localSheetId="6">CV_H!$A$1:$K$55</definedName>
    <definedName name="_xlnm.Print_Area" localSheetId="10">CV_HEB!$A$1:$K$56</definedName>
    <definedName name="_xlnm.Print_Area" localSheetId="7">CV_LV!$A$1:$K$58</definedName>
    <definedName name="_xlnm.Print_Area" localSheetId="8">CV_S!$A$1:$K$58</definedName>
    <definedName name="_xlnm.Print_Area" localSheetId="16">EUR6_G!$A$1:$J$76</definedName>
    <definedName name="_xlnm.Print_Area" localSheetId="15">EUR6_H!$A$1:$J$76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7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6" i="5" l="1"/>
  <c r="H106" i="5"/>
  <c r="G106" i="5"/>
  <c r="F106" i="5"/>
  <c r="E106" i="5"/>
  <c r="D106" i="5"/>
  <c r="C106" i="5"/>
  <c r="M106" i="5" s="1"/>
  <c r="I105" i="5"/>
  <c r="H105" i="5"/>
  <c r="G105" i="5"/>
  <c r="F105" i="5"/>
  <c r="E105" i="5"/>
  <c r="D105" i="5"/>
  <c r="C105" i="5"/>
  <c r="M105" i="5" s="1"/>
  <c r="I103" i="5"/>
  <c r="H103" i="5"/>
  <c r="G103" i="5"/>
  <c r="F103" i="5"/>
  <c r="E103" i="5"/>
  <c r="D103" i="5"/>
  <c r="C103" i="5"/>
  <c r="M103" i="5" s="1"/>
  <c r="I102" i="5"/>
  <c r="H102" i="5"/>
  <c r="G102" i="5"/>
  <c r="F102" i="5"/>
  <c r="E102" i="5"/>
  <c r="D102" i="5"/>
  <c r="C102" i="5"/>
  <c r="M102" i="5" s="1"/>
  <c r="H97" i="5"/>
  <c r="G97" i="5"/>
  <c r="F97" i="5"/>
  <c r="E97" i="5"/>
  <c r="D97" i="5"/>
  <c r="C97" i="5"/>
  <c r="M97" i="5" s="1"/>
  <c r="H96" i="5"/>
  <c r="G96" i="5"/>
  <c r="F96" i="5"/>
  <c r="E96" i="5"/>
  <c r="D96" i="5"/>
  <c r="C96" i="5"/>
  <c r="M96" i="5" s="1"/>
  <c r="M94" i="5"/>
  <c r="H94" i="5"/>
  <c r="G94" i="5"/>
  <c r="F94" i="5"/>
  <c r="E94" i="5"/>
  <c r="D94" i="5"/>
  <c r="C94" i="5"/>
  <c r="H93" i="5"/>
  <c r="M93" i="5" s="1"/>
  <c r="G93" i="5"/>
  <c r="F93" i="5"/>
  <c r="E93" i="5"/>
  <c r="D93" i="5"/>
  <c r="C93" i="5"/>
  <c r="I88" i="5"/>
  <c r="H88" i="5"/>
  <c r="G88" i="5"/>
  <c r="F88" i="5"/>
  <c r="E88" i="5"/>
  <c r="D88" i="5"/>
  <c r="C88" i="5"/>
  <c r="M88" i="5" s="1"/>
  <c r="I87" i="5"/>
  <c r="H87" i="5"/>
  <c r="G87" i="5"/>
  <c r="M87" i="5" s="1"/>
  <c r="F87" i="5"/>
  <c r="E87" i="5"/>
  <c r="D87" i="5"/>
  <c r="C87" i="5"/>
  <c r="I85" i="5"/>
  <c r="H85" i="5"/>
  <c r="G85" i="5"/>
  <c r="M85" i="5" s="1"/>
  <c r="F85" i="5"/>
  <c r="E85" i="5"/>
  <c r="D85" i="5"/>
  <c r="C85" i="5"/>
  <c r="I84" i="5"/>
  <c r="H84" i="5"/>
  <c r="G84" i="5"/>
  <c r="M84" i="5" s="1"/>
  <c r="F84" i="5"/>
  <c r="E84" i="5"/>
  <c r="D84" i="5"/>
  <c r="C84" i="5"/>
  <c r="I79" i="5"/>
  <c r="H79" i="5"/>
  <c r="G79" i="5"/>
  <c r="F79" i="5"/>
  <c r="E79" i="5"/>
  <c r="D79" i="5"/>
  <c r="C79" i="5"/>
  <c r="M79" i="5" s="1"/>
  <c r="I78" i="5"/>
  <c r="H78" i="5"/>
  <c r="G78" i="5"/>
  <c r="F78" i="5"/>
  <c r="E78" i="5"/>
  <c r="D78" i="5"/>
  <c r="C78" i="5"/>
  <c r="M78" i="5" s="1"/>
  <c r="I76" i="5"/>
  <c r="H76" i="5"/>
  <c r="G76" i="5"/>
  <c r="F76" i="5"/>
  <c r="E76" i="5"/>
  <c r="D76" i="5"/>
  <c r="C76" i="5"/>
  <c r="M76" i="5" s="1"/>
  <c r="I75" i="5"/>
  <c r="H75" i="5"/>
  <c r="G75" i="5"/>
  <c r="F75" i="5"/>
  <c r="E75" i="5"/>
  <c r="D75" i="5"/>
  <c r="C75" i="5"/>
  <c r="M75" i="5" s="1"/>
  <c r="L70" i="5"/>
  <c r="K70" i="5"/>
  <c r="J70" i="5"/>
  <c r="I70" i="5"/>
  <c r="H70" i="5"/>
  <c r="G70" i="5"/>
  <c r="F70" i="5"/>
  <c r="E70" i="5"/>
  <c r="D70" i="5"/>
  <c r="C70" i="5"/>
  <c r="M70" i="5" s="1"/>
  <c r="L69" i="5"/>
  <c r="K69" i="5"/>
  <c r="J69" i="5"/>
  <c r="I69" i="5"/>
  <c r="H69" i="5"/>
  <c r="G69" i="5"/>
  <c r="F69" i="5"/>
  <c r="E69" i="5"/>
  <c r="M69" i="5" s="1"/>
  <c r="D69" i="5"/>
  <c r="C69" i="5"/>
  <c r="L67" i="5"/>
  <c r="K67" i="5"/>
  <c r="J67" i="5"/>
  <c r="I67" i="5"/>
  <c r="H67" i="5"/>
  <c r="G67" i="5"/>
  <c r="F67" i="5"/>
  <c r="E67" i="5"/>
  <c r="D67" i="5"/>
  <c r="C67" i="5"/>
  <c r="M67" i="5" s="1"/>
  <c r="L66" i="5"/>
  <c r="K66" i="5"/>
  <c r="J66" i="5"/>
  <c r="I66" i="5"/>
  <c r="H66" i="5"/>
  <c r="G66" i="5"/>
  <c r="F66" i="5"/>
  <c r="E66" i="5"/>
  <c r="D66" i="5"/>
  <c r="M66" i="5" s="1"/>
  <c r="C66" i="5"/>
  <c r="D58" i="7" l="1"/>
  <c r="C58" i="7"/>
  <c r="I57" i="7"/>
  <c r="D57" i="7"/>
  <c r="C57" i="7"/>
  <c r="D56" i="7"/>
  <c r="C56" i="7"/>
  <c r="D55" i="7"/>
  <c r="C55" i="7"/>
  <c r="I54" i="7"/>
  <c r="D54" i="7"/>
  <c r="C54" i="7"/>
  <c r="D53" i="7"/>
  <c r="B53" i="7" s="1"/>
  <c r="C53" i="7"/>
  <c r="D52" i="7"/>
  <c r="B52" i="7" s="1"/>
  <c r="C52" i="7"/>
  <c r="I51" i="7"/>
  <c r="D51" i="7"/>
  <c r="C51" i="7"/>
  <c r="D50" i="7"/>
  <c r="C50" i="7"/>
  <c r="D49" i="7"/>
  <c r="C49" i="7"/>
  <c r="I48" i="7"/>
  <c r="H54" i="7" s="1"/>
  <c r="D48" i="7"/>
  <c r="C48" i="7"/>
  <c r="D47" i="7"/>
  <c r="C47" i="7"/>
  <c r="D46" i="7"/>
  <c r="C46" i="7"/>
  <c r="D45" i="7"/>
  <c r="B45" i="7" s="1"/>
  <c r="C45" i="7"/>
  <c r="D44" i="7"/>
  <c r="C44" i="7"/>
  <c r="D43" i="7"/>
  <c r="C43" i="7"/>
  <c r="D42" i="7"/>
  <c r="C42" i="7"/>
  <c r="D41" i="7"/>
  <c r="B41" i="7" s="1"/>
  <c r="C41" i="7"/>
  <c r="D40" i="7"/>
  <c r="C40" i="7"/>
  <c r="D39" i="7"/>
  <c r="C39" i="7"/>
  <c r="D38" i="7"/>
  <c r="B38" i="7" s="1"/>
  <c r="C38" i="7"/>
  <c r="D37" i="7"/>
  <c r="B37" i="7" s="1"/>
  <c r="C37" i="7"/>
  <c r="D36" i="7"/>
  <c r="C36" i="7"/>
  <c r="D35" i="7"/>
  <c r="C35" i="7"/>
  <c r="B58" i="7"/>
  <c r="B57" i="7"/>
  <c r="B56" i="7"/>
  <c r="B55" i="7"/>
  <c r="B54" i="7"/>
  <c r="B51" i="7"/>
  <c r="B50" i="7"/>
  <c r="B49" i="7"/>
  <c r="B48" i="7"/>
  <c r="B47" i="7"/>
  <c r="B46" i="7"/>
  <c r="B44" i="7"/>
  <c r="B43" i="7"/>
  <c r="B42" i="7"/>
  <c r="B40" i="7"/>
  <c r="B39" i="7"/>
  <c r="B36" i="7"/>
  <c r="B35" i="7"/>
  <c r="H57" i="7"/>
  <c r="H51" i="7"/>
  <c r="H48" i="7" l="1"/>
  <c r="I50" i="6"/>
  <c r="H50" i="6"/>
  <c r="G50" i="6"/>
  <c r="F50" i="6"/>
  <c r="E50" i="6"/>
  <c r="D50" i="6"/>
  <c r="C50" i="6"/>
  <c r="I49" i="6"/>
  <c r="H49" i="6"/>
  <c r="G49" i="6"/>
  <c r="F49" i="6"/>
  <c r="E49" i="6"/>
  <c r="D49" i="6"/>
  <c r="C49" i="6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5" i="6"/>
  <c r="H45" i="6"/>
  <c r="G45" i="6"/>
  <c r="F45" i="6"/>
  <c r="E45" i="6"/>
  <c r="D45" i="6"/>
  <c r="C45" i="6"/>
  <c r="I44" i="6"/>
  <c r="H44" i="6"/>
  <c r="G44" i="6"/>
  <c r="F44" i="6"/>
  <c r="E44" i="6"/>
  <c r="D44" i="6"/>
  <c r="C44" i="6"/>
  <c r="I43" i="6"/>
  <c r="H43" i="6"/>
  <c r="G43" i="6"/>
  <c r="F43" i="6"/>
  <c r="E43" i="6"/>
  <c r="D43" i="6"/>
  <c r="C43" i="14"/>
  <c r="C43" i="16"/>
  <c r="C43" i="20"/>
  <c r="C43" i="17"/>
  <c r="C43" i="18"/>
  <c r="C43" i="6"/>
  <c r="E8" i="20" l="1"/>
  <c r="J5" i="20"/>
  <c r="B5" i="20"/>
  <c r="J4" i="20"/>
  <c r="B4" i="20"/>
  <c r="J3" i="20"/>
  <c r="A3" i="20"/>
  <c r="J2" i="20"/>
  <c r="E2" i="20"/>
  <c r="A2" i="20"/>
  <c r="A1" i="20"/>
  <c r="I68" i="19"/>
  <c r="G68" i="19"/>
  <c r="F68" i="19"/>
  <c r="E68" i="19"/>
  <c r="D68" i="19"/>
  <c r="C68" i="19"/>
  <c r="B68" i="19"/>
  <c r="I67" i="19"/>
  <c r="G67" i="19"/>
  <c r="F67" i="19"/>
  <c r="E67" i="19"/>
  <c r="D67" i="19"/>
  <c r="C67" i="19"/>
  <c r="B67" i="19"/>
  <c r="I66" i="19"/>
  <c r="G66" i="19"/>
  <c r="F66" i="19"/>
  <c r="E66" i="19"/>
  <c r="D66" i="19"/>
  <c r="C66" i="19"/>
  <c r="B66" i="19"/>
  <c r="I65" i="19"/>
  <c r="G65" i="19"/>
  <c r="F65" i="19"/>
  <c r="E65" i="19"/>
  <c r="D65" i="19"/>
  <c r="C65" i="19"/>
  <c r="B65" i="19"/>
  <c r="I64" i="19"/>
  <c r="G64" i="19"/>
  <c r="F64" i="19"/>
  <c r="E64" i="19"/>
  <c r="D64" i="19"/>
  <c r="C64" i="19"/>
  <c r="B64" i="19"/>
  <c r="I63" i="19"/>
  <c r="G63" i="19"/>
  <c r="F63" i="19"/>
  <c r="E63" i="19"/>
  <c r="D63" i="19"/>
  <c r="C63" i="19"/>
  <c r="B63" i="19"/>
  <c r="I62" i="19"/>
  <c r="G62" i="19"/>
  <c r="F62" i="19"/>
  <c r="E62" i="19"/>
  <c r="D62" i="19"/>
  <c r="C62" i="19"/>
  <c r="B62" i="19"/>
  <c r="I61" i="19"/>
  <c r="G61" i="19"/>
  <c r="F61" i="19"/>
  <c r="E61" i="19"/>
  <c r="D61" i="19"/>
  <c r="C61" i="19"/>
  <c r="B61" i="19"/>
  <c r="I60" i="19"/>
  <c r="G60" i="19"/>
  <c r="F60" i="19"/>
  <c r="E60" i="19"/>
  <c r="D60" i="19"/>
  <c r="C60" i="19"/>
  <c r="B60" i="19"/>
  <c r="I59" i="19"/>
  <c r="G59" i="19"/>
  <c r="F59" i="19"/>
  <c r="E59" i="19"/>
  <c r="D59" i="19"/>
  <c r="C59" i="19"/>
  <c r="B59" i="19"/>
  <c r="I58" i="19"/>
  <c r="G58" i="19"/>
  <c r="F58" i="19"/>
  <c r="E58" i="19"/>
  <c r="D58" i="19"/>
  <c r="C58" i="19"/>
  <c r="B58" i="19"/>
  <c r="I57" i="19"/>
  <c r="G57" i="19"/>
  <c r="F57" i="19"/>
  <c r="E57" i="19"/>
  <c r="D57" i="19"/>
  <c r="C57" i="19"/>
  <c r="B57" i="19"/>
  <c r="I56" i="19"/>
  <c r="G56" i="19"/>
  <c r="F56" i="19"/>
  <c r="E56" i="19"/>
  <c r="D56" i="19"/>
  <c r="C56" i="19"/>
  <c r="B56" i="19"/>
  <c r="I55" i="19"/>
  <c r="G55" i="19"/>
  <c r="F55" i="19"/>
  <c r="E55" i="19"/>
  <c r="D55" i="19"/>
  <c r="C55" i="19"/>
  <c r="B55" i="19"/>
  <c r="I54" i="19"/>
  <c r="G54" i="19"/>
  <c r="F54" i="19"/>
  <c r="E54" i="19"/>
  <c r="D54" i="19"/>
  <c r="C54" i="19"/>
  <c r="B54" i="19"/>
  <c r="I53" i="19"/>
  <c r="G53" i="19"/>
  <c r="F53" i="19"/>
  <c r="E53" i="19"/>
  <c r="D53" i="19"/>
  <c r="C53" i="19"/>
  <c r="B53" i="19"/>
  <c r="I52" i="19"/>
  <c r="G52" i="19"/>
  <c r="F52" i="19"/>
  <c r="E52" i="19"/>
  <c r="D52" i="19"/>
  <c r="C52" i="19"/>
  <c r="B52" i="19"/>
  <c r="I51" i="19"/>
  <c r="G51" i="19"/>
  <c r="F51" i="19"/>
  <c r="E51" i="19"/>
  <c r="D51" i="19"/>
  <c r="C51" i="19"/>
  <c r="B51" i="19"/>
  <c r="I50" i="19"/>
  <c r="G50" i="19"/>
  <c r="F50" i="19"/>
  <c r="E50" i="19"/>
  <c r="D50" i="19"/>
  <c r="C50" i="19"/>
  <c r="B50" i="19"/>
  <c r="I49" i="19"/>
  <c r="G49" i="19"/>
  <c r="F49" i="19"/>
  <c r="E49" i="19"/>
  <c r="D49" i="19"/>
  <c r="C49" i="19"/>
  <c r="B49" i="19"/>
  <c r="I48" i="19"/>
  <c r="G48" i="19"/>
  <c r="F48" i="19"/>
  <c r="E48" i="19"/>
  <c r="D48" i="19"/>
  <c r="C48" i="19"/>
  <c r="B48" i="19"/>
  <c r="I47" i="19"/>
  <c r="G47" i="19"/>
  <c r="F47" i="19"/>
  <c r="E47" i="19"/>
  <c r="D47" i="19"/>
  <c r="C47" i="19"/>
  <c r="B47" i="19"/>
  <c r="I46" i="19"/>
  <c r="G46" i="19"/>
  <c r="F46" i="19"/>
  <c r="E46" i="19"/>
  <c r="D46" i="19"/>
  <c r="C46" i="19"/>
  <c r="B46" i="19"/>
  <c r="I45" i="19"/>
  <c r="G45" i="19"/>
  <c r="F45" i="19"/>
  <c r="E45" i="19"/>
  <c r="D45" i="19"/>
  <c r="C45" i="19"/>
  <c r="B45" i="19"/>
  <c r="I36" i="19"/>
  <c r="G36" i="19"/>
  <c r="F36" i="19"/>
  <c r="E36" i="19"/>
  <c r="D36" i="19"/>
  <c r="C36" i="19"/>
  <c r="B36" i="19"/>
  <c r="I35" i="19"/>
  <c r="G35" i="19"/>
  <c r="F35" i="19"/>
  <c r="E35" i="19"/>
  <c r="D35" i="19"/>
  <c r="C35" i="19"/>
  <c r="B35" i="19"/>
  <c r="I34" i="19"/>
  <c r="G34" i="19"/>
  <c r="F34" i="19"/>
  <c r="E34" i="19"/>
  <c r="D34" i="19"/>
  <c r="C34" i="19"/>
  <c r="B34" i="19"/>
  <c r="I33" i="19"/>
  <c r="G33" i="19"/>
  <c r="F33" i="19"/>
  <c r="E33" i="19"/>
  <c r="D33" i="19"/>
  <c r="C33" i="19"/>
  <c r="B33" i="19"/>
  <c r="I32" i="19"/>
  <c r="G32" i="19"/>
  <c r="F32" i="19"/>
  <c r="E32" i="19"/>
  <c r="D32" i="19"/>
  <c r="C32" i="19"/>
  <c r="B32" i="19"/>
  <c r="I31" i="19"/>
  <c r="G31" i="19"/>
  <c r="F31" i="19"/>
  <c r="E31" i="19"/>
  <c r="D31" i="19"/>
  <c r="C31" i="19"/>
  <c r="B31" i="19"/>
  <c r="I30" i="19"/>
  <c r="G30" i="19"/>
  <c r="F30" i="19"/>
  <c r="E30" i="19"/>
  <c r="D30" i="19"/>
  <c r="C30" i="19"/>
  <c r="B30" i="19"/>
  <c r="I29" i="19"/>
  <c r="G29" i="19"/>
  <c r="F29" i="19"/>
  <c r="E29" i="19"/>
  <c r="D29" i="19"/>
  <c r="C29" i="19"/>
  <c r="B29" i="19"/>
  <c r="I28" i="19"/>
  <c r="G28" i="19"/>
  <c r="F28" i="19"/>
  <c r="E28" i="19"/>
  <c r="D28" i="19"/>
  <c r="C28" i="19"/>
  <c r="B28" i="19"/>
  <c r="I27" i="19"/>
  <c r="G27" i="19"/>
  <c r="F27" i="19"/>
  <c r="E27" i="19"/>
  <c r="D27" i="19"/>
  <c r="C27" i="19"/>
  <c r="B27" i="19"/>
  <c r="I26" i="19"/>
  <c r="G26" i="19"/>
  <c r="F26" i="19"/>
  <c r="E26" i="19"/>
  <c r="D26" i="19"/>
  <c r="C26" i="19"/>
  <c r="B26" i="19"/>
  <c r="I25" i="19"/>
  <c r="G25" i="19"/>
  <c r="F25" i="19"/>
  <c r="E25" i="19"/>
  <c r="D25" i="19"/>
  <c r="C25" i="19"/>
  <c r="B25" i="19"/>
  <c r="I24" i="19"/>
  <c r="G24" i="19"/>
  <c r="F24" i="19"/>
  <c r="E24" i="19"/>
  <c r="D24" i="19"/>
  <c r="C24" i="19"/>
  <c r="B24" i="19"/>
  <c r="I23" i="19"/>
  <c r="G23" i="19"/>
  <c r="F23" i="19"/>
  <c r="E23" i="19"/>
  <c r="D23" i="19"/>
  <c r="C23" i="19"/>
  <c r="B23" i="19"/>
  <c r="I22" i="19"/>
  <c r="G22" i="19"/>
  <c r="F22" i="19"/>
  <c r="E22" i="19"/>
  <c r="D22" i="19"/>
  <c r="C22" i="19"/>
  <c r="B22" i="19"/>
  <c r="I21" i="19"/>
  <c r="G21" i="19"/>
  <c r="F21" i="19"/>
  <c r="E21" i="19"/>
  <c r="D21" i="19"/>
  <c r="C21" i="19"/>
  <c r="B21" i="19"/>
  <c r="I20" i="19"/>
  <c r="G20" i="19"/>
  <c r="F20" i="19"/>
  <c r="E20" i="19"/>
  <c r="D20" i="19"/>
  <c r="C20" i="19"/>
  <c r="B20" i="19"/>
  <c r="I19" i="19"/>
  <c r="G19" i="19"/>
  <c r="F19" i="19"/>
  <c r="E19" i="19"/>
  <c r="D19" i="19"/>
  <c r="C19" i="19"/>
  <c r="B19" i="19"/>
  <c r="I18" i="19"/>
  <c r="G18" i="19"/>
  <c r="F18" i="19"/>
  <c r="E18" i="19"/>
  <c r="D18" i="19"/>
  <c r="C18" i="19"/>
  <c r="B18" i="19"/>
  <c r="I17" i="19"/>
  <c r="G17" i="19"/>
  <c r="F17" i="19"/>
  <c r="E17" i="19"/>
  <c r="D17" i="19"/>
  <c r="C17" i="19"/>
  <c r="B17" i="19"/>
  <c r="I16" i="19"/>
  <c r="G16" i="19"/>
  <c r="F16" i="19"/>
  <c r="E16" i="19"/>
  <c r="D16" i="19"/>
  <c r="C16" i="19"/>
  <c r="B16" i="19"/>
  <c r="I15" i="19"/>
  <c r="G15" i="19"/>
  <c r="F15" i="19"/>
  <c r="E15" i="19"/>
  <c r="D15" i="19"/>
  <c r="C15" i="19"/>
  <c r="B15" i="19"/>
  <c r="I14" i="19"/>
  <c r="G14" i="19"/>
  <c r="F14" i="19"/>
  <c r="E14" i="19"/>
  <c r="D14" i="19"/>
  <c r="C14" i="19"/>
  <c r="B14" i="19"/>
  <c r="I13" i="19"/>
  <c r="G13" i="19"/>
  <c r="F13" i="19"/>
  <c r="E13" i="19"/>
  <c r="D13" i="19"/>
  <c r="C13" i="19"/>
  <c r="B13" i="19"/>
  <c r="E8" i="19"/>
  <c r="J5" i="19"/>
  <c r="B5" i="19"/>
  <c r="J4" i="19"/>
  <c r="B4" i="19"/>
  <c r="J3" i="19"/>
  <c r="A3" i="19"/>
  <c r="J2" i="19"/>
  <c r="E2" i="19"/>
  <c r="A2" i="19"/>
  <c r="A1" i="19"/>
  <c r="G38" i="19" l="1"/>
  <c r="G70" i="19"/>
  <c r="E37" i="19"/>
  <c r="C38" i="19"/>
  <c r="E69" i="19"/>
  <c r="C70" i="19"/>
  <c r="E70" i="19"/>
  <c r="F37" i="19"/>
  <c r="D38" i="19"/>
  <c r="F69" i="19"/>
  <c r="G37" i="19"/>
  <c r="E38" i="19"/>
  <c r="G69" i="19"/>
  <c r="F38" i="19"/>
  <c r="F70" i="19"/>
  <c r="B69" i="19"/>
  <c r="D70" i="19"/>
  <c r="B37" i="19"/>
  <c r="C37" i="19"/>
  <c r="C69" i="19"/>
  <c r="D37" i="19"/>
  <c r="B38" i="19"/>
  <c r="D69" i="19"/>
  <c r="B70" i="19"/>
  <c r="B11" i="13"/>
  <c r="B11" i="15"/>
  <c r="B11" i="19"/>
  <c r="B12" i="17"/>
  <c r="B12" i="18"/>
  <c r="K19" i="6" l="1"/>
  <c r="K50" i="6" s="1"/>
  <c r="K14" i="6"/>
  <c r="K45" i="6" s="1"/>
  <c r="D12" i="6"/>
  <c r="F12" i="6" s="1"/>
  <c r="E12" i="6"/>
  <c r="H12" i="6"/>
  <c r="I12" i="6"/>
  <c r="K12" i="6" s="1"/>
  <c r="K43" i="6" s="1"/>
  <c r="C13" i="6"/>
  <c r="D13" i="6"/>
  <c r="E13" i="6"/>
  <c r="G13" i="6" s="1"/>
  <c r="F13" i="6"/>
  <c r="H13" i="6"/>
  <c r="J13" i="6" s="1"/>
  <c r="J44" i="6" s="1"/>
  <c r="I13" i="6"/>
  <c r="K13" i="6" s="1"/>
  <c r="K44" i="6" s="1"/>
  <c r="C14" i="6"/>
  <c r="D14" i="6"/>
  <c r="F14" i="6" s="1"/>
  <c r="E14" i="6"/>
  <c r="G14" i="6"/>
  <c r="H14" i="6"/>
  <c r="J14" i="6" s="1"/>
  <c r="J45" i="6" s="1"/>
  <c r="I14" i="6"/>
  <c r="C15" i="6"/>
  <c r="D15" i="6"/>
  <c r="E15" i="6"/>
  <c r="G15" i="6"/>
  <c r="H15" i="6"/>
  <c r="I15" i="6"/>
  <c r="C16" i="6"/>
  <c r="D16" i="6"/>
  <c r="E16" i="6"/>
  <c r="H16" i="6"/>
  <c r="F16" i="6" s="1"/>
  <c r="I16" i="6"/>
  <c r="D18" i="6"/>
  <c r="E18" i="6"/>
  <c r="H18" i="6"/>
  <c r="I18" i="6"/>
  <c r="K18" i="6" s="1"/>
  <c r="K49" i="6" s="1"/>
  <c r="D19" i="6"/>
  <c r="E19" i="6"/>
  <c r="H19" i="6"/>
  <c r="J19" i="6" s="1"/>
  <c r="J50" i="6" s="1"/>
  <c r="I19" i="6"/>
  <c r="G19" i="6" s="1"/>
  <c r="D21" i="6"/>
  <c r="E22" i="6"/>
  <c r="A23" i="6"/>
  <c r="C41" i="6"/>
  <c r="F41" i="6"/>
  <c r="H41" i="6"/>
  <c r="J41" i="6"/>
  <c r="C42" i="6"/>
  <c r="D42" i="6"/>
  <c r="E42" i="6"/>
  <c r="F42" i="6"/>
  <c r="G42" i="6"/>
  <c r="H42" i="6"/>
  <c r="I42" i="6"/>
  <c r="J42" i="6"/>
  <c r="K42" i="6"/>
  <c r="V90" i="2"/>
  <c r="J90" i="2"/>
  <c r="I90" i="2"/>
  <c r="V89" i="2"/>
  <c r="J89" i="2"/>
  <c r="I89" i="2"/>
  <c r="V88" i="2"/>
  <c r="J88" i="2"/>
  <c r="I88" i="2"/>
  <c r="V87" i="2"/>
  <c r="J87" i="2"/>
  <c r="I87" i="2"/>
  <c r="V86" i="2"/>
  <c r="J86" i="2"/>
  <c r="I86" i="2"/>
  <c r="V85" i="2"/>
  <c r="J85" i="2"/>
  <c r="I85" i="2"/>
  <c r="V84" i="2"/>
  <c r="J84" i="2"/>
  <c r="I84" i="2"/>
  <c r="V83" i="2"/>
  <c r="J83" i="2"/>
  <c r="I83" i="2"/>
  <c r="V82" i="2"/>
  <c r="J82" i="2"/>
  <c r="I82" i="2"/>
  <c r="V81" i="2"/>
  <c r="J81" i="2"/>
  <c r="I81" i="2"/>
  <c r="V80" i="2"/>
  <c r="J80" i="2"/>
  <c r="I80" i="2"/>
  <c r="V79" i="2"/>
  <c r="J79" i="2"/>
  <c r="I79" i="2"/>
  <c r="V78" i="2"/>
  <c r="J78" i="2"/>
  <c r="I78" i="2"/>
  <c r="V77" i="2"/>
  <c r="J77" i="2"/>
  <c r="I77" i="2"/>
  <c r="V76" i="2"/>
  <c r="J76" i="2"/>
  <c r="I76" i="2"/>
  <c r="V75" i="2"/>
  <c r="J75" i="2"/>
  <c r="I75" i="2"/>
  <c r="V74" i="2"/>
  <c r="J74" i="2"/>
  <c r="I74" i="2"/>
  <c r="V73" i="2"/>
  <c r="J73" i="2"/>
  <c r="I73" i="2"/>
  <c r="V72" i="2"/>
  <c r="J72" i="2"/>
  <c r="I72" i="2"/>
  <c r="V71" i="2"/>
  <c r="J71" i="2"/>
  <c r="I71" i="2"/>
  <c r="V70" i="2"/>
  <c r="J70" i="2"/>
  <c r="I70" i="2"/>
  <c r="V69" i="2"/>
  <c r="J69" i="2"/>
  <c r="I69" i="2"/>
  <c r="V68" i="2"/>
  <c r="J68" i="2"/>
  <c r="I68" i="2"/>
  <c r="V67" i="2"/>
  <c r="J67" i="2"/>
  <c r="I67" i="2"/>
  <c r="V66" i="2"/>
  <c r="J66" i="2"/>
  <c r="I66" i="2"/>
  <c r="V59" i="2"/>
  <c r="L59" i="2"/>
  <c r="J59" i="2"/>
  <c r="I59" i="2"/>
  <c r="V58" i="2"/>
  <c r="L58" i="2"/>
  <c r="J58" i="2"/>
  <c r="I58" i="2"/>
  <c r="V57" i="2"/>
  <c r="L57" i="2"/>
  <c r="J57" i="2"/>
  <c r="I57" i="2"/>
  <c r="V56" i="2"/>
  <c r="L56" i="2"/>
  <c r="J56" i="2"/>
  <c r="I56" i="2"/>
  <c r="V55" i="2"/>
  <c r="L55" i="2"/>
  <c r="J55" i="2"/>
  <c r="I55" i="2"/>
  <c r="V54" i="2"/>
  <c r="L54" i="2"/>
  <c r="J54" i="2"/>
  <c r="I54" i="2"/>
  <c r="V53" i="2"/>
  <c r="L53" i="2"/>
  <c r="J53" i="2"/>
  <c r="I53" i="2"/>
  <c r="V52" i="2"/>
  <c r="L52" i="2"/>
  <c r="J52" i="2"/>
  <c r="I52" i="2"/>
  <c r="V51" i="2"/>
  <c r="L51" i="2"/>
  <c r="J51" i="2"/>
  <c r="I51" i="2"/>
  <c r="V50" i="2"/>
  <c r="L50" i="2"/>
  <c r="J50" i="2"/>
  <c r="I50" i="2"/>
  <c r="V49" i="2"/>
  <c r="L49" i="2"/>
  <c r="J49" i="2"/>
  <c r="I49" i="2"/>
  <c r="V48" i="2"/>
  <c r="L48" i="2"/>
  <c r="J48" i="2"/>
  <c r="I48" i="2"/>
  <c r="V47" i="2"/>
  <c r="L47" i="2"/>
  <c r="J47" i="2"/>
  <c r="I47" i="2"/>
  <c r="V46" i="2"/>
  <c r="L46" i="2"/>
  <c r="J46" i="2"/>
  <c r="I46" i="2"/>
  <c r="V45" i="2"/>
  <c r="L45" i="2"/>
  <c r="J45" i="2"/>
  <c r="I45" i="2"/>
  <c r="V44" i="2"/>
  <c r="L44" i="2"/>
  <c r="J44" i="2"/>
  <c r="I44" i="2"/>
  <c r="V43" i="2"/>
  <c r="L43" i="2"/>
  <c r="J43" i="2"/>
  <c r="I43" i="2"/>
  <c r="V42" i="2"/>
  <c r="L42" i="2"/>
  <c r="J42" i="2"/>
  <c r="I42" i="2"/>
  <c r="V41" i="2"/>
  <c r="L41" i="2"/>
  <c r="J41" i="2"/>
  <c r="I41" i="2"/>
  <c r="V40" i="2"/>
  <c r="L40" i="2"/>
  <c r="J40" i="2"/>
  <c r="I40" i="2"/>
  <c r="V39" i="2"/>
  <c r="L39" i="2"/>
  <c r="J39" i="2"/>
  <c r="I39" i="2"/>
  <c r="V38" i="2"/>
  <c r="L38" i="2"/>
  <c r="J38" i="2"/>
  <c r="I38" i="2"/>
  <c r="V37" i="2"/>
  <c r="L37" i="2"/>
  <c r="J37" i="2"/>
  <c r="I37" i="2"/>
  <c r="V36" i="2"/>
  <c r="L36" i="2"/>
  <c r="J36" i="2"/>
  <c r="I36" i="2"/>
  <c r="V35" i="2"/>
  <c r="L35" i="2"/>
  <c r="J35" i="2"/>
  <c r="I35" i="2"/>
  <c r="T34" i="2"/>
  <c r="T65" i="2" s="1"/>
  <c r="P34" i="2"/>
  <c r="P65" i="2" s="1"/>
  <c r="V28" i="2"/>
  <c r="L28" i="2"/>
  <c r="J28" i="2"/>
  <c r="I28" i="2"/>
  <c r="V27" i="2"/>
  <c r="L27" i="2"/>
  <c r="J27" i="2"/>
  <c r="I27" i="2"/>
  <c r="V26" i="2"/>
  <c r="L26" i="2"/>
  <c r="J26" i="2"/>
  <c r="I26" i="2"/>
  <c r="V25" i="2"/>
  <c r="L25" i="2"/>
  <c r="J25" i="2"/>
  <c r="I25" i="2"/>
  <c r="V24" i="2"/>
  <c r="L24" i="2"/>
  <c r="J24" i="2"/>
  <c r="I24" i="2"/>
  <c r="V23" i="2"/>
  <c r="L23" i="2"/>
  <c r="J23" i="2"/>
  <c r="I23" i="2"/>
  <c r="V22" i="2"/>
  <c r="L22" i="2"/>
  <c r="J22" i="2"/>
  <c r="I22" i="2"/>
  <c r="V21" i="2"/>
  <c r="L21" i="2"/>
  <c r="J21" i="2"/>
  <c r="I21" i="2"/>
  <c r="V20" i="2"/>
  <c r="L20" i="2"/>
  <c r="J20" i="2"/>
  <c r="I20" i="2"/>
  <c r="V19" i="2"/>
  <c r="L19" i="2"/>
  <c r="J19" i="2"/>
  <c r="I19" i="2"/>
  <c r="V18" i="2"/>
  <c r="L18" i="2"/>
  <c r="J18" i="2"/>
  <c r="I18" i="2"/>
  <c r="V17" i="2"/>
  <c r="L17" i="2"/>
  <c r="J17" i="2"/>
  <c r="I17" i="2"/>
  <c r="V16" i="2"/>
  <c r="L16" i="2"/>
  <c r="J16" i="2"/>
  <c r="I16" i="2"/>
  <c r="V15" i="2"/>
  <c r="L15" i="2"/>
  <c r="J15" i="2"/>
  <c r="I15" i="2"/>
  <c r="V14" i="2"/>
  <c r="L14" i="2"/>
  <c r="J14" i="2"/>
  <c r="I14" i="2"/>
  <c r="V13" i="2"/>
  <c r="L13" i="2"/>
  <c r="J13" i="2"/>
  <c r="I13" i="2"/>
  <c r="V12" i="2"/>
  <c r="L12" i="2"/>
  <c r="J12" i="2"/>
  <c r="I12" i="2"/>
  <c r="V11" i="2"/>
  <c r="L11" i="2"/>
  <c r="J11" i="2"/>
  <c r="I11" i="2"/>
  <c r="V10" i="2"/>
  <c r="L10" i="2"/>
  <c r="J10" i="2"/>
  <c r="I10" i="2"/>
  <c r="V9" i="2"/>
  <c r="L9" i="2"/>
  <c r="J9" i="2"/>
  <c r="I9" i="2"/>
  <c r="V8" i="2"/>
  <c r="L8" i="2"/>
  <c r="J8" i="2"/>
  <c r="I8" i="2"/>
  <c r="V7" i="2"/>
  <c r="L7" i="2"/>
  <c r="J7" i="2"/>
  <c r="I7" i="2"/>
  <c r="V6" i="2"/>
  <c r="L6" i="2"/>
  <c r="J6" i="2"/>
  <c r="I6" i="2"/>
  <c r="V5" i="2"/>
  <c r="L5" i="2"/>
  <c r="J5" i="2"/>
  <c r="I5" i="2"/>
  <c r="I29" i="2" s="1"/>
  <c r="B17" i="1"/>
  <c r="B16" i="1"/>
  <c r="F21" i="6" l="1"/>
  <c r="D22" i="6"/>
  <c r="J15" i="6"/>
  <c r="J46" i="6" s="1"/>
  <c r="G16" i="6"/>
  <c r="F15" i="6"/>
  <c r="K15" i="6"/>
  <c r="K46" i="6" s="1"/>
  <c r="J12" i="6"/>
  <c r="J43" i="6" s="1"/>
  <c r="J16" i="6"/>
  <c r="J47" i="6" s="1"/>
  <c r="I22" i="6"/>
  <c r="K22" i="6" s="1"/>
  <c r="K53" i="6" s="1"/>
  <c r="H21" i="6"/>
  <c r="J21" i="6" s="1"/>
  <c r="J52" i="6" s="1"/>
  <c r="F18" i="6"/>
  <c r="K16" i="6"/>
  <c r="K47" i="6" s="1"/>
  <c r="I52" i="6"/>
  <c r="G18" i="6"/>
  <c r="H22" i="6"/>
  <c r="F19" i="6"/>
  <c r="J18" i="6"/>
  <c r="J49" i="6" s="1"/>
  <c r="G12" i="6"/>
  <c r="I21" i="6"/>
  <c r="E21" i="6"/>
  <c r="E53" i="6"/>
  <c r="E52" i="6"/>
  <c r="B49" i="18"/>
  <c r="C16" i="3"/>
  <c r="D16" i="3"/>
  <c r="E16" i="3"/>
  <c r="F16" i="3"/>
  <c r="G16" i="3"/>
  <c r="H16" i="3"/>
  <c r="I16" i="3"/>
  <c r="J16" i="3"/>
  <c r="K16" i="3"/>
  <c r="L16" i="3"/>
  <c r="M16" i="3"/>
  <c r="B16" i="3"/>
  <c r="C11" i="3"/>
  <c r="D11" i="3"/>
  <c r="E11" i="3"/>
  <c r="F11" i="3"/>
  <c r="G11" i="3"/>
  <c r="H11" i="3"/>
  <c r="I11" i="3"/>
  <c r="J11" i="3"/>
  <c r="K11" i="3"/>
  <c r="L11" i="3"/>
  <c r="M11" i="3"/>
  <c r="B11" i="3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O14" i="3"/>
  <c r="N14" i="3"/>
  <c r="O9" i="3"/>
  <c r="N9" i="3"/>
  <c r="W5" i="2"/>
  <c r="F52" i="6" l="1"/>
  <c r="D53" i="6"/>
  <c r="H52" i="6"/>
  <c r="I53" i="6"/>
  <c r="D52" i="6"/>
  <c r="H53" i="6"/>
  <c r="K21" i="6"/>
  <c r="K52" i="6" s="1"/>
  <c r="F53" i="6"/>
  <c r="G22" i="6"/>
  <c r="G21" i="6"/>
  <c r="J22" i="6"/>
  <c r="J53" i="6" s="1"/>
  <c r="F22" i="6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2" i="1"/>
  <c r="C43" i="1"/>
  <c r="C44" i="1"/>
  <c r="C45" i="1"/>
  <c r="C46" i="1"/>
  <c r="C47" i="1"/>
  <c r="C48" i="1"/>
  <c r="C49" i="1"/>
  <c r="C5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9" i="1"/>
  <c r="G52" i="6" l="1"/>
  <c r="G53" i="6"/>
  <c r="F29" i="1"/>
  <c r="F31" i="1"/>
  <c r="F28" i="1"/>
  <c r="F33" i="1"/>
  <c r="F32" i="1"/>
  <c r="F30" i="1"/>
  <c r="J46" i="20"/>
  <c r="G38" i="20"/>
  <c r="G73" i="20" s="1"/>
  <c r="F38" i="20"/>
  <c r="F73" i="20" s="1"/>
  <c r="E38" i="20"/>
  <c r="E73" i="20" s="1"/>
  <c r="D38" i="20"/>
  <c r="D73" i="20" s="1"/>
  <c r="C38" i="20"/>
  <c r="C73" i="20" s="1"/>
  <c r="B38" i="20"/>
  <c r="B73" i="20" s="1"/>
  <c r="B44" i="20"/>
  <c r="B9" i="20"/>
  <c r="G44" i="19"/>
  <c r="F44" i="19"/>
  <c r="E44" i="19"/>
  <c r="D44" i="19"/>
  <c r="C44" i="19"/>
  <c r="B44" i="19"/>
  <c r="J43" i="19"/>
  <c r="I43" i="19"/>
  <c r="B43" i="19"/>
  <c r="B41" i="19"/>
  <c r="B9" i="19"/>
  <c r="G39" i="20" l="1"/>
  <c r="E40" i="20"/>
  <c r="C40" i="20"/>
  <c r="F39" i="20"/>
  <c r="D40" i="20"/>
  <c r="I37" i="19"/>
  <c r="G40" i="20"/>
  <c r="F40" i="20"/>
  <c r="G74" i="20"/>
  <c r="J37" i="19"/>
  <c r="I38" i="19"/>
  <c r="C39" i="20"/>
  <c r="E75" i="20"/>
  <c r="B40" i="20"/>
  <c r="F34" i="1"/>
  <c r="I69" i="19"/>
  <c r="F75" i="20"/>
  <c r="G75" i="20"/>
  <c r="B74" i="20"/>
  <c r="J70" i="19"/>
  <c r="J75" i="20" s="1"/>
  <c r="E74" i="20"/>
  <c r="C75" i="20"/>
  <c r="F74" i="20"/>
  <c r="D75" i="20"/>
  <c r="E39" i="20"/>
  <c r="I70" i="19"/>
  <c r="C71" i="19" l="1"/>
  <c r="C76" i="20" s="1"/>
  <c r="D39" i="19"/>
  <c r="D41" i="20" s="1"/>
  <c r="I39" i="19"/>
  <c r="I71" i="19"/>
  <c r="J69" i="19"/>
  <c r="C40" i="19"/>
  <c r="C39" i="19"/>
  <c r="C41" i="20" s="1"/>
  <c r="B39" i="19"/>
  <c r="B41" i="20" s="1"/>
  <c r="F71" i="19"/>
  <c r="F76" i="20" s="1"/>
  <c r="E71" i="19"/>
  <c r="E76" i="20" s="1"/>
  <c r="D39" i="20"/>
  <c r="E39" i="19"/>
  <c r="E41" i="20" s="1"/>
  <c r="D71" i="19"/>
  <c r="D76" i="20" s="1"/>
  <c r="F39" i="19"/>
  <c r="F41" i="20" s="1"/>
  <c r="J38" i="19"/>
  <c r="J40" i="20" s="1"/>
  <c r="B39" i="20"/>
  <c r="B71" i="19"/>
  <c r="B76" i="20" s="1"/>
  <c r="B75" i="20"/>
  <c r="G39" i="19"/>
  <c r="G41" i="20" s="1"/>
  <c r="D74" i="20"/>
  <c r="C74" i="20"/>
  <c r="G71" i="19"/>
  <c r="G76" i="20" s="1"/>
  <c r="J74" i="20"/>
  <c r="J71" i="19"/>
  <c r="J76" i="20" s="1"/>
  <c r="J39" i="20"/>
  <c r="J39" i="19" l="1"/>
  <c r="J41" i="20" s="1"/>
  <c r="U72" i="18"/>
  <c r="T72" i="18"/>
  <c r="S72" i="18"/>
  <c r="R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U71" i="18"/>
  <c r="T71" i="18"/>
  <c r="S71" i="18"/>
  <c r="R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U70" i="18"/>
  <c r="T70" i="18"/>
  <c r="S70" i="18"/>
  <c r="R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U69" i="18"/>
  <c r="T69" i="18"/>
  <c r="S69" i="18"/>
  <c r="R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U68" i="18"/>
  <c r="T68" i="18"/>
  <c r="S68" i="18"/>
  <c r="R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T75" i="18" s="1"/>
  <c r="S58" i="18"/>
  <c r="R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U75" i="18" s="1"/>
  <c r="T55" i="18"/>
  <c r="S55" i="18"/>
  <c r="S75" i="18" s="1"/>
  <c r="R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R76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U76" i="18" s="1"/>
  <c r="T49" i="18"/>
  <c r="T76" i="18" s="1"/>
  <c r="S49" i="18"/>
  <c r="S76" i="18" s="1"/>
  <c r="R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U48" i="18"/>
  <c r="T48" i="18"/>
  <c r="S48" i="18"/>
  <c r="R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R47" i="18"/>
  <c r="P47" i="18"/>
  <c r="U37" i="18"/>
  <c r="T37" i="18"/>
  <c r="S37" i="18"/>
  <c r="R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U36" i="18"/>
  <c r="T36" i="18"/>
  <c r="S36" i="18"/>
  <c r="R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U35" i="18"/>
  <c r="T35" i="18"/>
  <c r="S35" i="18"/>
  <c r="R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U34" i="18"/>
  <c r="T34" i="18"/>
  <c r="S34" i="18"/>
  <c r="R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2" i="18"/>
  <c r="T32" i="18"/>
  <c r="S32" i="18"/>
  <c r="R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U31" i="18"/>
  <c r="T31" i="18"/>
  <c r="S31" i="18"/>
  <c r="R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U30" i="18"/>
  <c r="T30" i="18"/>
  <c r="S30" i="18"/>
  <c r="R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U29" i="18"/>
  <c r="T29" i="18"/>
  <c r="S29" i="18"/>
  <c r="R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U28" i="18"/>
  <c r="T28" i="18"/>
  <c r="S28" i="18"/>
  <c r="R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U27" i="18"/>
  <c r="T27" i="18"/>
  <c r="S27" i="18"/>
  <c r="R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U26" i="18"/>
  <c r="T26" i="18"/>
  <c r="S26" i="18"/>
  <c r="R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U25" i="18"/>
  <c r="T25" i="18"/>
  <c r="S25" i="18"/>
  <c r="R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U24" i="18"/>
  <c r="T24" i="18"/>
  <c r="S24" i="18"/>
  <c r="R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3" i="18"/>
  <c r="U40" i="18" s="1"/>
  <c r="T23" i="18"/>
  <c r="S23" i="18"/>
  <c r="R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U21" i="18"/>
  <c r="T21" i="18"/>
  <c r="S21" i="18"/>
  <c r="R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U20" i="18"/>
  <c r="T20" i="18"/>
  <c r="S20" i="18"/>
  <c r="S40" i="18" s="1"/>
  <c r="R20" i="18"/>
  <c r="R40" i="18" s="1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U19" i="18"/>
  <c r="T19" i="18"/>
  <c r="S19" i="18"/>
  <c r="R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U18" i="18"/>
  <c r="T18" i="18"/>
  <c r="S18" i="18"/>
  <c r="R18" i="18"/>
  <c r="R39" i="18" s="1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U17" i="18"/>
  <c r="T17" i="18"/>
  <c r="S17" i="18"/>
  <c r="R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U16" i="18"/>
  <c r="T16" i="18"/>
  <c r="S16" i="18"/>
  <c r="S41" i="18" s="1"/>
  <c r="R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U15" i="18"/>
  <c r="T15" i="18"/>
  <c r="S15" i="18"/>
  <c r="R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14" i="18"/>
  <c r="U39" i="18" s="1"/>
  <c r="A11" i="18" s="1"/>
  <c r="T14" i="18"/>
  <c r="S14" i="18"/>
  <c r="S39" i="18" s="1"/>
  <c r="R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B47" i="18"/>
  <c r="J8" i="18"/>
  <c r="U5" i="18"/>
  <c r="B5" i="18"/>
  <c r="B45" i="18" s="1"/>
  <c r="U4" i="18"/>
  <c r="B4" i="18"/>
  <c r="B10" i="18" s="1"/>
  <c r="U3" i="18"/>
  <c r="A3" i="18"/>
  <c r="U2" i="18"/>
  <c r="J2" i="18"/>
  <c r="A2" i="18"/>
  <c r="A1" i="18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O4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47" i="17"/>
  <c r="H8" i="17"/>
  <c r="O5" i="17"/>
  <c r="B5" i="17"/>
  <c r="B45" i="17" s="1"/>
  <c r="O4" i="17"/>
  <c r="B4" i="17"/>
  <c r="B10" i="17" s="1"/>
  <c r="O3" i="17"/>
  <c r="A3" i="17"/>
  <c r="O2" i="17"/>
  <c r="H2" i="17"/>
  <c r="A2" i="17"/>
  <c r="A1" i="17"/>
  <c r="K73" i="16"/>
  <c r="G73" i="16"/>
  <c r="C73" i="16"/>
  <c r="N46" i="16"/>
  <c r="K38" i="16"/>
  <c r="J38" i="16"/>
  <c r="J73" i="16" s="1"/>
  <c r="I38" i="16"/>
  <c r="I73" i="16" s="1"/>
  <c r="H38" i="16"/>
  <c r="H73" i="16" s="1"/>
  <c r="G38" i="16"/>
  <c r="F38" i="16"/>
  <c r="F73" i="16" s="1"/>
  <c r="E38" i="16"/>
  <c r="E73" i="16" s="1"/>
  <c r="D38" i="16"/>
  <c r="D73" i="16" s="1"/>
  <c r="C38" i="16"/>
  <c r="B38" i="16"/>
  <c r="B73" i="16" s="1"/>
  <c r="G8" i="16"/>
  <c r="N5" i="16"/>
  <c r="B5" i="16"/>
  <c r="B44" i="16" s="1"/>
  <c r="N4" i="16"/>
  <c r="B4" i="16"/>
  <c r="B9" i="16" s="1"/>
  <c r="N3" i="16"/>
  <c r="A3" i="16"/>
  <c r="N2" i="16"/>
  <c r="G2" i="16"/>
  <c r="A2" i="16"/>
  <c r="A1" i="16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4" i="15"/>
  <c r="J64" i="15"/>
  <c r="I64" i="15"/>
  <c r="H64" i="15"/>
  <c r="G64" i="15"/>
  <c r="F64" i="15"/>
  <c r="E64" i="15"/>
  <c r="D64" i="15"/>
  <c r="C64" i="15"/>
  <c r="B64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N43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20" i="15"/>
  <c r="J20" i="15"/>
  <c r="I20" i="15"/>
  <c r="H20" i="15"/>
  <c r="G20" i="15"/>
  <c r="F20" i="15"/>
  <c r="E20" i="15"/>
  <c r="D20" i="15"/>
  <c r="C20" i="15"/>
  <c r="B20" i="15"/>
  <c r="K19" i="15"/>
  <c r="J19" i="15"/>
  <c r="I19" i="15"/>
  <c r="H19" i="15"/>
  <c r="G19" i="15"/>
  <c r="F19" i="15"/>
  <c r="E19" i="15"/>
  <c r="D19" i="15"/>
  <c r="C19" i="15"/>
  <c r="B19" i="15"/>
  <c r="K18" i="15"/>
  <c r="J18" i="15"/>
  <c r="I18" i="15"/>
  <c r="H18" i="15"/>
  <c r="G18" i="15"/>
  <c r="F18" i="15"/>
  <c r="E18" i="15"/>
  <c r="D18" i="15"/>
  <c r="C18" i="15"/>
  <c r="B18" i="15"/>
  <c r="K17" i="15"/>
  <c r="J17" i="15"/>
  <c r="I17" i="15"/>
  <c r="H17" i="15"/>
  <c r="G17" i="15"/>
  <c r="F17" i="15"/>
  <c r="E17" i="15"/>
  <c r="D17" i="15"/>
  <c r="C17" i="15"/>
  <c r="B17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B43" i="15"/>
  <c r="G8" i="15"/>
  <c r="N5" i="15"/>
  <c r="B5" i="15"/>
  <c r="B41" i="15" s="1"/>
  <c r="N4" i="15"/>
  <c r="B4" i="15"/>
  <c r="B9" i="15" s="1"/>
  <c r="N3" i="15"/>
  <c r="A3" i="15"/>
  <c r="N2" i="15"/>
  <c r="G2" i="15"/>
  <c r="A2" i="15"/>
  <c r="A1" i="15"/>
  <c r="E73" i="14"/>
  <c r="B73" i="14"/>
  <c r="K46" i="14"/>
  <c r="H38" i="14"/>
  <c r="H73" i="14" s="1"/>
  <c r="G38" i="14"/>
  <c r="G73" i="14" s="1"/>
  <c r="F38" i="14"/>
  <c r="F73" i="14" s="1"/>
  <c r="E38" i="14"/>
  <c r="D38" i="14"/>
  <c r="D73" i="14" s="1"/>
  <c r="C38" i="14"/>
  <c r="C73" i="14" s="1"/>
  <c r="B38" i="14"/>
  <c r="B9" i="14"/>
  <c r="F8" i="14"/>
  <c r="K5" i="14"/>
  <c r="B5" i="14"/>
  <c r="B44" i="14" s="1"/>
  <c r="K4" i="14"/>
  <c r="B4" i="14"/>
  <c r="K3" i="14"/>
  <c r="A3" i="14"/>
  <c r="K2" i="14"/>
  <c r="F2" i="14"/>
  <c r="A2" i="14"/>
  <c r="A1" i="14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K43" i="13"/>
  <c r="J43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B43" i="13"/>
  <c r="F8" i="13"/>
  <c r="K5" i="13"/>
  <c r="B5" i="13"/>
  <c r="B41" i="13" s="1"/>
  <c r="K4" i="13"/>
  <c r="B4" i="13"/>
  <c r="B9" i="13" s="1"/>
  <c r="K3" i="13"/>
  <c r="A3" i="13"/>
  <c r="K2" i="13"/>
  <c r="F2" i="13"/>
  <c r="A2" i="13"/>
  <c r="A1" i="13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H34" i="10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H34" i="9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AB37" i="8"/>
  <c r="AA37" i="8"/>
  <c r="Z37" i="8"/>
  <c r="Y37" i="8"/>
  <c r="X37" i="8"/>
  <c r="W37" i="8"/>
  <c r="V37" i="8"/>
  <c r="R37" i="8"/>
  <c r="Q37" i="8"/>
  <c r="P37" i="8"/>
  <c r="O37" i="8"/>
  <c r="N37" i="8"/>
  <c r="M37" i="8"/>
  <c r="L37" i="8"/>
  <c r="H37" i="8"/>
  <c r="G37" i="8"/>
  <c r="F37" i="8"/>
  <c r="E37" i="8"/>
  <c r="D37" i="8"/>
  <c r="C37" i="8"/>
  <c r="B37" i="8"/>
  <c r="AB36" i="8"/>
  <c r="AA36" i="8"/>
  <c r="Z36" i="8"/>
  <c r="Y36" i="8"/>
  <c r="X36" i="8"/>
  <c r="W36" i="8"/>
  <c r="V36" i="8"/>
  <c r="R36" i="8"/>
  <c r="Q36" i="8"/>
  <c r="P36" i="8"/>
  <c r="O36" i="8"/>
  <c r="N36" i="8"/>
  <c r="M36" i="8"/>
  <c r="L36" i="8"/>
  <c r="H36" i="8"/>
  <c r="G36" i="8"/>
  <c r="F36" i="8"/>
  <c r="E36" i="8"/>
  <c r="D36" i="8"/>
  <c r="C36" i="8"/>
  <c r="B36" i="8"/>
  <c r="AB35" i="8"/>
  <c r="AA35" i="8"/>
  <c r="Z35" i="8"/>
  <c r="Y35" i="8"/>
  <c r="X35" i="8"/>
  <c r="W35" i="8"/>
  <c r="V35" i="8"/>
  <c r="R35" i="8"/>
  <c r="Q35" i="8"/>
  <c r="P35" i="8"/>
  <c r="O35" i="8"/>
  <c r="N35" i="8"/>
  <c r="M35" i="8"/>
  <c r="L35" i="8"/>
  <c r="H35" i="8"/>
  <c r="G35" i="8"/>
  <c r="F35" i="8"/>
  <c r="E35" i="8"/>
  <c r="D35" i="8"/>
  <c r="C35" i="8"/>
  <c r="B35" i="8"/>
  <c r="AB34" i="8"/>
  <c r="AA34" i="8"/>
  <c r="Z34" i="8"/>
  <c r="Y34" i="8"/>
  <c r="X34" i="8"/>
  <c r="W34" i="8"/>
  <c r="V34" i="8"/>
  <c r="R34" i="8"/>
  <c r="Q34" i="8"/>
  <c r="P34" i="8"/>
  <c r="O34" i="8"/>
  <c r="N34" i="8"/>
  <c r="M34" i="8"/>
  <c r="L34" i="8"/>
  <c r="H34" i="8"/>
  <c r="G34" i="8"/>
  <c r="F34" i="8"/>
  <c r="E34" i="8"/>
  <c r="D34" i="8"/>
  <c r="C34" i="8"/>
  <c r="B34" i="8"/>
  <c r="AB33" i="8"/>
  <c r="AA33" i="8"/>
  <c r="Z33" i="8"/>
  <c r="Y33" i="8"/>
  <c r="X33" i="8"/>
  <c r="W33" i="8"/>
  <c r="V33" i="8"/>
  <c r="R33" i="8"/>
  <c r="Q33" i="8"/>
  <c r="P33" i="8"/>
  <c r="O33" i="8"/>
  <c r="N33" i="8"/>
  <c r="M33" i="8"/>
  <c r="L33" i="8"/>
  <c r="H33" i="8"/>
  <c r="G33" i="8"/>
  <c r="F33" i="8"/>
  <c r="E33" i="8"/>
  <c r="D33" i="8"/>
  <c r="C33" i="8"/>
  <c r="B33" i="8"/>
  <c r="AB32" i="8"/>
  <c r="AA32" i="8"/>
  <c r="Z32" i="8"/>
  <c r="Y32" i="8"/>
  <c r="X32" i="8"/>
  <c r="W32" i="8"/>
  <c r="V32" i="8"/>
  <c r="R32" i="8"/>
  <c r="Q32" i="8"/>
  <c r="P32" i="8"/>
  <c r="O32" i="8"/>
  <c r="N32" i="8"/>
  <c r="M32" i="8"/>
  <c r="L32" i="8"/>
  <c r="H32" i="8"/>
  <c r="G32" i="8"/>
  <c r="F32" i="8"/>
  <c r="E32" i="8"/>
  <c r="D32" i="8"/>
  <c r="C32" i="8"/>
  <c r="B32" i="8"/>
  <c r="AB31" i="8"/>
  <c r="AA31" i="8"/>
  <c r="Z31" i="8"/>
  <c r="Y31" i="8"/>
  <c r="X31" i="8"/>
  <c r="W31" i="8"/>
  <c r="V31" i="8"/>
  <c r="R31" i="8"/>
  <c r="Q31" i="8"/>
  <c r="P31" i="8"/>
  <c r="O31" i="8"/>
  <c r="N31" i="8"/>
  <c r="M31" i="8"/>
  <c r="L31" i="8"/>
  <c r="H31" i="8"/>
  <c r="G31" i="8"/>
  <c r="F31" i="8"/>
  <c r="E31" i="8"/>
  <c r="D31" i="8"/>
  <c r="C31" i="8"/>
  <c r="B31" i="8"/>
  <c r="AB30" i="8"/>
  <c r="AA30" i="8"/>
  <c r="Z30" i="8"/>
  <c r="Y30" i="8"/>
  <c r="X30" i="8"/>
  <c r="W30" i="8"/>
  <c r="V30" i="8"/>
  <c r="R30" i="8"/>
  <c r="Q30" i="8"/>
  <c r="P30" i="8"/>
  <c r="O30" i="8"/>
  <c r="N30" i="8"/>
  <c r="M30" i="8"/>
  <c r="L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R29" i="8"/>
  <c r="Q29" i="8"/>
  <c r="P29" i="8"/>
  <c r="O29" i="8"/>
  <c r="N29" i="8"/>
  <c r="M29" i="8"/>
  <c r="L29" i="8"/>
  <c r="H29" i="8"/>
  <c r="G29" i="8"/>
  <c r="F29" i="8"/>
  <c r="E29" i="8"/>
  <c r="D29" i="8"/>
  <c r="C29" i="8"/>
  <c r="B29" i="8"/>
  <c r="AB28" i="8"/>
  <c r="AA28" i="8"/>
  <c r="Z28" i="8"/>
  <c r="Y28" i="8"/>
  <c r="X28" i="8"/>
  <c r="W28" i="8"/>
  <c r="V28" i="8"/>
  <c r="R28" i="8"/>
  <c r="Q28" i="8"/>
  <c r="P28" i="8"/>
  <c r="O28" i="8"/>
  <c r="N28" i="8"/>
  <c r="M28" i="8"/>
  <c r="L28" i="8"/>
  <c r="H28" i="8"/>
  <c r="G28" i="8"/>
  <c r="F28" i="8"/>
  <c r="E28" i="8"/>
  <c r="D28" i="8"/>
  <c r="C28" i="8"/>
  <c r="B28" i="8"/>
  <c r="AB27" i="8"/>
  <c r="AA27" i="8"/>
  <c r="Z27" i="8"/>
  <c r="Y27" i="8"/>
  <c r="X27" i="8"/>
  <c r="W27" i="8"/>
  <c r="V27" i="8"/>
  <c r="R27" i="8"/>
  <c r="Q27" i="8"/>
  <c r="P27" i="8"/>
  <c r="O27" i="8"/>
  <c r="N27" i="8"/>
  <c r="M27" i="8"/>
  <c r="L27" i="8"/>
  <c r="H27" i="8"/>
  <c r="G27" i="8"/>
  <c r="F27" i="8"/>
  <c r="E27" i="8"/>
  <c r="D27" i="8"/>
  <c r="C27" i="8"/>
  <c r="B27" i="8"/>
  <c r="AB26" i="8"/>
  <c r="AA26" i="8"/>
  <c r="Z26" i="8"/>
  <c r="Y26" i="8"/>
  <c r="X26" i="8"/>
  <c r="W26" i="8"/>
  <c r="V26" i="8"/>
  <c r="R26" i="8"/>
  <c r="Q26" i="8"/>
  <c r="P26" i="8"/>
  <c r="O26" i="8"/>
  <c r="N26" i="8"/>
  <c r="M26" i="8"/>
  <c r="L26" i="8"/>
  <c r="H26" i="8"/>
  <c r="G26" i="8"/>
  <c r="F26" i="8"/>
  <c r="E26" i="8"/>
  <c r="D26" i="8"/>
  <c r="C26" i="8"/>
  <c r="B26" i="8"/>
  <c r="AB25" i="8"/>
  <c r="AA25" i="8"/>
  <c r="Z25" i="8"/>
  <c r="Y25" i="8"/>
  <c r="X25" i="8"/>
  <c r="W25" i="8"/>
  <c r="V25" i="8"/>
  <c r="R25" i="8"/>
  <c r="Q25" i="8"/>
  <c r="P25" i="8"/>
  <c r="O25" i="8"/>
  <c r="N25" i="8"/>
  <c r="M25" i="8"/>
  <c r="L25" i="8"/>
  <c r="H25" i="8"/>
  <c r="G25" i="8"/>
  <c r="F25" i="8"/>
  <c r="E25" i="8"/>
  <c r="D25" i="8"/>
  <c r="C25" i="8"/>
  <c r="B25" i="8"/>
  <c r="AB24" i="8"/>
  <c r="AA24" i="8"/>
  <c r="Z24" i="8"/>
  <c r="Y24" i="8"/>
  <c r="X24" i="8"/>
  <c r="W24" i="8"/>
  <c r="V24" i="8"/>
  <c r="R24" i="8"/>
  <c r="Q24" i="8"/>
  <c r="P24" i="8"/>
  <c r="O24" i="8"/>
  <c r="N24" i="8"/>
  <c r="M24" i="8"/>
  <c r="L24" i="8"/>
  <c r="H24" i="8"/>
  <c r="G24" i="8"/>
  <c r="F24" i="8"/>
  <c r="E24" i="8"/>
  <c r="D24" i="8"/>
  <c r="C24" i="8"/>
  <c r="B24" i="8"/>
  <c r="AB23" i="8"/>
  <c r="AA23" i="8"/>
  <c r="Z23" i="8"/>
  <c r="Y23" i="8"/>
  <c r="X23" i="8"/>
  <c r="W23" i="8"/>
  <c r="V23" i="8"/>
  <c r="R23" i="8"/>
  <c r="Q23" i="8"/>
  <c r="P23" i="8"/>
  <c r="O23" i="8"/>
  <c r="N23" i="8"/>
  <c r="M23" i="8"/>
  <c r="L23" i="8"/>
  <c r="H23" i="8"/>
  <c r="G23" i="8"/>
  <c r="F23" i="8"/>
  <c r="E23" i="8"/>
  <c r="D23" i="8"/>
  <c r="C23" i="8"/>
  <c r="B23" i="8"/>
  <c r="AB22" i="8"/>
  <c r="AA22" i="8"/>
  <c r="Z22" i="8"/>
  <c r="Y22" i="8"/>
  <c r="X22" i="8"/>
  <c r="W22" i="8"/>
  <c r="V22" i="8"/>
  <c r="R22" i="8"/>
  <c r="Q22" i="8"/>
  <c r="P22" i="8"/>
  <c r="O22" i="8"/>
  <c r="N22" i="8"/>
  <c r="M22" i="8"/>
  <c r="L22" i="8"/>
  <c r="H22" i="8"/>
  <c r="G22" i="8"/>
  <c r="F22" i="8"/>
  <c r="E22" i="8"/>
  <c r="D22" i="8"/>
  <c r="C22" i="8"/>
  <c r="B22" i="8"/>
  <c r="AB21" i="8"/>
  <c r="AA21" i="8"/>
  <c r="Z21" i="8"/>
  <c r="Y21" i="8"/>
  <c r="X21" i="8"/>
  <c r="W21" i="8"/>
  <c r="V21" i="8"/>
  <c r="R21" i="8"/>
  <c r="Q21" i="8"/>
  <c r="P21" i="8"/>
  <c r="O21" i="8"/>
  <c r="N21" i="8"/>
  <c r="M21" i="8"/>
  <c r="L21" i="8"/>
  <c r="H21" i="8"/>
  <c r="G21" i="8"/>
  <c r="F21" i="8"/>
  <c r="E21" i="8"/>
  <c r="D21" i="8"/>
  <c r="C21" i="8"/>
  <c r="B21" i="8"/>
  <c r="AB20" i="8"/>
  <c r="AA20" i="8"/>
  <c r="Z20" i="8"/>
  <c r="Y20" i="8"/>
  <c r="X20" i="8"/>
  <c r="W20" i="8"/>
  <c r="V20" i="8"/>
  <c r="R20" i="8"/>
  <c r="Q20" i="8"/>
  <c r="P20" i="8"/>
  <c r="O20" i="8"/>
  <c r="N20" i="8"/>
  <c r="M20" i="8"/>
  <c r="L20" i="8"/>
  <c r="H20" i="8"/>
  <c r="G20" i="8"/>
  <c r="F20" i="8"/>
  <c r="E20" i="8"/>
  <c r="D20" i="8"/>
  <c r="C20" i="8"/>
  <c r="B20" i="8"/>
  <c r="AB19" i="8"/>
  <c r="AA19" i="8"/>
  <c r="Z19" i="8"/>
  <c r="Y19" i="8"/>
  <c r="X19" i="8"/>
  <c r="W19" i="8"/>
  <c r="V19" i="8"/>
  <c r="R19" i="8"/>
  <c r="Q19" i="8"/>
  <c r="P19" i="8"/>
  <c r="O19" i="8"/>
  <c r="N19" i="8"/>
  <c r="M19" i="8"/>
  <c r="L19" i="8"/>
  <c r="H19" i="8"/>
  <c r="G19" i="8"/>
  <c r="F19" i="8"/>
  <c r="E19" i="8"/>
  <c r="D19" i="8"/>
  <c r="C19" i="8"/>
  <c r="B19" i="8"/>
  <c r="AB18" i="8"/>
  <c r="AA18" i="8"/>
  <c r="Z18" i="8"/>
  <c r="Y18" i="8"/>
  <c r="X18" i="8"/>
  <c r="W18" i="8"/>
  <c r="V18" i="8"/>
  <c r="R18" i="8"/>
  <c r="Q18" i="8"/>
  <c r="P18" i="8"/>
  <c r="O18" i="8"/>
  <c r="N18" i="8"/>
  <c r="M18" i="8"/>
  <c r="L18" i="8"/>
  <c r="H18" i="8"/>
  <c r="G18" i="8"/>
  <c r="F18" i="8"/>
  <c r="E18" i="8"/>
  <c r="D18" i="8"/>
  <c r="C18" i="8"/>
  <c r="B18" i="8"/>
  <c r="AB17" i="8"/>
  <c r="AA17" i="8"/>
  <c r="Z17" i="8"/>
  <c r="Y17" i="8"/>
  <c r="X17" i="8"/>
  <c r="W17" i="8"/>
  <c r="V17" i="8"/>
  <c r="R17" i="8"/>
  <c r="Q17" i="8"/>
  <c r="P17" i="8"/>
  <c r="O17" i="8"/>
  <c r="N17" i="8"/>
  <c r="M17" i="8"/>
  <c r="L17" i="8"/>
  <c r="H17" i="8"/>
  <c r="G17" i="8"/>
  <c r="F17" i="8"/>
  <c r="E17" i="8"/>
  <c r="D17" i="8"/>
  <c r="C17" i="8"/>
  <c r="B17" i="8"/>
  <c r="AB16" i="8"/>
  <c r="AA16" i="8"/>
  <c r="Z16" i="8"/>
  <c r="Y16" i="8"/>
  <c r="X16" i="8"/>
  <c r="W16" i="8"/>
  <c r="V16" i="8"/>
  <c r="R16" i="8"/>
  <c r="Q16" i="8"/>
  <c r="P16" i="8"/>
  <c r="O16" i="8"/>
  <c r="N16" i="8"/>
  <c r="M16" i="8"/>
  <c r="L16" i="8"/>
  <c r="H16" i="8"/>
  <c r="G16" i="8"/>
  <c r="F16" i="8"/>
  <c r="E16" i="8"/>
  <c r="D16" i="8"/>
  <c r="C16" i="8"/>
  <c r="B16" i="8"/>
  <c r="AB15" i="8"/>
  <c r="AA15" i="8"/>
  <c r="Z15" i="8"/>
  <c r="Y15" i="8"/>
  <c r="X15" i="8"/>
  <c r="W15" i="8"/>
  <c r="V15" i="8"/>
  <c r="R15" i="8"/>
  <c r="Q15" i="8"/>
  <c r="P15" i="8"/>
  <c r="O15" i="8"/>
  <c r="N15" i="8"/>
  <c r="M15" i="8"/>
  <c r="L15" i="8"/>
  <c r="H15" i="8"/>
  <c r="G15" i="8"/>
  <c r="F15" i="8"/>
  <c r="E15" i="8"/>
  <c r="D15" i="8"/>
  <c r="C15" i="8"/>
  <c r="B15" i="8"/>
  <c r="AB14" i="8"/>
  <c r="AA14" i="8"/>
  <c r="Z14" i="8"/>
  <c r="Y14" i="8"/>
  <c r="X14" i="8"/>
  <c r="W14" i="8"/>
  <c r="V14" i="8"/>
  <c r="R14" i="8"/>
  <c r="Q14" i="8"/>
  <c r="P14" i="8"/>
  <c r="O14" i="8"/>
  <c r="N14" i="8"/>
  <c r="M14" i="8"/>
  <c r="L14" i="8"/>
  <c r="H14" i="8"/>
  <c r="G14" i="8"/>
  <c r="F14" i="8"/>
  <c r="E14" i="8"/>
  <c r="D14" i="8"/>
  <c r="C14" i="8"/>
  <c r="B14" i="8"/>
  <c r="Y13" i="8"/>
  <c r="W13" i="8"/>
  <c r="T13" i="8"/>
  <c r="AD13" i="8" s="1"/>
  <c r="S13" i="8"/>
  <c r="AC13" i="8" s="1"/>
  <c r="Q13" i="8"/>
  <c r="AA13" i="8" s="1"/>
  <c r="P13" i="8"/>
  <c r="Z13" i="8" s="1"/>
  <c r="O13" i="8"/>
  <c r="N13" i="8"/>
  <c r="X13" i="8" s="1"/>
  <c r="M13" i="8"/>
  <c r="L13" i="8"/>
  <c r="V13" i="8" s="1"/>
  <c r="A9" i="8"/>
  <c r="AD5" i="8"/>
  <c r="Q5" i="8"/>
  <c r="B5" i="8"/>
  <c r="AD4" i="8"/>
  <c r="B4" i="8"/>
  <c r="AD3" i="8"/>
  <c r="A3" i="8"/>
  <c r="AD2" i="8"/>
  <c r="Q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G7" i="6"/>
  <c r="K5" i="6"/>
  <c r="B5" i="6"/>
  <c r="K4" i="6"/>
  <c r="B4" i="6"/>
  <c r="K3" i="6"/>
  <c r="A3" i="6"/>
  <c r="K2" i="6"/>
  <c r="G2" i="6"/>
  <c r="A2" i="6"/>
  <c r="A1" i="6"/>
  <c r="L57" i="5"/>
  <c r="K57" i="5"/>
  <c r="J57" i="5"/>
  <c r="I57" i="5"/>
  <c r="H57" i="5"/>
  <c r="G57" i="5"/>
  <c r="F57" i="5"/>
  <c r="E57" i="5"/>
  <c r="M57" i="5" s="1"/>
  <c r="D57" i="5"/>
  <c r="C57" i="5"/>
  <c r="B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29" i="5"/>
  <c r="K29" i="5"/>
  <c r="J29" i="5"/>
  <c r="I29" i="5"/>
  <c r="H29" i="5"/>
  <c r="G29" i="5"/>
  <c r="F29" i="5"/>
  <c r="E29" i="5"/>
  <c r="D29" i="5"/>
  <c r="C29" i="5"/>
  <c r="B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7" i="4"/>
  <c r="M57" i="4"/>
  <c r="L57" i="4"/>
  <c r="K57" i="4"/>
  <c r="J57" i="4"/>
  <c r="I57" i="4"/>
  <c r="H57" i="4"/>
  <c r="G57" i="4"/>
  <c r="F57" i="4"/>
  <c r="E57" i="4"/>
  <c r="O57" i="4" s="1"/>
  <c r="D57" i="4"/>
  <c r="C57" i="4"/>
  <c r="B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3"/>
  <c r="N4" i="3"/>
  <c r="H90" i="2"/>
  <c r="G90" i="2"/>
  <c r="F90" i="2"/>
  <c r="E90" i="2"/>
  <c r="D90" i="2"/>
  <c r="C90" i="2"/>
  <c r="B90" i="2"/>
  <c r="H59" i="2"/>
  <c r="G59" i="2"/>
  <c r="F59" i="2"/>
  <c r="E59" i="2"/>
  <c r="D59" i="2"/>
  <c r="C59" i="2"/>
  <c r="B59" i="2"/>
  <c r="H29" i="2"/>
  <c r="G29" i="2"/>
  <c r="F29" i="2"/>
  <c r="E29" i="2"/>
  <c r="D29" i="2"/>
  <c r="C29" i="2"/>
  <c r="B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F16" i="1"/>
  <c r="C17" i="1"/>
  <c r="C16" i="1"/>
  <c r="S89" i="2" l="1"/>
  <c r="S87" i="2"/>
  <c r="S85" i="2"/>
  <c r="S83" i="2"/>
  <c r="S81" i="2"/>
  <c r="S79" i="2"/>
  <c r="S77" i="2"/>
  <c r="S75" i="2"/>
  <c r="S73" i="2"/>
  <c r="S71" i="2"/>
  <c r="S69" i="2"/>
  <c r="S67" i="2"/>
  <c r="S59" i="2"/>
  <c r="S51" i="2"/>
  <c r="S43" i="2"/>
  <c r="S35" i="2"/>
  <c r="S27" i="2"/>
  <c r="S23" i="2"/>
  <c r="S19" i="2"/>
  <c r="S15" i="2"/>
  <c r="S11" i="2"/>
  <c r="S7" i="2"/>
  <c r="U15" i="2"/>
  <c r="S54" i="2"/>
  <c r="S46" i="2"/>
  <c r="S38" i="2"/>
  <c r="U28" i="2"/>
  <c r="C58" i="10" s="1"/>
  <c r="U24" i="2"/>
  <c r="U20" i="2"/>
  <c r="U16" i="2"/>
  <c r="C46" i="10" s="1"/>
  <c r="U12" i="2"/>
  <c r="C42" i="10" s="1"/>
  <c r="U8" i="2"/>
  <c r="C38" i="10" s="1"/>
  <c r="S57" i="2"/>
  <c r="S49" i="2"/>
  <c r="S41" i="2"/>
  <c r="S28" i="2"/>
  <c r="S24" i="2"/>
  <c r="S20" i="2"/>
  <c r="S16" i="2"/>
  <c r="S12" i="2"/>
  <c r="S8" i="2"/>
  <c r="S52" i="2"/>
  <c r="S44" i="2"/>
  <c r="S36" i="2"/>
  <c r="U25" i="2"/>
  <c r="U21" i="2"/>
  <c r="C51" i="10" s="1"/>
  <c r="U17" i="2"/>
  <c r="U13" i="2"/>
  <c r="U9" i="2"/>
  <c r="U5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55" i="2"/>
  <c r="S47" i="2"/>
  <c r="S39" i="2"/>
  <c r="S25" i="2"/>
  <c r="S21" i="2"/>
  <c r="S17" i="2"/>
  <c r="S13" i="2"/>
  <c r="S9" i="2"/>
  <c r="S5" i="2"/>
  <c r="U6" i="2"/>
  <c r="S58" i="2"/>
  <c r="S50" i="2"/>
  <c r="S42" i="2"/>
  <c r="U26" i="2"/>
  <c r="C56" i="10" s="1"/>
  <c r="U22" i="2"/>
  <c r="C52" i="10" s="1"/>
  <c r="U18" i="2"/>
  <c r="C48" i="10" s="1"/>
  <c r="U14" i="2"/>
  <c r="C44" i="10" s="1"/>
  <c r="U10" i="2"/>
  <c r="S56" i="2"/>
  <c r="S29" i="2"/>
  <c r="U27" i="2"/>
  <c r="U7" i="2"/>
  <c r="C19" i="6"/>
  <c r="S53" i="2"/>
  <c r="S45" i="2"/>
  <c r="S37" i="2"/>
  <c r="U29" i="2"/>
  <c r="S26" i="2"/>
  <c r="S22" i="2"/>
  <c r="S18" i="2"/>
  <c r="S14" i="2"/>
  <c r="S10" i="2"/>
  <c r="S6" i="2"/>
  <c r="S48" i="2"/>
  <c r="S40" i="2"/>
  <c r="U23" i="2"/>
  <c r="C53" i="10" s="1"/>
  <c r="U19" i="2"/>
  <c r="U11" i="2"/>
  <c r="C41" i="10" s="1"/>
  <c r="O88" i="2"/>
  <c r="O80" i="2"/>
  <c r="O72" i="2"/>
  <c r="Q28" i="2"/>
  <c r="Q27" i="2"/>
  <c r="C57" i="9" s="1"/>
  <c r="Q26" i="2"/>
  <c r="C56" i="9" s="1"/>
  <c r="Q25" i="2"/>
  <c r="C55" i="9" s="1"/>
  <c r="Q24" i="2"/>
  <c r="C54" i="9" s="1"/>
  <c r="Q23" i="2"/>
  <c r="C53" i="9" s="1"/>
  <c r="Q22" i="2"/>
  <c r="C52" i="9" s="1"/>
  <c r="Q21" i="2"/>
  <c r="C51" i="9" s="1"/>
  <c r="Q20" i="2"/>
  <c r="C50" i="9" s="1"/>
  <c r="Q19" i="2"/>
  <c r="C49" i="9" s="1"/>
  <c r="Q18" i="2"/>
  <c r="C48" i="9" s="1"/>
  <c r="Q17" i="2"/>
  <c r="C47" i="9" s="1"/>
  <c r="Q16" i="2"/>
  <c r="C46" i="9" s="1"/>
  <c r="Q15" i="2"/>
  <c r="C45" i="9" s="1"/>
  <c r="Q14" i="2"/>
  <c r="C44" i="9" s="1"/>
  <c r="Q13" i="2"/>
  <c r="Q12" i="2"/>
  <c r="C42" i="9" s="1"/>
  <c r="Q11" i="2"/>
  <c r="C41" i="9" s="1"/>
  <c r="Q10" i="2"/>
  <c r="C40" i="9" s="1"/>
  <c r="Q9" i="2"/>
  <c r="C39" i="9" s="1"/>
  <c r="Q8" i="2"/>
  <c r="C38" i="9" s="1"/>
  <c r="Q7" i="2"/>
  <c r="C37" i="9" s="1"/>
  <c r="Q6" i="2"/>
  <c r="C36" i="9" s="1"/>
  <c r="Q5" i="2"/>
  <c r="C35" i="9" s="1"/>
  <c r="O44" i="2"/>
  <c r="O90" i="2"/>
  <c r="O74" i="2"/>
  <c r="O41" i="2"/>
  <c r="O83" i="2"/>
  <c r="O75" i="2"/>
  <c r="O67" i="2"/>
  <c r="O58" i="2"/>
  <c r="O54" i="2"/>
  <c r="O50" i="2"/>
  <c r="O46" i="2"/>
  <c r="O42" i="2"/>
  <c r="O38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71" i="2"/>
  <c r="O52" i="2"/>
  <c r="O40" i="2"/>
  <c r="O85" i="2"/>
  <c r="O49" i="2"/>
  <c r="C18" i="6"/>
  <c r="O86" i="2"/>
  <c r="O78" i="2"/>
  <c r="O70" i="2"/>
  <c r="O87" i="2"/>
  <c r="O56" i="2"/>
  <c r="O57" i="2"/>
  <c r="O89" i="2"/>
  <c r="O81" i="2"/>
  <c r="O73" i="2"/>
  <c r="O59" i="2"/>
  <c r="O55" i="2"/>
  <c r="O51" i="2"/>
  <c r="O47" i="2"/>
  <c r="O43" i="2"/>
  <c r="O39" i="2"/>
  <c r="O35" i="2"/>
  <c r="Q29" i="2"/>
  <c r="O79" i="2"/>
  <c r="O48" i="2"/>
  <c r="O36" i="2"/>
  <c r="O69" i="2"/>
  <c r="O45" i="2"/>
  <c r="O84" i="2"/>
  <c r="O76" i="2"/>
  <c r="O68" i="2"/>
  <c r="O29" i="2"/>
  <c r="O82" i="2"/>
  <c r="O66" i="2"/>
  <c r="O77" i="2"/>
  <c r="O53" i="2"/>
  <c r="O37" i="2"/>
  <c r="K6" i="3"/>
  <c r="C6" i="3"/>
  <c r="J6" i="3"/>
  <c r="B6" i="3"/>
  <c r="G6" i="3"/>
  <c r="F6" i="3"/>
  <c r="I6" i="3"/>
  <c r="H6" i="3"/>
  <c r="D6" i="3"/>
  <c r="L6" i="3"/>
  <c r="M6" i="3"/>
  <c r="E6" i="3"/>
  <c r="C12" i="6"/>
  <c r="L29" i="2"/>
  <c r="J29" i="2"/>
  <c r="V29" i="2"/>
  <c r="J45" i="19"/>
  <c r="J48" i="20" s="1"/>
  <c r="J62" i="19"/>
  <c r="J65" i="20" s="1"/>
  <c r="J27" i="19"/>
  <c r="J27" i="20" s="1"/>
  <c r="J34" i="19"/>
  <c r="J34" i="20" s="1"/>
  <c r="J57" i="19"/>
  <c r="J60" i="20" s="1"/>
  <c r="J24" i="19"/>
  <c r="J24" i="20" s="1"/>
  <c r="J53" i="19"/>
  <c r="J56" i="20" s="1"/>
  <c r="J20" i="19"/>
  <c r="J20" i="20" s="1"/>
  <c r="J15" i="19"/>
  <c r="J15" i="20" s="1"/>
  <c r="J61" i="19"/>
  <c r="J64" i="20" s="1"/>
  <c r="J59" i="19"/>
  <c r="J62" i="20" s="1"/>
  <c r="J16" i="19"/>
  <c r="J16" i="20" s="1"/>
  <c r="J23" i="19"/>
  <c r="J23" i="20" s="1"/>
  <c r="J36" i="19"/>
  <c r="J36" i="20" s="1"/>
  <c r="J17" i="19"/>
  <c r="J17" i="20" s="1"/>
  <c r="J31" i="19"/>
  <c r="J31" i="20" s="1"/>
  <c r="J52" i="19"/>
  <c r="J55" i="20" s="1"/>
  <c r="J56" i="19"/>
  <c r="J59" i="20" s="1"/>
  <c r="J60" i="19"/>
  <c r="J63" i="20" s="1"/>
  <c r="J68" i="19"/>
  <c r="J71" i="20" s="1"/>
  <c r="J13" i="19"/>
  <c r="J13" i="20" s="1"/>
  <c r="J21" i="19"/>
  <c r="J21" i="20" s="1"/>
  <c r="J35" i="19"/>
  <c r="J35" i="20" s="1"/>
  <c r="J50" i="19"/>
  <c r="J53" i="20" s="1"/>
  <c r="J65" i="19"/>
  <c r="J68" i="20" s="1"/>
  <c r="J32" i="19"/>
  <c r="J32" i="20" s="1"/>
  <c r="J58" i="19"/>
  <c r="J61" i="20" s="1"/>
  <c r="J14" i="19"/>
  <c r="J14" i="20" s="1"/>
  <c r="J66" i="19"/>
  <c r="J69" i="20" s="1"/>
  <c r="J67" i="19"/>
  <c r="J70" i="20" s="1"/>
  <c r="J30" i="19"/>
  <c r="J30" i="20" s="1"/>
  <c r="J47" i="19"/>
  <c r="J50" i="20" s="1"/>
  <c r="J33" i="19"/>
  <c r="J33" i="20" s="1"/>
  <c r="J54" i="19"/>
  <c r="J57" i="20" s="1"/>
  <c r="J19" i="19"/>
  <c r="J19" i="20" s="1"/>
  <c r="J51" i="19"/>
  <c r="J54" i="20" s="1"/>
  <c r="J22" i="19"/>
  <c r="J22" i="20" s="1"/>
  <c r="J48" i="19"/>
  <c r="J51" i="20" s="1"/>
  <c r="J28" i="19"/>
  <c r="J28" i="20" s="1"/>
  <c r="J18" i="19"/>
  <c r="J18" i="20" s="1"/>
  <c r="J55" i="19"/>
  <c r="J58" i="20" s="1"/>
  <c r="J49" i="19"/>
  <c r="J52" i="20" s="1"/>
  <c r="J25" i="19"/>
  <c r="J25" i="20" s="1"/>
  <c r="J64" i="19"/>
  <c r="J67" i="20" s="1"/>
  <c r="J26" i="19"/>
  <c r="J26" i="20" s="1"/>
  <c r="J63" i="19"/>
  <c r="J66" i="20" s="1"/>
  <c r="J46" i="19"/>
  <c r="J49" i="20" s="1"/>
  <c r="J29" i="19"/>
  <c r="J29" i="20" s="1"/>
  <c r="D39" i="8"/>
  <c r="C57" i="10"/>
  <c r="C55" i="10"/>
  <c r="C37" i="10"/>
  <c r="C50" i="10"/>
  <c r="C35" i="10"/>
  <c r="C36" i="10"/>
  <c r="C39" i="10"/>
  <c r="C40" i="10"/>
  <c r="C45" i="10"/>
  <c r="C47" i="10"/>
  <c r="J20" i="8"/>
  <c r="G39" i="8"/>
  <c r="C54" i="10"/>
  <c r="C58" i="9"/>
  <c r="M39" i="8"/>
  <c r="C49" i="10"/>
  <c r="Y39" i="8"/>
  <c r="F23" i="1"/>
  <c r="G33" i="1" s="1"/>
  <c r="J34" i="8"/>
  <c r="AD30" i="8"/>
  <c r="P65" i="18" s="1"/>
  <c r="M75" i="18"/>
  <c r="E75" i="18"/>
  <c r="G74" i="18"/>
  <c r="G76" i="18" s="1"/>
  <c r="K75" i="17"/>
  <c r="C75" i="17"/>
  <c r="H74" i="17"/>
  <c r="L75" i="18"/>
  <c r="D75" i="18"/>
  <c r="N74" i="18"/>
  <c r="N76" i="18" s="1"/>
  <c r="F74" i="18"/>
  <c r="F76" i="18" s="1"/>
  <c r="J75" i="17"/>
  <c r="B75" i="17"/>
  <c r="O75" i="17" s="1"/>
  <c r="G74" i="17"/>
  <c r="K75" i="18"/>
  <c r="C75" i="18"/>
  <c r="M74" i="18"/>
  <c r="E74" i="18"/>
  <c r="E76" i="18" s="1"/>
  <c r="I75" i="17"/>
  <c r="F74" i="17"/>
  <c r="F76" i="17" s="1"/>
  <c r="I75" i="18"/>
  <c r="K74" i="18"/>
  <c r="K76" i="18" s="1"/>
  <c r="C74" i="18"/>
  <c r="C76" i="18" s="1"/>
  <c r="G75" i="17"/>
  <c r="L74" i="17"/>
  <c r="D74" i="17"/>
  <c r="H75" i="18"/>
  <c r="J74" i="18"/>
  <c r="J76" i="18" s="1"/>
  <c r="B74" i="18"/>
  <c r="F75" i="17"/>
  <c r="K74" i="17"/>
  <c r="C74" i="17"/>
  <c r="C76" i="17" s="1"/>
  <c r="G75" i="18"/>
  <c r="I74" i="18"/>
  <c r="M75" i="17"/>
  <c r="E75" i="17"/>
  <c r="J74" i="17"/>
  <c r="J76" i="17" s="1"/>
  <c r="B74" i="17"/>
  <c r="N75" i="18"/>
  <c r="F75" i="18"/>
  <c r="H74" i="18"/>
  <c r="L75" i="17"/>
  <c r="D75" i="17"/>
  <c r="I74" i="17"/>
  <c r="I76" i="17" s="1"/>
  <c r="H75" i="17"/>
  <c r="M74" i="17"/>
  <c r="J75" i="18"/>
  <c r="E74" i="17"/>
  <c r="B75" i="18"/>
  <c r="P75" i="18" s="1"/>
  <c r="D74" i="18"/>
  <c r="D76" i="18" s="1"/>
  <c r="L74" i="18"/>
  <c r="L76" i="18" s="1"/>
  <c r="F18" i="1"/>
  <c r="G28" i="1" s="1"/>
  <c r="F24" i="1"/>
  <c r="G34" i="1" s="1"/>
  <c r="N5" i="5"/>
  <c r="N42" i="5"/>
  <c r="N46" i="5"/>
  <c r="N50" i="5"/>
  <c r="W29" i="2"/>
  <c r="B30" i="2" s="1"/>
  <c r="J36" i="8"/>
  <c r="T33" i="8"/>
  <c r="AD35" i="8"/>
  <c r="T35" i="8"/>
  <c r="AD37" i="8"/>
  <c r="J35" i="8"/>
  <c r="T37" i="8"/>
  <c r="AD34" i="8"/>
  <c r="AD36" i="8"/>
  <c r="T36" i="8"/>
  <c r="T32" i="8"/>
  <c r="AD29" i="8"/>
  <c r="J27" i="8"/>
  <c r="T24" i="8"/>
  <c r="AD21" i="8"/>
  <c r="J19" i="8"/>
  <c r="T16" i="8"/>
  <c r="J32" i="8"/>
  <c r="T29" i="8"/>
  <c r="AD26" i="8"/>
  <c r="J24" i="8"/>
  <c r="T21" i="8"/>
  <c r="AD18" i="8"/>
  <c r="J16" i="8"/>
  <c r="J37" i="8"/>
  <c r="AD31" i="8"/>
  <c r="J29" i="8"/>
  <c r="T26" i="8"/>
  <c r="AD23" i="8"/>
  <c r="J21" i="8"/>
  <c r="T18" i="8"/>
  <c r="AD15" i="8"/>
  <c r="T31" i="8"/>
  <c r="AD28" i="8"/>
  <c r="J26" i="8"/>
  <c r="T23" i="8"/>
  <c r="AD20" i="8"/>
  <c r="J18" i="8"/>
  <c r="T15" i="8"/>
  <c r="T34" i="8"/>
  <c r="J31" i="8"/>
  <c r="T28" i="8"/>
  <c r="AD25" i="8"/>
  <c r="J23" i="8"/>
  <c r="T20" i="8"/>
  <c r="AD17" i="8"/>
  <c r="J15" i="8"/>
  <c r="AD33" i="8"/>
  <c r="J33" i="8"/>
  <c r="T30" i="8"/>
  <c r="AD27" i="8"/>
  <c r="J25" i="8"/>
  <c r="T22" i="8"/>
  <c r="AD19" i="8"/>
  <c r="J17" i="8"/>
  <c r="T14" i="8"/>
  <c r="AD32" i="8"/>
  <c r="J30" i="8"/>
  <c r="T27" i="8"/>
  <c r="AD24" i="8"/>
  <c r="J22" i="8"/>
  <c r="T19" i="8"/>
  <c r="AD16" i="8"/>
  <c r="J14" i="8"/>
  <c r="T25" i="8"/>
  <c r="AD14" i="8"/>
  <c r="AD22" i="8"/>
  <c r="J28" i="8"/>
  <c r="T17" i="8"/>
  <c r="N33" i="5"/>
  <c r="N35" i="5"/>
  <c r="N37" i="5"/>
  <c r="N39" i="5"/>
  <c r="G70" i="15"/>
  <c r="G75" i="16" s="1"/>
  <c r="K69" i="15"/>
  <c r="C69" i="15"/>
  <c r="F70" i="15"/>
  <c r="F75" i="16" s="1"/>
  <c r="J69" i="15"/>
  <c r="B69" i="15"/>
  <c r="E70" i="15"/>
  <c r="E75" i="16" s="1"/>
  <c r="I69" i="15"/>
  <c r="K70" i="15"/>
  <c r="K75" i="16" s="1"/>
  <c r="C70" i="15"/>
  <c r="C75" i="16" s="1"/>
  <c r="G69" i="15"/>
  <c r="J70" i="15"/>
  <c r="J75" i="16" s="1"/>
  <c r="B70" i="15"/>
  <c r="F69" i="15"/>
  <c r="I70" i="15"/>
  <c r="I75" i="16" s="1"/>
  <c r="E69" i="15"/>
  <c r="C70" i="13"/>
  <c r="C75" i="14" s="1"/>
  <c r="D69" i="13"/>
  <c r="H69" i="15"/>
  <c r="B70" i="13"/>
  <c r="C69" i="13"/>
  <c r="D69" i="15"/>
  <c r="B69" i="13"/>
  <c r="H70" i="13"/>
  <c r="H75" i="14" s="1"/>
  <c r="G70" i="13"/>
  <c r="G75" i="14" s="1"/>
  <c r="H69" i="13"/>
  <c r="H70" i="15"/>
  <c r="H75" i="16" s="1"/>
  <c r="E70" i="13"/>
  <c r="E75" i="14" s="1"/>
  <c r="F69" i="13"/>
  <c r="D70" i="15"/>
  <c r="D75" i="16" s="1"/>
  <c r="D70" i="13"/>
  <c r="D75" i="14" s="1"/>
  <c r="E69" i="13"/>
  <c r="F70" i="13"/>
  <c r="F75" i="14" s="1"/>
  <c r="G69" i="13"/>
  <c r="N57" i="5"/>
  <c r="F19" i="1"/>
  <c r="N55" i="5"/>
  <c r="H11" i="9"/>
  <c r="N17" i="5"/>
  <c r="M61" i="15"/>
  <c r="F20" i="1"/>
  <c r="F21" i="1"/>
  <c r="N40" i="5"/>
  <c r="F22" i="1"/>
  <c r="O29" i="4"/>
  <c r="N34" i="5"/>
  <c r="N36" i="5"/>
  <c r="N38" i="5"/>
  <c r="N41" i="5"/>
  <c r="N27" i="5"/>
  <c r="M29" i="5"/>
  <c r="N9" i="5" s="1"/>
  <c r="N45" i="5"/>
  <c r="N49" i="5"/>
  <c r="N53" i="5"/>
  <c r="N56" i="5"/>
  <c r="I11" i="9"/>
  <c r="P39" i="8"/>
  <c r="N52" i="5"/>
  <c r="F11" i="9"/>
  <c r="N44" i="5"/>
  <c r="N48" i="5"/>
  <c r="D11" i="9"/>
  <c r="N43" i="5"/>
  <c r="N47" i="5"/>
  <c r="N51" i="5"/>
  <c r="N54" i="5"/>
  <c r="V39" i="8"/>
  <c r="B39" i="8"/>
  <c r="AB39" i="8"/>
  <c r="C39" i="8"/>
  <c r="L39" i="8"/>
  <c r="E39" i="8"/>
  <c r="N39" i="8"/>
  <c r="W39" i="8"/>
  <c r="F39" i="8"/>
  <c r="O39" i="8"/>
  <c r="X39" i="8"/>
  <c r="H39" i="8"/>
  <c r="Q39" i="8"/>
  <c r="Z39" i="8"/>
  <c r="R39" i="8"/>
  <c r="AA39" i="8"/>
  <c r="R41" i="18"/>
  <c r="T40" i="18"/>
  <c r="R75" i="18"/>
  <c r="T39" i="18"/>
  <c r="R74" i="18"/>
  <c r="S74" i="18"/>
  <c r="T41" i="18"/>
  <c r="T74" i="18"/>
  <c r="U41" i="18"/>
  <c r="U74" i="18"/>
  <c r="A46" i="18" s="1"/>
  <c r="F30" i="2" l="1"/>
  <c r="E30" i="2"/>
  <c r="D30" i="2"/>
  <c r="C30" i="2"/>
  <c r="G30" i="2"/>
  <c r="H30" i="2"/>
  <c r="K89" i="2"/>
  <c r="K83" i="2"/>
  <c r="K80" i="2"/>
  <c r="K67" i="2"/>
  <c r="K41" i="2"/>
  <c r="K23" i="2"/>
  <c r="K15" i="2"/>
  <c r="K7" i="2"/>
  <c r="K14" i="2"/>
  <c r="K6" i="2"/>
  <c r="K17" i="2"/>
  <c r="K40" i="2"/>
  <c r="K16" i="2"/>
  <c r="K8" i="2"/>
  <c r="K52" i="2"/>
  <c r="K22" i="2"/>
  <c r="K21" i="2"/>
  <c r="K13" i="2"/>
  <c r="K5" i="2"/>
  <c r="K76" i="2"/>
  <c r="K56" i="2"/>
  <c r="K25" i="2"/>
  <c r="K87" i="2"/>
  <c r="K84" i="2"/>
  <c r="K71" i="2"/>
  <c r="K68" i="2"/>
  <c r="K53" i="2"/>
  <c r="K48" i="2"/>
  <c r="K36" i="2"/>
  <c r="K11" i="2"/>
  <c r="K45" i="2"/>
  <c r="K54" i="2"/>
  <c r="K37" i="2"/>
  <c r="K29" i="2"/>
  <c r="K28" i="2"/>
  <c r="K20" i="2"/>
  <c r="K12" i="2"/>
  <c r="K27" i="2"/>
  <c r="K19" i="2"/>
  <c r="K75" i="2"/>
  <c r="K72" i="2"/>
  <c r="K38" i="2"/>
  <c r="K79" i="2"/>
  <c r="K9" i="2"/>
  <c r="K46" i="2"/>
  <c r="K24" i="2"/>
  <c r="K44" i="2"/>
  <c r="K26" i="2"/>
  <c r="K18" i="2"/>
  <c r="K10" i="2"/>
  <c r="M24" i="2"/>
  <c r="K55" i="2"/>
  <c r="M26" i="2"/>
  <c r="K74" i="2"/>
  <c r="M5" i="2"/>
  <c r="K86" i="2"/>
  <c r="K85" i="2"/>
  <c r="K77" i="2"/>
  <c r="M8" i="2"/>
  <c r="K39" i="2"/>
  <c r="K43" i="2"/>
  <c r="M11" i="2"/>
  <c r="M18" i="2"/>
  <c r="M13" i="2"/>
  <c r="K88" i="2"/>
  <c r="M25" i="2"/>
  <c r="K50" i="2"/>
  <c r="K59" i="2"/>
  <c r="M19" i="2"/>
  <c r="M12" i="2"/>
  <c r="M21" i="2"/>
  <c r="K49" i="2"/>
  <c r="K66" i="2"/>
  <c r="K78" i="2"/>
  <c r="M27" i="2"/>
  <c r="M20" i="2"/>
  <c r="M6" i="2"/>
  <c r="K57" i="2"/>
  <c r="K58" i="2"/>
  <c r="K82" i="2"/>
  <c r="M7" i="2"/>
  <c r="K90" i="2"/>
  <c r="M28" i="2"/>
  <c r="M14" i="2"/>
  <c r="K69" i="2"/>
  <c r="K70" i="2"/>
  <c r="M9" i="2"/>
  <c r="M23" i="2"/>
  <c r="M15" i="2"/>
  <c r="K35" i="2"/>
  <c r="M22" i="2"/>
  <c r="K73" i="2"/>
  <c r="M17" i="2"/>
  <c r="M16" i="2"/>
  <c r="K42" i="2"/>
  <c r="K47" i="2"/>
  <c r="K51" i="2"/>
  <c r="M10" i="2"/>
  <c r="K81" i="2"/>
  <c r="M29" i="2"/>
  <c r="C21" i="6"/>
  <c r="C22" i="6"/>
  <c r="N61" i="15"/>
  <c r="N64" i="16" s="1"/>
  <c r="O65" i="17"/>
  <c r="C11" i="9"/>
  <c r="J61" i="13"/>
  <c r="T39" i="8"/>
  <c r="AD39" i="8"/>
  <c r="J39" i="8"/>
  <c r="G32" i="1"/>
  <c r="G29" i="1"/>
  <c r="G27" i="1" s="1"/>
  <c r="H11" i="10"/>
  <c r="G11" i="10"/>
  <c r="C11" i="10"/>
  <c r="G31" i="1"/>
  <c r="I11" i="10"/>
  <c r="D11" i="10"/>
  <c r="G30" i="1"/>
  <c r="E11" i="10"/>
  <c r="F11" i="10"/>
  <c r="J11" i="10"/>
  <c r="M25" i="15"/>
  <c r="P26" i="18"/>
  <c r="O26" i="17"/>
  <c r="J25" i="13"/>
  <c r="P35" i="18"/>
  <c r="M34" i="15"/>
  <c r="O35" i="17"/>
  <c r="J34" i="13"/>
  <c r="P74" i="18"/>
  <c r="P76" i="18" s="1"/>
  <c r="B76" i="18"/>
  <c r="J11" i="9"/>
  <c r="G11" i="9"/>
  <c r="E11" i="9"/>
  <c r="E74" i="14"/>
  <c r="E71" i="13"/>
  <c r="E76" i="14" s="1"/>
  <c r="E71" i="15"/>
  <c r="E76" i="16" s="1"/>
  <c r="E74" i="16"/>
  <c r="I71" i="15"/>
  <c r="I76" i="16" s="1"/>
  <c r="I74" i="16"/>
  <c r="P57" i="18"/>
  <c r="O57" i="17"/>
  <c r="M53" i="15"/>
  <c r="J53" i="13"/>
  <c r="P27" i="18"/>
  <c r="M26" i="15"/>
  <c r="O27" i="17"/>
  <c r="J26" i="13"/>
  <c r="O62" i="17"/>
  <c r="P62" i="18"/>
  <c r="M58" i="15"/>
  <c r="J58" i="13"/>
  <c r="P60" i="18"/>
  <c r="J56" i="13"/>
  <c r="O60" i="17"/>
  <c r="M56" i="15"/>
  <c r="M28" i="15"/>
  <c r="O29" i="17"/>
  <c r="P29" i="18"/>
  <c r="J28" i="13"/>
  <c r="P32" i="18"/>
  <c r="M31" i="15"/>
  <c r="O32" i="17"/>
  <c r="J31" i="13"/>
  <c r="H38" i="15"/>
  <c r="H40" i="16" s="1"/>
  <c r="D37" i="15"/>
  <c r="G38" i="15"/>
  <c r="G40" i="16" s="1"/>
  <c r="K37" i="15"/>
  <c r="C37" i="15"/>
  <c r="F38" i="15"/>
  <c r="F40" i="16" s="1"/>
  <c r="J37" i="15"/>
  <c r="B37" i="15"/>
  <c r="D38" i="15"/>
  <c r="D40" i="16" s="1"/>
  <c r="H37" i="15"/>
  <c r="K38" i="15"/>
  <c r="K40" i="16" s="1"/>
  <c r="C38" i="15"/>
  <c r="C40" i="16" s="1"/>
  <c r="G37" i="15"/>
  <c r="J38" i="15"/>
  <c r="J40" i="16" s="1"/>
  <c r="B37" i="13"/>
  <c r="I38" i="15"/>
  <c r="I40" i="16" s="1"/>
  <c r="H38" i="13"/>
  <c r="H40" i="14" s="1"/>
  <c r="E38" i="15"/>
  <c r="E40" i="16" s="1"/>
  <c r="G38" i="13"/>
  <c r="G40" i="14" s="1"/>
  <c r="H37" i="13"/>
  <c r="B38" i="15"/>
  <c r="F38" i="13"/>
  <c r="F40" i="14" s="1"/>
  <c r="G37" i="13"/>
  <c r="E38" i="13"/>
  <c r="E40" i="14" s="1"/>
  <c r="F37" i="13"/>
  <c r="F37" i="15"/>
  <c r="C38" i="13"/>
  <c r="C40" i="14" s="1"/>
  <c r="D37" i="13"/>
  <c r="E37" i="15"/>
  <c r="B38" i="13"/>
  <c r="C37" i="13"/>
  <c r="D38" i="13"/>
  <c r="D40" i="14" s="1"/>
  <c r="E37" i="13"/>
  <c r="I37" i="15"/>
  <c r="N29" i="5"/>
  <c r="N28" i="5"/>
  <c r="N26" i="5"/>
  <c r="N24" i="5"/>
  <c r="N22" i="5"/>
  <c r="N20" i="5"/>
  <c r="N18" i="5"/>
  <c r="N16" i="5"/>
  <c r="N14" i="5"/>
  <c r="N12" i="5"/>
  <c r="N6" i="5"/>
  <c r="N8" i="5"/>
  <c r="N10" i="5"/>
  <c r="K11" i="10"/>
  <c r="B71" i="13"/>
  <c r="B76" i="14" s="1"/>
  <c r="K69" i="13"/>
  <c r="B74" i="14"/>
  <c r="P49" i="18"/>
  <c r="O49" i="17"/>
  <c r="J45" i="13"/>
  <c r="K45" i="13" s="1"/>
  <c r="M45" i="15"/>
  <c r="N45" i="15" s="1"/>
  <c r="O30" i="17"/>
  <c r="M29" i="15"/>
  <c r="P30" i="18"/>
  <c r="J29" i="13"/>
  <c r="P28" i="18"/>
  <c r="M27" i="15"/>
  <c r="O28" i="17"/>
  <c r="J27" i="13"/>
  <c r="P63" i="18"/>
  <c r="O63" i="17"/>
  <c r="M59" i="15"/>
  <c r="J59" i="13"/>
  <c r="O66" i="17"/>
  <c r="P66" i="18"/>
  <c r="M62" i="15"/>
  <c r="J62" i="13"/>
  <c r="P36" i="18"/>
  <c r="M35" i="15"/>
  <c r="O36" i="17"/>
  <c r="J35" i="13"/>
  <c r="O70" i="17"/>
  <c r="P70" i="18"/>
  <c r="M66" i="15"/>
  <c r="J66" i="13"/>
  <c r="O59" i="17"/>
  <c r="P59" i="18"/>
  <c r="M55" i="15"/>
  <c r="J55" i="13"/>
  <c r="N13" i="5"/>
  <c r="N15" i="5"/>
  <c r="D74" i="16"/>
  <c r="D71" i="15"/>
  <c r="D76" i="16" s="1"/>
  <c r="F71" i="15"/>
  <c r="F76" i="16" s="1"/>
  <c r="F74" i="16"/>
  <c r="B71" i="15"/>
  <c r="B76" i="16" s="1"/>
  <c r="B74" i="16"/>
  <c r="N69" i="15"/>
  <c r="O25" i="17"/>
  <c r="M24" i="15"/>
  <c r="P25" i="18"/>
  <c r="J24" i="13"/>
  <c r="O67" i="17"/>
  <c r="P67" i="18"/>
  <c r="J63" i="13"/>
  <c r="M63" i="15"/>
  <c r="P31" i="18"/>
  <c r="M30" i="15"/>
  <c r="J30" i="13"/>
  <c r="O31" i="17"/>
  <c r="P16" i="18"/>
  <c r="M15" i="15"/>
  <c r="O16" i="17"/>
  <c r="J15" i="13"/>
  <c r="P71" i="18"/>
  <c r="O71" i="17"/>
  <c r="M67" i="15"/>
  <c r="J67" i="13"/>
  <c r="I76" i="18"/>
  <c r="D76" i="17"/>
  <c r="P64" i="18"/>
  <c r="O64" i="17"/>
  <c r="J60" i="13"/>
  <c r="M60" i="15"/>
  <c r="N11" i="5"/>
  <c r="N7" i="5"/>
  <c r="F74" i="14"/>
  <c r="F71" i="13"/>
  <c r="F76" i="14" s="1"/>
  <c r="C74" i="14"/>
  <c r="C71" i="13"/>
  <c r="C76" i="14" s="1"/>
  <c r="N70" i="15"/>
  <c r="N75" i="16" s="1"/>
  <c r="B75" i="16"/>
  <c r="J71" i="15"/>
  <c r="J76" i="16" s="1"/>
  <c r="J74" i="16"/>
  <c r="N23" i="5"/>
  <c r="O14" i="17"/>
  <c r="M13" i="15"/>
  <c r="N13" i="15" s="1"/>
  <c r="P14" i="18"/>
  <c r="J13" i="13"/>
  <c r="K13" i="13" s="1"/>
  <c r="P68" i="18"/>
  <c r="J64" i="13"/>
  <c r="M64" i="15"/>
  <c r="O68" i="17"/>
  <c r="M33" i="15"/>
  <c r="P34" i="18"/>
  <c r="O34" i="17"/>
  <c r="J33" i="13"/>
  <c r="O50" i="17"/>
  <c r="P50" i="18"/>
  <c r="M46" i="15"/>
  <c r="J46" i="13"/>
  <c r="P69" i="18"/>
  <c r="O69" i="17"/>
  <c r="M65" i="15"/>
  <c r="J65" i="13"/>
  <c r="O33" i="17"/>
  <c r="M32" i="15"/>
  <c r="P33" i="18"/>
  <c r="J32" i="13"/>
  <c r="H76" i="18"/>
  <c r="L76" i="17"/>
  <c r="M76" i="18"/>
  <c r="P61" i="18"/>
  <c r="O61" i="17"/>
  <c r="M57" i="15"/>
  <c r="J57" i="13"/>
  <c r="I40" i="18"/>
  <c r="K39" i="18"/>
  <c r="C39" i="18"/>
  <c r="I40" i="17"/>
  <c r="F39" i="17"/>
  <c r="H40" i="18"/>
  <c r="J39" i="18"/>
  <c r="J41" i="18" s="1"/>
  <c r="B39" i="18"/>
  <c r="H40" i="17"/>
  <c r="M39" i="17"/>
  <c r="E39" i="17"/>
  <c r="G40" i="18"/>
  <c r="I39" i="18"/>
  <c r="I41" i="18" s="1"/>
  <c r="G40" i="17"/>
  <c r="L39" i="17"/>
  <c r="L41" i="17" s="1"/>
  <c r="D39" i="17"/>
  <c r="D41" i="17" s="1"/>
  <c r="M40" i="18"/>
  <c r="E40" i="18"/>
  <c r="G39" i="18"/>
  <c r="G41" i="18" s="1"/>
  <c r="M40" i="17"/>
  <c r="E40" i="17"/>
  <c r="J39" i="17"/>
  <c r="B39" i="17"/>
  <c r="L40" i="18"/>
  <c r="D40" i="18"/>
  <c r="N39" i="18"/>
  <c r="F39" i="18"/>
  <c r="L40" i="17"/>
  <c r="D40" i="17"/>
  <c r="I39" i="17"/>
  <c r="I41" i="17" s="1"/>
  <c r="K40" i="18"/>
  <c r="C40" i="18"/>
  <c r="M39" i="18"/>
  <c r="M41" i="18" s="1"/>
  <c r="E39" i="18"/>
  <c r="E41" i="18" s="1"/>
  <c r="K40" i="17"/>
  <c r="C40" i="17"/>
  <c r="H39" i="17"/>
  <c r="H41" i="17" s="1"/>
  <c r="J40" i="18"/>
  <c r="B40" i="18"/>
  <c r="P40" i="18" s="1"/>
  <c r="L39" i="18"/>
  <c r="L41" i="18" s="1"/>
  <c r="D39" i="18"/>
  <c r="D41" i="18" s="1"/>
  <c r="J40" i="17"/>
  <c r="B40" i="17"/>
  <c r="O40" i="17" s="1"/>
  <c r="G39" i="17"/>
  <c r="G41" i="17" s="1"/>
  <c r="H39" i="18"/>
  <c r="H41" i="18" s="1"/>
  <c r="C39" i="17"/>
  <c r="C41" i="17" s="1"/>
  <c r="F40" i="18"/>
  <c r="F40" i="17"/>
  <c r="K39" i="17"/>
  <c r="N40" i="18"/>
  <c r="G74" i="14"/>
  <c r="G71" i="13"/>
  <c r="G76" i="14" s="1"/>
  <c r="B75" i="14"/>
  <c r="K70" i="13"/>
  <c r="K75" i="14" s="1"/>
  <c r="O51" i="17"/>
  <c r="P51" i="18"/>
  <c r="J47" i="13"/>
  <c r="M47" i="15"/>
  <c r="P15" i="18"/>
  <c r="M14" i="15"/>
  <c r="J14" i="13"/>
  <c r="O15" i="17"/>
  <c r="M17" i="15"/>
  <c r="P18" i="18"/>
  <c r="O18" i="17"/>
  <c r="J17" i="13"/>
  <c r="P53" i="18"/>
  <c r="O53" i="17"/>
  <c r="M49" i="15"/>
  <c r="J49" i="13"/>
  <c r="P56" i="18"/>
  <c r="O56" i="17"/>
  <c r="M52" i="15"/>
  <c r="J52" i="13"/>
  <c r="M36" i="15"/>
  <c r="O37" i="17"/>
  <c r="P37" i="18"/>
  <c r="J36" i="13"/>
  <c r="F17" i="1"/>
  <c r="E76" i="17"/>
  <c r="H74" i="16"/>
  <c r="H71" i="15"/>
  <c r="H76" i="16" s="1"/>
  <c r="G71" i="15"/>
  <c r="G76" i="16" s="1"/>
  <c r="G74" i="16"/>
  <c r="C71" i="15"/>
  <c r="C76" i="16" s="1"/>
  <c r="C74" i="16"/>
  <c r="P19" i="18"/>
  <c r="M18" i="15"/>
  <c r="J18" i="13"/>
  <c r="O19" i="17"/>
  <c r="O54" i="17"/>
  <c r="P54" i="18"/>
  <c r="M50" i="15"/>
  <c r="J50" i="13"/>
  <c r="P52" i="18"/>
  <c r="J48" i="13"/>
  <c r="M48" i="15"/>
  <c r="O52" i="17"/>
  <c r="M20" i="15"/>
  <c r="O21" i="17"/>
  <c r="P21" i="18"/>
  <c r="J20" i="13"/>
  <c r="P24" i="18"/>
  <c r="M23" i="15"/>
  <c r="O24" i="17"/>
  <c r="J23" i="13"/>
  <c r="K76" i="17"/>
  <c r="H76" i="17"/>
  <c r="P23" i="18"/>
  <c r="M22" i="15"/>
  <c r="J22" i="13"/>
  <c r="O23" i="17"/>
  <c r="N21" i="5"/>
  <c r="N19" i="5"/>
  <c r="H74" i="14"/>
  <c r="H71" i="13"/>
  <c r="H76" i="14" s="1"/>
  <c r="D74" i="14"/>
  <c r="D71" i="13"/>
  <c r="D76" i="14" s="1"/>
  <c r="K71" i="15"/>
  <c r="K76" i="16" s="1"/>
  <c r="K74" i="16"/>
  <c r="O17" i="17"/>
  <c r="M16" i="15"/>
  <c r="P17" i="18"/>
  <c r="J16" i="13"/>
  <c r="O22" i="17"/>
  <c r="M21" i="15"/>
  <c r="P22" i="18"/>
  <c r="J21" i="13"/>
  <c r="P20" i="18"/>
  <c r="M19" i="15"/>
  <c r="N19" i="15" s="1"/>
  <c r="O20" i="17"/>
  <c r="J19" i="13"/>
  <c r="K19" i="13" s="1"/>
  <c r="P55" i="18"/>
  <c r="O55" i="17"/>
  <c r="M51" i="15"/>
  <c r="N51" i="15" s="1"/>
  <c r="J51" i="13"/>
  <c r="K51" i="13" s="1"/>
  <c r="O58" i="17"/>
  <c r="P58" i="18"/>
  <c r="J54" i="13"/>
  <c r="M54" i="15"/>
  <c r="P72" i="18"/>
  <c r="O72" i="17"/>
  <c r="M68" i="15"/>
  <c r="J68" i="13"/>
  <c r="N25" i="5"/>
  <c r="M76" i="17"/>
  <c r="O74" i="17"/>
  <c r="O76" i="17" s="1"/>
  <c r="B76" i="17"/>
  <c r="G76" i="17"/>
  <c r="C52" i="6" l="1"/>
  <c r="C53" i="6"/>
  <c r="C12" i="10" s="1"/>
  <c r="C43" i="10" s="1"/>
  <c r="N20" i="15"/>
  <c r="N20" i="16" s="1"/>
  <c r="K57" i="13"/>
  <c r="K60" i="14" s="1"/>
  <c r="K32" i="13"/>
  <c r="K32" i="14" s="1"/>
  <c r="K46" i="13"/>
  <c r="K49" i="14" s="1"/>
  <c r="K15" i="13"/>
  <c r="K15" i="14" s="1"/>
  <c r="N63" i="15"/>
  <c r="N66" i="16" s="1"/>
  <c r="N28" i="15"/>
  <c r="N28" i="16" s="1"/>
  <c r="K25" i="13"/>
  <c r="K25" i="14" s="1"/>
  <c r="K23" i="13"/>
  <c r="K23" i="14" s="1"/>
  <c r="N17" i="15"/>
  <c r="N17" i="16" s="1"/>
  <c r="N46" i="15"/>
  <c r="N49" i="16" s="1"/>
  <c r="N64" i="15"/>
  <c r="N67" i="16" s="1"/>
  <c r="K63" i="13"/>
  <c r="K66" i="14" s="1"/>
  <c r="K55" i="13"/>
  <c r="K58" i="14" s="1"/>
  <c r="K35" i="13"/>
  <c r="K35" i="14" s="1"/>
  <c r="K59" i="13"/>
  <c r="K62" i="14" s="1"/>
  <c r="K29" i="13"/>
  <c r="K29" i="14" s="1"/>
  <c r="K31" i="13"/>
  <c r="K31" i="14" s="1"/>
  <c r="N56" i="15"/>
  <c r="N59" i="16" s="1"/>
  <c r="K26" i="13"/>
  <c r="K26" i="14" s="1"/>
  <c r="K21" i="13"/>
  <c r="K21" i="14" s="1"/>
  <c r="K18" i="13"/>
  <c r="K18" i="14" s="1"/>
  <c r="K49" i="13"/>
  <c r="K52" i="14" s="1"/>
  <c r="N32" i="15"/>
  <c r="N32" i="16" s="1"/>
  <c r="K64" i="13"/>
  <c r="K67" i="14" s="1"/>
  <c r="N15" i="15"/>
  <c r="N15" i="16" s="1"/>
  <c r="N55" i="15"/>
  <c r="N58" i="16" s="1"/>
  <c r="N59" i="15"/>
  <c r="N62" i="16" s="1"/>
  <c r="N57" i="15"/>
  <c r="N60" i="16" s="1"/>
  <c r="N18" i="15"/>
  <c r="N18" i="16" s="1"/>
  <c r="N49" i="15"/>
  <c r="N52" i="16" s="1"/>
  <c r="K14" i="13"/>
  <c r="K14" i="14" s="1"/>
  <c r="N60" i="15"/>
  <c r="N63" i="16" s="1"/>
  <c r="N35" i="15"/>
  <c r="N35" i="16" s="1"/>
  <c r="N29" i="15"/>
  <c r="N29" i="16" s="1"/>
  <c r="N31" i="15"/>
  <c r="N31" i="16" s="1"/>
  <c r="K56" i="13"/>
  <c r="K59" i="14" s="1"/>
  <c r="N26" i="15"/>
  <c r="N26" i="16" s="1"/>
  <c r="N25" i="15"/>
  <c r="N25" i="16" s="1"/>
  <c r="K61" i="13"/>
  <c r="K64" i="14" s="1"/>
  <c r="N68" i="15"/>
  <c r="N71" i="16" s="1"/>
  <c r="K36" i="13"/>
  <c r="K36" i="14" s="1"/>
  <c r="N21" i="15"/>
  <c r="N21" i="16" s="1"/>
  <c r="N14" i="15"/>
  <c r="N14" i="16" s="1"/>
  <c r="K65" i="13"/>
  <c r="K68" i="14" s="1"/>
  <c r="K33" i="13"/>
  <c r="K33" i="14" s="1"/>
  <c r="K60" i="13"/>
  <c r="K63" i="14" s="1"/>
  <c r="K67" i="13"/>
  <c r="K70" i="14" s="1"/>
  <c r="K24" i="13"/>
  <c r="K24" i="14" s="1"/>
  <c r="K34" i="13"/>
  <c r="K34" i="14" s="1"/>
  <c r="N23" i="15"/>
  <c r="N23" i="16" s="1"/>
  <c r="N54" i="15"/>
  <c r="N57" i="16" s="1"/>
  <c r="N36" i="15"/>
  <c r="N36" i="16" s="1"/>
  <c r="N65" i="15"/>
  <c r="N68" i="16" s="1"/>
  <c r="N67" i="15"/>
  <c r="N70" i="16" s="1"/>
  <c r="K30" i="13"/>
  <c r="K30" i="14" s="1"/>
  <c r="K66" i="13"/>
  <c r="K69" i="14" s="1"/>
  <c r="K62" i="13"/>
  <c r="K65" i="14" s="1"/>
  <c r="K27" i="13"/>
  <c r="K27" i="14" s="1"/>
  <c r="K28" i="13"/>
  <c r="K28" i="14" s="1"/>
  <c r="K58" i="13"/>
  <c r="K61" i="14" s="1"/>
  <c r="K53" i="13"/>
  <c r="K56" i="14" s="1"/>
  <c r="K68" i="13"/>
  <c r="K71" i="14" s="1"/>
  <c r="N48" i="15"/>
  <c r="N51" i="16" s="1"/>
  <c r="N22" i="15"/>
  <c r="N22" i="16" s="1"/>
  <c r="K16" i="13"/>
  <c r="K16" i="14" s="1"/>
  <c r="K20" i="13"/>
  <c r="K20" i="14" s="1"/>
  <c r="K54" i="13"/>
  <c r="K57" i="14" s="1"/>
  <c r="K52" i="13"/>
  <c r="K55" i="14" s="1"/>
  <c r="K17" i="13"/>
  <c r="K17" i="14" s="1"/>
  <c r="N47" i="15"/>
  <c r="N50" i="16" s="1"/>
  <c r="N30" i="15"/>
  <c r="N30" i="16" s="1"/>
  <c r="N24" i="15"/>
  <c r="N24" i="16" s="1"/>
  <c r="N66" i="15"/>
  <c r="N69" i="16" s="1"/>
  <c r="N62" i="15"/>
  <c r="N65" i="16" s="1"/>
  <c r="N58" i="15"/>
  <c r="N61" i="16" s="1"/>
  <c r="N53" i="15"/>
  <c r="N56" i="16" s="1"/>
  <c r="N34" i="15"/>
  <c r="N34" i="16" s="1"/>
  <c r="K22" i="13"/>
  <c r="K22" i="14" s="1"/>
  <c r="K48" i="13"/>
  <c r="K51" i="14" s="1"/>
  <c r="K50" i="13"/>
  <c r="K53" i="14" s="1"/>
  <c r="N50" i="15"/>
  <c r="N53" i="16" s="1"/>
  <c r="N16" i="15"/>
  <c r="N16" i="16" s="1"/>
  <c r="N52" i="15"/>
  <c r="N55" i="16" s="1"/>
  <c r="K47" i="13"/>
  <c r="K50" i="14" s="1"/>
  <c r="N33" i="15"/>
  <c r="N33" i="16" s="1"/>
  <c r="N27" i="15"/>
  <c r="N27" i="16" s="1"/>
  <c r="P39" i="18"/>
  <c r="P41" i="18" s="1"/>
  <c r="B41" i="18"/>
  <c r="K13" i="14"/>
  <c r="J37" i="13"/>
  <c r="C39" i="14"/>
  <c r="C39" i="13"/>
  <c r="C41" i="14" s="1"/>
  <c r="G39" i="13"/>
  <c r="G41" i="14" s="1"/>
  <c r="G39" i="14"/>
  <c r="K37" i="13"/>
  <c r="B39" i="14"/>
  <c r="B39" i="13"/>
  <c r="B41" i="14" s="1"/>
  <c r="J39" i="15"/>
  <c r="J41" i="16" s="1"/>
  <c r="J39" i="16"/>
  <c r="J11" i="11"/>
  <c r="J11" i="7"/>
  <c r="K74" i="14"/>
  <c r="K71" i="13"/>
  <c r="K76" i="14" s="1"/>
  <c r="B40" i="14"/>
  <c r="K38" i="13"/>
  <c r="K40" i="14" s="1"/>
  <c r="N54" i="16"/>
  <c r="M70" i="15"/>
  <c r="K11" i="11"/>
  <c r="K11" i="7"/>
  <c r="J41" i="17"/>
  <c r="M37" i="15"/>
  <c r="N13" i="16"/>
  <c r="K12" i="10"/>
  <c r="K12" i="11"/>
  <c r="K12" i="9"/>
  <c r="K12" i="7"/>
  <c r="E39" i="16"/>
  <c r="E39" i="15"/>
  <c r="E41" i="16" s="1"/>
  <c r="B40" i="16"/>
  <c r="N38" i="15"/>
  <c r="N40" i="16" s="1"/>
  <c r="G39" i="16"/>
  <c r="G39" i="15"/>
  <c r="G41" i="16" s="1"/>
  <c r="C39" i="15"/>
  <c r="C41" i="16" s="1"/>
  <c r="C39" i="16"/>
  <c r="E11" i="11"/>
  <c r="E11" i="7"/>
  <c r="F41" i="17"/>
  <c r="D11" i="11"/>
  <c r="D11" i="7"/>
  <c r="M69" i="15"/>
  <c r="N48" i="16"/>
  <c r="D39" i="14"/>
  <c r="D39" i="13"/>
  <c r="D41" i="14" s="1"/>
  <c r="H39" i="13"/>
  <c r="H41" i="14" s="1"/>
  <c r="H39" i="14"/>
  <c r="K39" i="15"/>
  <c r="K41" i="16" s="1"/>
  <c r="K39" i="16"/>
  <c r="O39" i="17"/>
  <c r="O41" i="17" s="1"/>
  <c r="B41" i="17"/>
  <c r="J38" i="13"/>
  <c r="K19" i="14"/>
  <c r="E12" i="10"/>
  <c r="E12" i="7"/>
  <c r="E12" i="11"/>
  <c r="E12" i="9"/>
  <c r="C11" i="11"/>
  <c r="C11" i="7"/>
  <c r="N74" i="16"/>
  <c r="N71" i="15"/>
  <c r="N76" i="16" s="1"/>
  <c r="D12" i="10"/>
  <c r="D12" i="11"/>
  <c r="D12" i="9"/>
  <c r="D12" i="7"/>
  <c r="K48" i="14"/>
  <c r="J69" i="13"/>
  <c r="F41" i="18"/>
  <c r="E41" i="17"/>
  <c r="C41" i="18"/>
  <c r="C12" i="11"/>
  <c r="C43" i="11" s="1"/>
  <c r="C12" i="9"/>
  <c r="C43" i="9" s="1"/>
  <c r="C12" i="7"/>
  <c r="J12" i="11"/>
  <c r="J12" i="9"/>
  <c r="J12" i="10"/>
  <c r="J12" i="7"/>
  <c r="I39" i="16"/>
  <c r="I39" i="15"/>
  <c r="I41" i="16" s="1"/>
  <c r="F39" i="16"/>
  <c r="F39" i="15"/>
  <c r="F41" i="16" s="1"/>
  <c r="H39" i="16"/>
  <c r="H39" i="15"/>
  <c r="H41" i="16" s="1"/>
  <c r="D39" i="15"/>
  <c r="D41" i="16" s="1"/>
  <c r="D39" i="16"/>
  <c r="K11" i="9"/>
  <c r="J70" i="13"/>
  <c r="K54" i="14"/>
  <c r="S36" i="8"/>
  <c r="AC33" i="8"/>
  <c r="AC39" i="8"/>
  <c r="I36" i="8"/>
  <c r="S39" i="8"/>
  <c r="AC35" i="8"/>
  <c r="I39" i="8"/>
  <c r="S35" i="8"/>
  <c r="AC37" i="8"/>
  <c r="I35" i="8"/>
  <c r="I37" i="8"/>
  <c r="AC36" i="8"/>
  <c r="AC32" i="8"/>
  <c r="I30" i="8"/>
  <c r="S27" i="8"/>
  <c r="AC24" i="8"/>
  <c r="I22" i="8"/>
  <c r="S19" i="8"/>
  <c r="AC16" i="8"/>
  <c r="I14" i="8"/>
  <c r="S32" i="8"/>
  <c r="AC29" i="8"/>
  <c r="I27" i="8"/>
  <c r="S24" i="8"/>
  <c r="AC21" i="8"/>
  <c r="I19" i="8"/>
  <c r="S16" i="8"/>
  <c r="S37" i="8"/>
  <c r="I32" i="8"/>
  <c r="S29" i="8"/>
  <c r="AC26" i="8"/>
  <c r="I24" i="8"/>
  <c r="S21" i="8"/>
  <c r="AC18" i="8"/>
  <c r="I16" i="8"/>
  <c r="AC31" i="8"/>
  <c r="I29" i="8"/>
  <c r="S26" i="8"/>
  <c r="AC23" i="8"/>
  <c r="I21" i="8"/>
  <c r="S18" i="8"/>
  <c r="AC15" i="8"/>
  <c r="AC34" i="8"/>
  <c r="S31" i="8"/>
  <c r="AC28" i="8"/>
  <c r="I26" i="8"/>
  <c r="S23" i="8"/>
  <c r="AC20" i="8"/>
  <c r="I18" i="8"/>
  <c r="S15" i="8"/>
  <c r="I34" i="8"/>
  <c r="S33" i="8"/>
  <c r="AC30" i="8"/>
  <c r="I28" i="8"/>
  <c r="S25" i="8"/>
  <c r="AC22" i="8"/>
  <c r="I20" i="8"/>
  <c r="S17" i="8"/>
  <c r="AC14" i="8"/>
  <c r="I33" i="8"/>
  <c r="S30" i="8"/>
  <c r="AC27" i="8"/>
  <c r="I25" i="8"/>
  <c r="S22" i="8"/>
  <c r="AC19" i="8"/>
  <c r="I17" i="8"/>
  <c r="S14" i="8"/>
  <c r="AC25" i="8"/>
  <c r="I15" i="8"/>
  <c r="I23" i="8"/>
  <c r="S28" i="8"/>
  <c r="AC17" i="8"/>
  <c r="S34" i="8"/>
  <c r="I31" i="8"/>
  <c r="S20" i="8"/>
  <c r="N41" i="18"/>
  <c r="M41" i="17"/>
  <c r="K41" i="18"/>
  <c r="E39" i="14"/>
  <c r="E39" i="13"/>
  <c r="E41" i="14" s="1"/>
  <c r="F39" i="14"/>
  <c r="F39" i="13"/>
  <c r="F41" i="14" s="1"/>
  <c r="M38" i="15"/>
  <c r="N19" i="16"/>
  <c r="K41" i="17"/>
  <c r="B39" i="15"/>
  <c r="B41" i="16" s="1"/>
  <c r="N37" i="15"/>
  <c r="B39" i="16"/>
  <c r="J39" i="13" l="1"/>
  <c r="J71" i="13"/>
  <c r="M71" i="15"/>
  <c r="G11" i="7"/>
  <c r="D54" i="9"/>
  <c r="B54" i="9" s="1"/>
  <c r="D54" i="10"/>
  <c r="B54" i="10" s="1"/>
  <c r="D35" i="9"/>
  <c r="B35" i="9" s="1"/>
  <c r="D35" i="10"/>
  <c r="B35" i="10" s="1"/>
  <c r="D57" i="10"/>
  <c r="B57" i="10" s="1"/>
  <c r="D57" i="9"/>
  <c r="B57" i="9" s="1"/>
  <c r="F12" i="10"/>
  <c r="F12" i="11"/>
  <c r="F12" i="9"/>
  <c r="F12" i="7"/>
  <c r="G12" i="11"/>
  <c r="G12" i="9"/>
  <c r="G12" i="10"/>
  <c r="G12" i="7"/>
  <c r="D55" i="10"/>
  <c r="B55" i="10" s="1"/>
  <c r="D55" i="9"/>
  <c r="B55" i="9" s="1"/>
  <c r="D58" i="10"/>
  <c r="B58" i="10" s="1"/>
  <c r="D58" i="9"/>
  <c r="B58" i="9" s="1"/>
  <c r="G11" i="11"/>
  <c r="D43" i="10"/>
  <c r="B43" i="10" s="1"/>
  <c r="D43" i="9"/>
  <c r="B43" i="9" s="1"/>
  <c r="D37" i="10"/>
  <c r="B37" i="10" s="1"/>
  <c r="D37" i="9"/>
  <c r="B37" i="9" s="1"/>
  <c r="D40" i="9"/>
  <c r="D40" i="10"/>
  <c r="D39" i="10"/>
  <c r="B39" i="10" s="1"/>
  <c r="D39" i="9"/>
  <c r="B39" i="9" s="1"/>
  <c r="D45" i="10"/>
  <c r="B45" i="10" s="1"/>
  <c r="D45" i="9"/>
  <c r="B45" i="9" s="1"/>
  <c r="F11" i="7"/>
  <c r="F11" i="11"/>
  <c r="D38" i="9"/>
  <c r="B38" i="9" s="1"/>
  <c r="D38" i="10"/>
  <c r="B38" i="10" s="1"/>
  <c r="D48" i="10"/>
  <c r="B48" i="10" s="1"/>
  <c r="D48" i="9"/>
  <c r="B48" i="9" s="1"/>
  <c r="K39" i="13"/>
  <c r="K41" i="14" s="1"/>
  <c r="K39" i="14"/>
  <c r="D52" i="10"/>
  <c r="B52" i="10" s="1"/>
  <c r="D52" i="9"/>
  <c r="B52" i="9" s="1"/>
  <c r="D56" i="9"/>
  <c r="B56" i="9" s="1"/>
  <c r="D56" i="10"/>
  <c r="B56" i="10" s="1"/>
  <c r="M39" i="15"/>
  <c r="D42" i="9"/>
  <c r="D42" i="10"/>
  <c r="D47" i="10"/>
  <c r="B47" i="10" s="1"/>
  <c r="D47" i="9"/>
  <c r="B47" i="9" s="1"/>
  <c r="D51" i="9"/>
  <c r="B51" i="9" s="1"/>
  <c r="D51" i="10"/>
  <c r="B51" i="10" s="1"/>
  <c r="H11" i="11"/>
  <c r="H11" i="7"/>
  <c r="N39" i="16"/>
  <c r="N39" i="15"/>
  <c r="N41" i="16" s="1"/>
  <c r="D41" i="10"/>
  <c r="D41" i="9"/>
  <c r="D46" i="10"/>
  <c r="B46" i="10" s="1"/>
  <c r="D46" i="9"/>
  <c r="B46" i="9" s="1"/>
  <c r="I12" i="11"/>
  <c r="I12" i="9"/>
  <c r="I12" i="10"/>
  <c r="I12" i="7"/>
  <c r="D44" i="9"/>
  <c r="B44" i="9" s="1"/>
  <c r="D44" i="10"/>
  <c r="B44" i="10" s="1"/>
  <c r="D49" i="9"/>
  <c r="B49" i="9" s="1"/>
  <c r="D49" i="10"/>
  <c r="B49" i="10" s="1"/>
  <c r="I11" i="11"/>
  <c r="I11" i="7"/>
  <c r="D36" i="9"/>
  <c r="B36" i="9" s="1"/>
  <c r="D36" i="10"/>
  <c r="B36" i="10" s="1"/>
  <c r="D50" i="10"/>
  <c r="D50" i="9"/>
  <c r="D53" i="9"/>
  <c r="B53" i="9" s="1"/>
  <c r="D53" i="10"/>
  <c r="B53" i="10" s="1"/>
  <c r="H12" i="11"/>
  <c r="H12" i="9"/>
  <c r="H12" i="10"/>
  <c r="H12" i="7"/>
  <c r="B40" i="9" l="1"/>
  <c r="I49" i="9"/>
  <c r="H49" i="9" s="1"/>
  <c r="I37" i="9"/>
  <c r="H37" i="9" s="1"/>
  <c r="B50" i="9"/>
  <c r="B41" i="10"/>
  <c r="I46" i="10"/>
  <c r="B50" i="10"/>
  <c r="I37" i="10"/>
  <c r="H37" i="10" s="1"/>
  <c r="B42" i="10"/>
  <c r="I43" i="10"/>
  <c r="H43" i="10" s="1"/>
  <c r="B42" i="9"/>
  <c r="I43" i="9"/>
  <c r="H43" i="9" s="1"/>
  <c r="I46" i="9"/>
  <c r="B41" i="9"/>
  <c r="B40" i="10"/>
  <c r="I49" i="10"/>
  <c r="H49" i="10" s="1"/>
  <c r="H46" i="10" l="1"/>
  <c r="I40" i="10"/>
  <c r="H40" i="10" s="1"/>
  <c r="H46" i="9"/>
  <c r="I40" i="9"/>
  <c r="H40" i="9" s="1"/>
</calcChain>
</file>

<file path=xl/sharedStrings.xml><?xml version="1.0" encoding="utf-8"?>
<sst xmlns="http://schemas.openxmlformats.org/spreadsheetml/2006/main" count="1283" uniqueCount="269">
  <si>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</si>
  <si>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</si>
  <si>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</si>
  <si>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</si>
  <si>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</si>
  <si>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</si>
  <si>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</si>
  <si>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</si>
  <si>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</si>
  <si>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</si>
  <si>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</si>
  <si>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</si>
  <si>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</si>
  <si>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Premier jour</t>
  </si>
  <si>
    <t>Dernier jour</t>
  </si>
  <si>
    <t>Nb jours</t>
  </si>
  <si>
    <t>Nb jours ouvrables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</si>
  <si>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</si>
  <si>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</si>
  <si>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</si>
  <si>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</si>
  <si>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</si>
  <si>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</si>
  <si>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</si>
  <si>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</si>
  <si>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</si>
  <si>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</si>
  <si>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</si>
  <si>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</si>
  <si>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</si>
  <si>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</si>
  <si>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</si>
  <si>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Dimanche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</si>
  <si>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</si>
  <si>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</si>
  <si>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</si>
  <si>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</si>
  <si>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</si>
  <si>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</si>
  <si>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</si>
  <si>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</si>
  <si>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</si>
  <si>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</si>
  <si>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</si>
  <si>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</si>
  <si>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</si>
  <si>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</si>
  <si>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</si>
  <si>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</si>
  <si>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</si>
  <si>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</si>
  <si>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</si>
  <si>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</si>
  <si>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</si>
  <si>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</si>
  <si>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</si>
  <si>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</si>
  <si>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</si>
  <si>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</si>
  <si>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</si>
  <si>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</si>
  <si>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</si>
  <si>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</si>
  <si>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</si>
  <si>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</si>
  <si>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</si>
  <si>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</si>
  <si>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</si>
  <si>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</si>
  <si>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</si>
  <si>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</si>
  <si>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</si>
  <si>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</si>
  <si>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</si>
  <si>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</si>
  <si>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</si>
  <si>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</si>
  <si>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</si>
  <si>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</si>
  <si>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</si>
  <si>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</si>
  <si>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</si>
  <si>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</si>
  <si>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</si>
  <si>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</si>
  <si>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</si>
  <si>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</si>
  <si>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</si>
  <si>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</si>
  <si>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</si>
  <si>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</si>
  <si>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</si>
  <si>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</si>
  <si>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</si>
  <si>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</si>
  <si>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</si>
  <si>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</si>
  <si>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</si>
  <si>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</si>
  <si>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</si>
  <si>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</si>
  <si>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</si>
  <si>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</si>
  <si>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</si>
  <si>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</si>
  <si>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</si>
  <si>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</si>
  <si>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</si>
  <si>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</si>
  <si>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</si>
  <si>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</si>
  <si>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</si>
  <si>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</si>
  <si>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</si>
  <si>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</si>
  <si>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</si>
  <si>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</si>
  <si>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</si>
  <si>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</si>
  <si>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</si>
  <si>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TJM annuels calculés</t>
  </si>
  <si>
    <t xml:space="preserve">TJMO   Jours ouvrables  </t>
  </si>
  <si>
    <t xml:space="preserve">TJM    Semaine entière  </t>
  </si>
  <si>
    <t xml:space="preserve">TJM   Journalier moyen   </t>
  </si>
  <si>
    <t>Heure</t>
  </si>
  <si>
    <t>% de TJMO</t>
  </si>
  <si>
    <t>Ecart type</t>
  </si>
  <si>
    <t>Véh/h</t>
  </si>
  <si>
    <t>Durée de comptage</t>
  </si>
  <si>
    <t>Véh/JO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</si>
  <si>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</si>
  <si>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</si>
  <si>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</si>
  <si>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</si>
  <si>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</si>
  <si>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</si>
  <si>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</si>
  <si>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</si>
  <si>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</si>
  <si>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</si>
  <si>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HPM</t>
  </si>
  <si>
    <t>HPS</t>
  </si>
  <si>
    <t>THMO</t>
  </si>
  <si>
    <t>THM</t>
  </si>
  <si>
    <t>24 heures</t>
  </si>
  <si>
    <t xml:space="preserve">TJM   Samedi   </t>
  </si>
  <si>
    <t xml:space="preserve">TJM   Dimanche   </t>
  </si>
  <si>
    <t>Courbe de variation hebdomadaire</t>
  </si>
  <si>
    <t>Courbe de variation annuelle (comptage)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</si>
  <si>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</si>
  <si>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</si>
  <si>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</si>
  <si>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</si>
  <si>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</si>
  <si>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</si>
  <si>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</si>
  <si>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</si>
  <si>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</si>
  <si>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</si>
  <si>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</si>
  <si>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</si>
  <si>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</si>
  <si>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</si>
  <si>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</si>
  <si>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</si>
  <si>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</si>
  <si>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</si>
  <si>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</si>
  <si>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</si>
  <si>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</si>
  <si>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</si>
  <si>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</si>
  <si>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</si>
  <si>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</si>
  <si>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</si>
  <si>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</si>
  <si>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</si>
  <si>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</si>
  <si>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</si>
  <si>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</si>
  <si>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</si>
  <si>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</si>
  <si>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</si>
  <si>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</si>
  <si>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</si>
  <si>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</si>
  <si>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</si>
  <si>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</si>
  <si>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</si>
  <si>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</si>
  <si>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</si>
  <si>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</si>
  <si>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</si>
  <si>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</si>
  <si>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</si>
  <si>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</si>
  <si>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</si>
  <si>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</si>
  <si>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</si>
  <si>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</si>
  <si>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</si>
  <si>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</si>
  <si>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Classification EUR6</t>
  </si>
  <si>
    <t>Nb jours ouvrables théoriques</t>
  </si>
  <si>
    <t>Jours fériés de la période</t>
  </si>
  <si>
    <t>Nb jours ouvrables effectifs</t>
  </si>
  <si>
    <t>Section Mon-Fri</t>
  </si>
  <si>
    <t>Dir 1 Mon-Fri</t>
  </si>
  <si>
    <t>Dir 2 Mon-Fri</t>
  </si>
  <si>
    <t>Comptages (total annuel)</t>
  </si>
  <si>
    <t>Dimanche *</t>
  </si>
  <si>
    <t xml:space="preserve">   TJM   Dimanche *</t>
  </si>
  <si>
    <t>*: Dimanche et jours fériés</t>
  </si>
  <si>
    <r>
      <t xml:space="preserve">Courbe de variation des jours ouvrables </t>
    </r>
    <r>
      <rPr>
        <sz val="12"/>
        <rFont val="Arial"/>
        <family val="2"/>
      </rPr>
      <t>(du lundi au vendredi, hors jours fériés)</t>
    </r>
  </si>
  <si>
    <t>Moyennes horaires (lu-ve, hors jours fériés)</t>
  </si>
  <si>
    <r>
      <rPr>
        <sz val="8"/>
        <rFont val="Arial"/>
        <family val="2"/>
      </rPr>
      <t>Dimanche</t>
    </r>
    <r>
      <rPr>
        <sz val="6"/>
        <rFont val="Arial"/>
        <family val="2"/>
        <charset val="1"/>
      </rPr>
      <t xml:space="preserve"> et jours fériés</t>
    </r>
  </si>
  <si>
    <t>Moyennes horaires (samedi, hors jours fériés)</t>
  </si>
  <si>
    <t>Samedi hors jours fériés</t>
  </si>
  <si>
    <t>Moyennes horaires (dimanche et jours fériés)</t>
  </si>
  <si>
    <t>Dimanche et jours fériés</t>
  </si>
  <si>
    <t>MR (1)</t>
  </si>
  <si>
    <t>MR (1) : Motocycle</t>
  </si>
  <si>
    <t>PL (4) : Camion</t>
  </si>
  <si>
    <t>VL &amp; UT (2)</t>
  </si>
  <si>
    <t>VL-R &amp; UT-R (3)</t>
  </si>
  <si>
    <t>PL-R &amp; SL-R (5)</t>
  </si>
  <si>
    <t>VL &amp; UT (2) : Voiture de tourisme et de livraison sans remorque</t>
  </si>
  <si>
    <t>VL-R &amp; UT-R (3) : Voiture de tourisme et de livraison avec remorque</t>
  </si>
  <si>
    <t>PL-R &amp; SL-R (5) : Semi et train routier</t>
  </si>
  <si>
    <t>PL (4)</t>
  </si>
  <si>
    <t>CAR (6) : Bus, car</t>
  </si>
  <si>
    <t>CAR (6)</t>
  </si>
  <si>
    <t>Véhicules légers : MR (1) + VL &amp; UT (2) + VL-R &amp; UT-R (3)</t>
  </si>
  <si>
    <t>Véhicules lourds : PL (4) + PL-R &amp; SL-R (5) + CAR (6)</t>
  </si>
  <si>
    <t>Comptage de Section</t>
  </si>
  <si>
    <t>Comptage direction 1</t>
  </si>
  <si>
    <t>Comptage direction 2</t>
  </si>
  <si>
    <r>
      <t xml:space="preserve">Courbe de variation des samedi </t>
    </r>
    <r>
      <rPr>
        <sz val="12"/>
        <rFont val="Arial"/>
        <family val="2"/>
      </rPr>
      <t>(hors jours fériés)</t>
    </r>
  </si>
  <si>
    <r>
      <t xml:space="preserve">Courbe de variation des dimanche </t>
    </r>
    <r>
      <rPr>
        <sz val="12"/>
        <rFont val="Arial"/>
        <family val="2"/>
      </rPr>
      <t>(et jours fériés)</t>
    </r>
  </si>
  <si>
    <t>Cadastre Bruit routier</t>
  </si>
  <si>
    <t>%TJM</t>
  </si>
  <si>
    <t>véh/jour</t>
  </si>
  <si>
    <t>Nt1</t>
  </si>
  <si>
    <t>%JTM jour</t>
  </si>
  <si>
    <t>Jour (6h-22h)</t>
  </si>
  <si>
    <t>Nn1</t>
  </si>
  <si>
    <t>%JTM nuit</t>
  </si>
  <si>
    <t>Nuit (22h-6h)</t>
  </si>
  <si>
    <t>Nt2</t>
  </si>
  <si>
    <t>Nn2</t>
  </si>
  <si>
    <t>Calculs du bruit</t>
  </si>
  <si>
    <t>SWISS10</t>
  </si>
  <si>
    <t>PW+AH (4)</t>
  </si>
  <si>
    <t>LIE+AH (6)</t>
  </si>
  <si>
    <t>LIE+AL (7)</t>
  </si>
  <si>
    <t>Bruit (N2)</t>
  </si>
  <si>
    <t>N2 jour</t>
  </si>
  <si>
    <t>N2 nuit</t>
  </si>
  <si>
    <t>Bruit (N1)</t>
  </si>
  <si>
    <t>N1 jour</t>
  </si>
  <si>
    <t>N1 nuit</t>
  </si>
  <si>
    <t>SWISS7</t>
  </si>
  <si>
    <t>SPCH13</t>
  </si>
  <si>
    <t>EUR6</t>
  </si>
  <si>
    <t>PW(3)+LIE(5)</t>
  </si>
  <si>
    <t>LW(8)+LIE+AH(6)</t>
  </si>
  <si>
    <t>LZ(9)+SZ(10)</t>
  </si>
  <si>
    <t>GR09-SW7</t>
  </si>
  <si>
    <t>W+AH (4)+LIE+AH(6)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</si>
</sst>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1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sz val="6"/>
      <name val="Arial"/>
      <family val="2"/>
      <charset val="1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444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4" fontId="0" fillId="2" borderId="0" xfId="0" applyNumberFormat="1" applyFill="1"/>
    <xf numFmtId="14" fontId="0" fillId="0" borderId="0" xfId="0" applyNumberFormat="1"/>
    <xf numFmtId="0" fontId="3" fillId="0" borderId="0" xfId="0" applyFont="1" applyAlignment="1"/>
    <xf numFmtId="1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0" fontId="9" fillId="0" borderId="34" xfId="0" applyFont="1" applyBorder="1" applyAlignment="1">
      <alignment horizontal="right"/>
    </xf>
    <xf numFmtId="0" fontId="9" fillId="0" borderId="35" xfId="0" applyFont="1" applyBorder="1" applyAlignment="1"/>
    <xf numFmtId="167" fontId="9" fillId="0" borderId="36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0" fillId="0" borderId="39" xfId="0" applyNumberFormat="1" applyBorder="1" applyAlignment="1"/>
    <xf numFmtId="167" fontId="9" fillId="0" borderId="43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0" fontId="9" fillId="0" borderId="49" xfId="0" applyFont="1" applyBorder="1" applyAlignment="1"/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3" fillId="0" borderId="0" xfId="0" applyFont="1" applyAlignment="1"/>
    <xf numFmtId="168" fontId="13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0" fontId="9" fillId="0" borderId="66" xfId="0" applyFont="1" applyBorder="1" applyAlignment="1"/>
    <xf numFmtId="1" fontId="0" fillId="0" borderId="48" xfId="0" applyNumberFormat="1" applyBorder="1" applyAlignment="1"/>
    <xf numFmtId="166" fontId="9" fillId="0" borderId="47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66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0" fillId="0" borderId="0" xfId="5" applyNumberFormat="1" applyFont="1" applyAlignment="1"/>
    <xf numFmtId="164" fontId="0" fillId="0" borderId="0" xfId="5" applyNumberFormat="1" applyFont="1" applyAlignment="1"/>
    <xf numFmtId="10" fontId="0" fillId="0" borderId="0" xfId="5" applyNumberFormat="1" applyFont="1"/>
    <xf numFmtId="14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15" borderId="0" xfId="0" applyFill="1"/>
    <xf numFmtId="0" fontId="9" fillId="0" borderId="0" xfId="0" applyFont="1"/>
    <xf numFmtId="165" fontId="0" fillId="0" borderId="0" xfId="0" applyNumberFormat="1"/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Border="1" applyAlignment="1"/>
    <xf numFmtId="9" fontId="9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9" fillId="0" borderId="0" xfId="0" applyNumberFormat="1" applyFont="1" applyBorder="1"/>
    <xf numFmtId="0" fontId="18" fillId="0" borderId="2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9" fillId="0" borderId="3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40" xfId="0" applyFont="1" applyBorder="1" applyAlignment="1">
      <alignment horizontal="right"/>
    </xf>
    <xf numFmtId="1" fontId="0" fillId="0" borderId="71" xfId="0" applyNumberFormat="1" applyBorder="1" applyAlignment="1"/>
    <xf numFmtId="1" fontId="0" fillId="0" borderId="71" xfId="0" applyNumberFormat="1" applyBorder="1"/>
    <xf numFmtId="0" fontId="9" fillId="0" borderId="49" xfId="0" applyFont="1" applyBorder="1" applyAlignment="1">
      <alignment horizontal="left"/>
    </xf>
    <xf numFmtId="1" fontId="0" fillId="0" borderId="73" xfId="0" applyNumberFormat="1" applyBorder="1" applyAlignment="1"/>
    <xf numFmtId="0" fontId="19" fillId="16" borderId="0" xfId="0" applyFont="1" applyFill="1" applyAlignment="1"/>
    <xf numFmtId="0" fontId="0" fillId="16" borderId="0" xfId="0" applyFill="1" applyAlignment="1"/>
    <xf numFmtId="0" fontId="0" fillId="16" borderId="0" xfId="0" applyFill="1" applyAlignment="1">
      <alignment horizontal="center"/>
    </xf>
    <xf numFmtId="0" fontId="20" fillId="16" borderId="0" xfId="0" applyFont="1" applyFill="1" applyAlignment="1"/>
    <xf numFmtId="0" fontId="4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6">
    <cellStyle name="Commentaire 2" xfId="1"/>
    <cellStyle name="Milliers 2" xfId="2"/>
    <cellStyle name="Normal" xfId="0" builtinId="0"/>
    <cellStyle name="Normal 2" xfId="3"/>
    <cellStyle name="Pourcentage" xfId="5" builtinId="5"/>
    <cellStyle name="Pourcentage 2" xfId="4"/>
  </cellStyles>
  <dxfs count="44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B0-8375-8DF8F7F593D4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96D-8B0B-0A9EB96B2CC4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96D-8B0B-0A9EB96B2CC4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6-496D-8B0B-0A9EB96B2CC4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6-496D-8B0B-0A9EB96B2CC4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6-496D-8B0B-0A9EB96B2CC4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6-496D-8B0B-0A9EB96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6-41D0-9E91-92480898BAAA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1D0-9E91-92480898BAAA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6-41D0-9E91-92480898BAAA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6-41D0-9E91-92480898BAAA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1D0-9E91-92480898BAAA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6-41D0-9E91-92480898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Data_day!$O$35:$O$58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182-A7F6-11C19E996CB9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Data_day!$O$66:$O$89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Data_day!$S$35:$S$58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D6D-A980-16E3B782634C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Data_day!$S$66:$S$89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Data_day!$B$30:$H$30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7D8-BF22-F0E14715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jour de la semaine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Data_month!$B$6:$M$6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8A0-ACDA-53D97C8F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mois de l'année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8D6-B22C-39AF1CF56B6D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8D6-B22C-39AF1CF56B6D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8D6-B22C-39AF1CF56B6D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7-48D6-B22C-39AF1CF56B6D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8D6-B22C-39AF1CF56B6D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7-48D6-B22C-39AF1CF56B6D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8D6-B22C-39AF1CF5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DC7-B3ED-CA89EB76EE95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DC7-B3ED-CA89EB76EE95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DC7-B3ED-CA89EB76EE95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DC7-B3ED-CA89EB76EE95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DC7-B3ED-CA89EB76EE95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DC7-B3ED-CA89EB76EE95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DC7-B3ED-CA89EB7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C-4DA4-B253-BCC91D9E714F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C-4DA4-B253-BCC91D9E714F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C-4DA4-B253-BCC91D9E714F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C-4DA4-B253-BCC91D9E714F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DA4-B253-BCC91D9E714F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C-4DA4-B253-BCC91D9E714F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C-4DA4-B253-BCC91D9E714F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DA4-B253-BCC91D9E714F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C-4DA4-B253-BCC91D9E714F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C-4DA4-B253-BCC91D9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C91-9726-3004A407C567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C91-9726-3004A407C567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C91-9726-3004A407C567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C91-9726-3004A407C567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2-4C91-9726-3004A407C567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2-4C91-9726-3004A407C567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2-4C91-9726-3004A407C567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2-4C91-9726-3004A407C567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2-4C91-9726-3004A407C567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F2-4C91-9726-3004A4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1800</xdr:colOff>
      <xdr:row>33</xdr:row>
      <xdr:rowOff>158760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11</xdr:col>
      <xdr:colOff>1680</xdr:colOff>
      <xdr:row>56</xdr:row>
      <xdr:rowOff>6120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baseColWidth="10" defaultColWidth="9.28515625" defaultRowHeight="12.75" x14ac:dyDescent="0.2"/>
  <cols>
    <col min="1" max="1" width="24" style="1" bestFit="1" customWidth="1"/>
    <col min="2" max="2" width="119.140625" style="1" customWidth="1"/>
    <col min="3" max="3" width="16.28515625" customWidth="1"/>
    <col min="5" max="5" width="25.5703125" bestFit="1" customWidth="1"/>
  </cols>
  <sheetData>
    <row r="1" spans="1:7" ht="16.7" customHeight="1" x14ac:dyDescent="0.25">
      <c r="A1" s="2" t="s">
        <v>0</v>
      </c>
    </row>
    <row r="3" spans="1:7" ht="12.75" customHeight="1" x14ac:dyDescent="0.2">
      <c r="A3" s="1" t="s">
        <v>1</v>
      </c>
      <c r="B3" s="3"/>
    </row>
    <row r="4" spans="1:7" ht="12.75" customHeight="1" x14ac:dyDescent="0.2">
      <c r="A4" s="1" t="s">
        <v>2</v>
      </c>
      <c r="B4" s="9"/>
    </row>
    <row r="5" spans="1:7" ht="12.75" customHeight="1" x14ac:dyDescent="0.2">
      <c r="A5" s="1" t="s">
        <v>3</v>
      </c>
      <c r="B5" s="3"/>
    </row>
    <row r="6" spans="1:7" ht="12.75" customHeight="1" x14ac:dyDescent="0.2">
      <c r="A6" s="1" t="s">
        <v>4</v>
      </c>
      <c r="B6" s="3"/>
    </row>
    <row r="7" spans="1:7" ht="12.75" customHeight="1" x14ac:dyDescent="0.2">
      <c r="A7" s="1" t="s">
        <v>5</v>
      </c>
      <c r="B7" s="3"/>
    </row>
    <row r="8" spans="1:7" ht="12.75" customHeight="1" x14ac:dyDescent="0.2">
      <c r="A8" s="1" t="s">
        <v>6</v>
      </c>
      <c r="B8" s="3"/>
    </row>
    <row r="9" spans="1:7" ht="12.75" customHeight="1" x14ac:dyDescent="0.2">
      <c r="A9" s="1" t="s">
        <v>7</v>
      </c>
      <c r="B9" s="3"/>
    </row>
    <row r="10" spans="1:7" ht="12.75" customHeight="1" x14ac:dyDescent="0.2">
      <c r="A10" s="1" t="s">
        <v>8</v>
      </c>
      <c r="B10" s="3"/>
    </row>
    <row r="11" spans="1:7" ht="12.75" customHeight="1" x14ac:dyDescent="0.2">
      <c r="A11" s="1" t="s">
        <v>9</v>
      </c>
      <c r="B11" s="3"/>
    </row>
    <row r="12" spans="1:7" ht="12.75" customHeight="1" x14ac:dyDescent="0.2">
      <c r="A12" s="1" t="s">
        <v>10</v>
      </c>
      <c r="B12" s="3"/>
    </row>
    <row r="13" spans="1:7" ht="12.75" customHeight="1" x14ac:dyDescent="0.2">
      <c r="A13" s="1" t="s">
        <v>11</v>
      </c>
      <c r="B13" s="3"/>
    </row>
    <row r="14" spans="1:7" ht="12.75" customHeight="1" x14ac:dyDescent="0.2">
      <c r="A14" s="1" t="s">
        <v>12</v>
      </c>
      <c r="B14" s="3"/>
    </row>
    <row r="16" spans="1:7" x14ac:dyDescent="0.2">
      <c r="A16" s="1" t="s">
        <v>13</v>
      </c>
      <c r="B16" s="385" t="e">
        <f>DATEVALUE(MID(B4,24,10))</f>
        <v>#VALUE!</v>
      </c>
      <c r="C16" t="e">
        <f>WEEKDAY(B16)</f>
        <v>#VALUE!</v>
      </c>
      <c r="E16" s="1" t="s">
        <v>15</v>
      </c>
      <c r="F16" s="1" t="e">
        <f>B17-B16+1</f>
        <v>#VALUE!</v>
      </c>
      <c r="G16" t="s">
        <v>15</v>
      </c>
    </row>
    <row r="17" spans="1:7" x14ac:dyDescent="0.2">
      <c r="A17" s="1" t="s">
        <v>14</v>
      </c>
      <c r="B17" s="385" t="e">
        <f>DATEVALUE(MID(B4,38,10))</f>
        <v>#VALUE!</v>
      </c>
      <c r="C17" t="e">
        <f>WEEKDAY(B17)</f>
        <v>#VALUE!</v>
      </c>
      <c r="E17" s="1" t="s">
        <v>203</v>
      </c>
      <c r="F17" s="1" t="e">
        <f>SUM(F18:F22)</f>
        <v>#VALUE!</v>
      </c>
      <c r="G17" t="s">
        <v>16</v>
      </c>
    </row>
    <row r="18" spans="1:7" x14ac:dyDescent="0.2">
      <c r="B18" s="5"/>
      <c r="E18" s="1">
        <v>1</v>
      </c>
      <c r="F18" s="1" t="e">
        <f t="shared" ref="F18:F24" si="0">52+IF(OR($C$16=E18,$C$17=E18),1,0)</f>
        <v>#VALUE!</v>
      </c>
      <c r="G18" t="s">
        <v>17</v>
      </c>
    </row>
    <row r="19" spans="1:7" x14ac:dyDescent="0.2">
      <c r="A19" s="1" t="s">
        <v>204</v>
      </c>
      <c r="B19" s="4"/>
      <c r="C19">
        <f>IF(B19&gt;30000,WEEKDAY(B19),0)</f>
        <v>0</v>
      </c>
      <c r="E19" s="1">
        <v>2</v>
      </c>
      <c r="F19" s="1" t="e">
        <f t="shared" si="0"/>
        <v>#VALUE!</v>
      </c>
      <c r="G19" t="s">
        <v>18</v>
      </c>
    </row>
    <row r="20" spans="1:7" x14ac:dyDescent="0.2">
      <c r="B20" s="4"/>
      <c r="C20">
        <f t="shared" ref="C20:C69" si="1">IF(B20&gt;30000,WEEKDAY(B20),0)</f>
        <v>0</v>
      </c>
      <c r="E20" s="1">
        <v>3</v>
      </c>
      <c r="F20" s="1" t="e">
        <f t="shared" si="0"/>
        <v>#VALUE!</v>
      </c>
      <c r="G20" t="s">
        <v>19</v>
      </c>
    </row>
    <row r="21" spans="1:7" x14ac:dyDescent="0.2">
      <c r="B21" s="4"/>
      <c r="C21">
        <f t="shared" si="1"/>
        <v>0</v>
      </c>
      <c r="E21" s="1">
        <v>4</v>
      </c>
      <c r="F21" s="1" t="e">
        <f t="shared" si="0"/>
        <v>#VALUE!</v>
      </c>
      <c r="G21" t="s">
        <v>20</v>
      </c>
    </row>
    <row r="22" spans="1:7" x14ac:dyDescent="0.2">
      <c r="B22" s="4"/>
      <c r="C22">
        <f t="shared" si="1"/>
        <v>0</v>
      </c>
      <c r="E22" s="1">
        <v>5</v>
      </c>
      <c r="F22" s="1" t="e">
        <f t="shared" si="0"/>
        <v>#VALUE!</v>
      </c>
      <c r="G22" t="s">
        <v>21</v>
      </c>
    </row>
    <row r="23" spans="1:7" x14ac:dyDescent="0.2">
      <c r="B23" s="4"/>
      <c r="C23">
        <f t="shared" si="1"/>
        <v>0</v>
      </c>
      <c r="E23" s="1">
        <v>6</v>
      </c>
      <c r="F23" s="1" t="e">
        <f t="shared" si="0"/>
        <v>#VALUE!</v>
      </c>
      <c r="G23" t="s">
        <v>22</v>
      </c>
    </row>
    <row r="24" spans="1:7" x14ac:dyDescent="0.2">
      <c r="B24" s="4"/>
      <c r="C24">
        <f t="shared" si="1"/>
        <v>0</v>
      </c>
      <c r="E24" s="1">
        <v>7</v>
      </c>
      <c r="F24" s="1" t="e">
        <f t="shared" si="0"/>
        <v>#VALUE!</v>
      </c>
      <c r="G24" t="s">
        <v>23</v>
      </c>
    </row>
    <row r="25" spans="1:7" x14ac:dyDescent="0.2">
      <c r="B25" s="4"/>
      <c r="C25">
        <f t="shared" si="1"/>
        <v>0</v>
      </c>
    </row>
    <row r="26" spans="1:7" x14ac:dyDescent="0.2">
      <c r="B26" s="4"/>
      <c r="C26">
        <f t="shared" si="1"/>
        <v>0</v>
      </c>
    </row>
    <row r="27" spans="1:7" x14ac:dyDescent="0.2">
      <c r="B27" s="4"/>
      <c r="C27">
        <f t="shared" si="1"/>
        <v>0</v>
      </c>
      <c r="E27" s="1" t="s">
        <v>205</v>
      </c>
      <c r="G27" s="1" t="e">
        <f>SUM(G28:G32)</f>
        <v>#VALUE!</v>
      </c>
    </row>
    <row r="28" spans="1:7" x14ac:dyDescent="0.2">
      <c r="B28" s="4"/>
      <c r="C28">
        <f t="shared" si="1"/>
        <v>0</v>
      </c>
      <c r="E28" s="1">
        <v>1</v>
      </c>
      <c r="F28">
        <f>COUNTIF($C$19:$C$69,E28)</f>
        <v>0</v>
      </c>
      <c r="G28" t="e">
        <f t="shared" ref="G28:G33" si="2">F18-F28</f>
        <v>#VALUE!</v>
      </c>
    </row>
    <row r="29" spans="1:7" x14ac:dyDescent="0.2">
      <c r="B29" s="4"/>
      <c r="C29">
        <f t="shared" si="1"/>
        <v>0</v>
      </c>
      <c r="E29" s="1">
        <v>2</v>
      </c>
      <c r="F29">
        <f t="shared" ref="F29:F33" si="3">COUNTIF($C$19:$C$69,E29)</f>
        <v>0</v>
      </c>
      <c r="G29" t="e">
        <f t="shared" si="2"/>
        <v>#VALUE!</v>
      </c>
    </row>
    <row r="30" spans="1:7" x14ac:dyDescent="0.2">
      <c r="B30" s="3"/>
      <c r="C30">
        <f t="shared" si="1"/>
        <v>0</v>
      </c>
      <c r="E30" s="1">
        <v>3</v>
      </c>
      <c r="F30">
        <f t="shared" si="3"/>
        <v>0</v>
      </c>
      <c r="G30" t="e">
        <f t="shared" si="2"/>
        <v>#VALUE!</v>
      </c>
    </row>
    <row r="31" spans="1:7" x14ac:dyDescent="0.2">
      <c r="B31" s="3"/>
      <c r="C31">
        <f t="shared" si="1"/>
        <v>0</v>
      </c>
      <c r="E31" s="1">
        <v>4</v>
      </c>
      <c r="F31">
        <f t="shared" si="3"/>
        <v>0</v>
      </c>
      <c r="G31" t="e">
        <f t="shared" si="2"/>
        <v>#VALUE!</v>
      </c>
    </row>
    <row r="32" spans="1:7" x14ac:dyDescent="0.2">
      <c r="B32" s="3"/>
      <c r="C32">
        <f t="shared" si="1"/>
        <v>0</v>
      </c>
      <c r="E32" s="1">
        <v>5</v>
      </c>
      <c r="F32">
        <f t="shared" si="3"/>
        <v>0</v>
      </c>
      <c r="G32" t="e">
        <f t="shared" si="2"/>
        <v>#VALUE!</v>
      </c>
    </row>
    <row r="33" spans="2:7" x14ac:dyDescent="0.2">
      <c r="B33" s="3"/>
      <c r="C33">
        <f t="shared" si="1"/>
        <v>0</v>
      </c>
      <c r="E33" s="1">
        <v>6</v>
      </c>
      <c r="F33">
        <f t="shared" si="3"/>
        <v>0</v>
      </c>
      <c r="G33" t="e">
        <f t="shared" si="2"/>
        <v>#VALUE!</v>
      </c>
    </row>
    <row r="34" spans="2:7" x14ac:dyDescent="0.2">
      <c r="B34" s="3"/>
      <c r="C34">
        <f t="shared" si="1"/>
        <v>0</v>
      </c>
      <c r="E34" s="1">
        <v>7</v>
      </c>
      <c r="F34">
        <f>SUM(F28:F33)</f>
        <v>0</v>
      </c>
      <c r="G34" t="e">
        <f>F34+F24</f>
        <v>#VALUE!</v>
      </c>
    </row>
    <row r="35" spans="2:7" x14ac:dyDescent="0.2">
      <c r="B35" s="3"/>
      <c r="C35">
        <f t="shared" si="1"/>
        <v>0</v>
      </c>
    </row>
    <row r="36" spans="2:7" x14ac:dyDescent="0.2">
      <c r="B36" s="3"/>
      <c r="C36">
        <f t="shared" si="1"/>
        <v>0</v>
      </c>
    </row>
    <row r="37" spans="2:7" x14ac:dyDescent="0.2">
      <c r="B37" s="3"/>
      <c r="C37">
        <f t="shared" si="1"/>
        <v>0</v>
      </c>
    </row>
    <row r="38" spans="2:7" x14ac:dyDescent="0.2">
      <c r="B38" s="3"/>
      <c r="C38">
        <f t="shared" si="1"/>
        <v>0</v>
      </c>
    </row>
    <row r="39" spans="2:7" x14ac:dyDescent="0.2">
      <c r="B39" s="3"/>
      <c r="C39">
        <f t="shared" si="1"/>
        <v>0</v>
      </c>
    </row>
    <row r="40" spans="2:7" x14ac:dyDescent="0.2">
      <c r="B40" s="3"/>
      <c r="C40">
        <f t="shared" si="1"/>
        <v>0</v>
      </c>
    </row>
    <row r="41" spans="2:7" x14ac:dyDescent="0.2">
      <c r="B41" s="3"/>
      <c r="C41">
        <f t="shared" si="1"/>
        <v>0</v>
      </c>
    </row>
    <row r="42" spans="2:7" x14ac:dyDescent="0.2">
      <c r="B42" s="3"/>
      <c r="C42">
        <f t="shared" si="1"/>
        <v>0</v>
      </c>
    </row>
    <row r="43" spans="2:7" x14ac:dyDescent="0.2">
      <c r="B43" s="3"/>
      <c r="C43">
        <f t="shared" si="1"/>
        <v>0</v>
      </c>
    </row>
    <row r="44" spans="2:7" x14ac:dyDescent="0.2">
      <c r="B44" s="3"/>
      <c r="C44">
        <f t="shared" si="1"/>
        <v>0</v>
      </c>
    </row>
    <row r="45" spans="2:7" x14ac:dyDescent="0.2">
      <c r="B45" s="3"/>
      <c r="C45">
        <f t="shared" si="1"/>
        <v>0</v>
      </c>
    </row>
    <row r="46" spans="2:7" x14ac:dyDescent="0.2">
      <c r="B46" s="3"/>
      <c r="C46">
        <f t="shared" si="1"/>
        <v>0</v>
      </c>
    </row>
    <row r="47" spans="2:7" x14ac:dyDescent="0.2">
      <c r="B47" s="3"/>
      <c r="C47">
        <f t="shared" si="1"/>
        <v>0</v>
      </c>
    </row>
    <row r="48" spans="2:7" x14ac:dyDescent="0.2">
      <c r="B48" s="3"/>
      <c r="C48">
        <f t="shared" si="1"/>
        <v>0</v>
      </c>
    </row>
    <row r="49" spans="2:3" x14ac:dyDescent="0.2">
      <c r="B49" s="3"/>
      <c r="C49">
        <f t="shared" si="1"/>
        <v>0</v>
      </c>
    </row>
    <row r="50" spans="2:3" x14ac:dyDescent="0.2">
      <c r="B50" s="3"/>
      <c r="C50">
        <f t="shared" si="1"/>
        <v>0</v>
      </c>
    </row>
    <row r="51" spans="2:3" x14ac:dyDescent="0.2">
      <c r="B51" s="3"/>
      <c r="C51">
        <f t="shared" si="1"/>
        <v>0</v>
      </c>
    </row>
    <row r="52" spans="2:3" x14ac:dyDescent="0.2">
      <c r="B52" s="3"/>
      <c r="C52">
        <f t="shared" si="1"/>
        <v>0</v>
      </c>
    </row>
    <row r="53" spans="2:3" x14ac:dyDescent="0.2">
      <c r="B53" s="3"/>
      <c r="C53">
        <f t="shared" si="1"/>
        <v>0</v>
      </c>
    </row>
    <row r="54" spans="2:3" x14ac:dyDescent="0.2">
      <c r="B54" s="3"/>
      <c r="C54">
        <f t="shared" si="1"/>
        <v>0</v>
      </c>
    </row>
    <row r="55" spans="2:3" x14ac:dyDescent="0.2">
      <c r="B55" s="3"/>
      <c r="C55">
        <f t="shared" si="1"/>
        <v>0</v>
      </c>
    </row>
    <row r="56" spans="2:3" x14ac:dyDescent="0.2">
      <c r="B56" s="3"/>
      <c r="C56">
        <f t="shared" si="1"/>
        <v>0</v>
      </c>
    </row>
    <row r="57" spans="2:3" x14ac:dyDescent="0.2">
      <c r="B57" s="3"/>
      <c r="C57">
        <f t="shared" si="1"/>
        <v>0</v>
      </c>
    </row>
    <row r="58" spans="2:3" x14ac:dyDescent="0.2">
      <c r="B58" s="3"/>
      <c r="C58">
        <f t="shared" si="1"/>
        <v>0</v>
      </c>
    </row>
    <row r="59" spans="2:3" x14ac:dyDescent="0.2">
      <c r="B59" s="3"/>
      <c r="C59">
        <f t="shared" si="1"/>
        <v>0</v>
      </c>
    </row>
    <row r="60" spans="2:3" x14ac:dyDescent="0.2">
      <c r="B60" s="3"/>
      <c r="C60">
        <f t="shared" si="1"/>
        <v>0</v>
      </c>
    </row>
    <row r="61" spans="2:3" x14ac:dyDescent="0.2">
      <c r="B61" s="3"/>
      <c r="C61">
        <f t="shared" si="1"/>
        <v>0</v>
      </c>
    </row>
    <row r="62" spans="2:3" x14ac:dyDescent="0.2">
      <c r="B62" s="3"/>
      <c r="C62">
        <f t="shared" si="1"/>
        <v>0</v>
      </c>
    </row>
    <row r="63" spans="2:3" x14ac:dyDescent="0.2">
      <c r="B63" s="3"/>
      <c r="C63">
        <f t="shared" si="1"/>
        <v>0</v>
      </c>
    </row>
    <row r="64" spans="2:3" x14ac:dyDescent="0.2">
      <c r="B64" s="3"/>
      <c r="C64">
        <f t="shared" si="1"/>
        <v>0</v>
      </c>
    </row>
    <row r="65" spans="2:3" x14ac:dyDescent="0.2">
      <c r="B65" s="3"/>
      <c r="C65">
        <f t="shared" si="1"/>
        <v>0</v>
      </c>
    </row>
    <row r="66" spans="2:3" x14ac:dyDescent="0.2">
      <c r="B66" s="3"/>
      <c r="C66">
        <f t="shared" si="1"/>
        <v>0</v>
      </c>
    </row>
    <row r="67" spans="2:3" x14ac:dyDescent="0.2">
      <c r="B67" s="3"/>
      <c r="C67">
        <f t="shared" si="1"/>
        <v>0</v>
      </c>
    </row>
    <row r="68" spans="2:3" x14ac:dyDescent="0.2">
      <c r="B68" s="3"/>
      <c r="C68">
        <f t="shared" si="1"/>
        <v>0</v>
      </c>
    </row>
    <row r="69" spans="2:3" x14ac:dyDescent="0.2">
      <c r="B69" s="3"/>
      <c r="C69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2.75" customHeight="1" x14ac:dyDescent="0.2">
      <c r="A5" s="15" t="s">
        <v>106</v>
      </c>
      <c r="B5" s="18">
        <f>Data_count!B14</f>
        <v>0</v>
      </c>
      <c r="J5" s="12"/>
      <c r="K5" s="17">
        <f>Data_count!B9</f>
        <v>0</v>
      </c>
    </row>
    <row r="6" spans="1:11" ht="12.75" customHeight="1" x14ac:dyDescent="0.2">
      <c r="A6" s="15"/>
      <c r="C6" s="19"/>
      <c r="J6" s="12"/>
    </row>
    <row r="7" spans="1:11" ht="15.7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x14ac:dyDescent="0.25">
      <c r="A8" s="15"/>
      <c r="C8" s="19"/>
      <c r="F8" s="20"/>
      <c r="G8" s="101"/>
      <c r="J8" s="12"/>
      <c r="K8" s="12"/>
    </row>
    <row r="9" spans="1:11" ht="12.75" customHeight="1" x14ac:dyDescent="0.2">
      <c r="A9" s="40"/>
      <c r="B9" s="40"/>
      <c r="C9" s="431" t="str">
        <f>CV_H!C10</f>
        <v>Tous Véhicules</v>
      </c>
      <c r="D9" s="431"/>
      <c r="E9" s="431"/>
      <c r="F9" s="432" t="str">
        <f>CV_H!F10</f>
        <v>Véhicules légers</v>
      </c>
      <c r="G9" s="432"/>
      <c r="H9" s="433" t="str">
        <f>CV_H!H10</f>
        <v>Poids lourds</v>
      </c>
      <c r="I9" s="433"/>
      <c r="J9" s="424" t="str">
        <f>CV_H!J10</f>
        <v>% Poids lourds</v>
      </c>
      <c r="K9" s="424"/>
    </row>
    <row r="10" spans="1:11" ht="13.5" customHeight="1" x14ac:dyDescent="0.2">
      <c r="A10" s="40"/>
      <c r="B10" s="40"/>
      <c r="C10" s="102" t="s">
        <v>25</v>
      </c>
      <c r="D10" s="47" t="s">
        <v>111</v>
      </c>
      <c r="E10" s="47" t="s">
        <v>79</v>
      </c>
      <c r="F10" s="47" t="s">
        <v>111</v>
      </c>
      <c r="G10" s="47" t="s">
        <v>79</v>
      </c>
      <c r="H10" s="87" t="s">
        <v>111</v>
      </c>
      <c r="I10" s="47" t="s">
        <v>79</v>
      </c>
      <c r="J10" s="87" t="s">
        <v>111</v>
      </c>
      <c r="K10" s="103" t="s">
        <v>79</v>
      </c>
    </row>
    <row r="11" spans="1:11" ht="17.25" customHeight="1" x14ac:dyDescent="0.2">
      <c r="A11" s="104"/>
      <c r="B11" s="105" t="s">
        <v>146</v>
      </c>
      <c r="C11" s="106" t="e">
        <f>CV_H!C50</f>
        <v>#VALUE!</v>
      </c>
      <c r="D11" s="107" t="e">
        <f>CV_H!D50</f>
        <v>#VALUE!</v>
      </c>
      <c r="E11" s="107" t="e">
        <f>CV_H!E50</f>
        <v>#VALUE!</v>
      </c>
      <c r="F11" s="107" t="e">
        <f>CV_H!F50</f>
        <v>#VALUE!</v>
      </c>
      <c r="G11" s="107" t="e">
        <f>CV_H!G50</f>
        <v>#VALUE!</v>
      </c>
      <c r="H11" s="107" t="e">
        <f>CV_H!H50</f>
        <v>#VALUE!</v>
      </c>
      <c r="I11" s="107" t="e">
        <f>CV_H!I50</f>
        <v>#VALUE!</v>
      </c>
      <c r="J11" s="108" t="e">
        <f>CV_H!J19</f>
        <v>#DIV/0!</v>
      </c>
      <c r="K11" s="109" t="e">
        <f>CV_H!K19</f>
        <v>#DIV/0!</v>
      </c>
    </row>
    <row r="12" spans="1:11" ht="17.25" customHeight="1" x14ac:dyDescent="0.2">
      <c r="A12" s="110"/>
      <c r="B12" s="111" t="s">
        <v>123</v>
      </c>
      <c r="C12" s="112" t="e">
        <f>CV_H!C53</f>
        <v>#VALUE!</v>
      </c>
      <c r="D12" s="113" t="e">
        <f>CV_H!D53</f>
        <v>#VALUE!</v>
      </c>
      <c r="E12" s="113" t="e">
        <f>CV_H!E53</f>
        <v>#VALUE!</v>
      </c>
      <c r="F12" s="113" t="e">
        <f>CV_H!F53</f>
        <v>#VALUE!</v>
      </c>
      <c r="G12" s="113" t="e">
        <f>CV_H!G53</f>
        <v>#VALUE!</v>
      </c>
      <c r="H12" s="113" t="e">
        <f>CV_H!H53</f>
        <v>#VALUE!</v>
      </c>
      <c r="I12" s="113" t="e">
        <f>CV_H!I53</f>
        <v>#VALUE!</v>
      </c>
      <c r="J12" s="114" t="e">
        <f>CV_H!J22</f>
        <v>#DIV/0!</v>
      </c>
      <c r="K12" s="115" t="e">
        <f>CV_H!K22</f>
        <v>#DIV/0!</v>
      </c>
    </row>
    <row r="14" spans="1:11" ht="15.75" customHeight="1" x14ac:dyDescent="0.25">
      <c r="A14" s="426" t="s">
        <v>238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</row>
    <row r="33" spans="1:9" ht="12.75" customHeight="1" x14ac:dyDescent="0.2">
      <c r="A33" s="425" t="s">
        <v>218</v>
      </c>
      <c r="B33" s="425"/>
      <c r="C33" s="425"/>
      <c r="D33" s="425"/>
      <c r="E33" s="40"/>
      <c r="F33" s="425" t="s">
        <v>219</v>
      </c>
      <c r="G33" s="425"/>
      <c r="H33" s="425"/>
      <c r="I33" s="425"/>
    </row>
    <row r="34" spans="1:9" ht="12" customHeight="1" x14ac:dyDescent="0.2">
      <c r="A34" s="117" t="s">
        <v>124</v>
      </c>
      <c r="B34" s="118" t="s">
        <v>125</v>
      </c>
      <c r="C34" s="119" t="s">
        <v>126</v>
      </c>
      <c r="D34" s="120" t="s">
        <v>127</v>
      </c>
      <c r="F34" s="435" t="s">
        <v>128</v>
      </c>
      <c r="G34" s="435"/>
      <c r="H34" s="119" t="str">
        <f>B34</f>
        <v>% de TJMO</v>
      </c>
      <c r="I34" s="121" t="s">
        <v>129</v>
      </c>
    </row>
    <row r="35" spans="1:9" ht="12" customHeight="1" x14ac:dyDescent="0.2">
      <c r="A35" s="122" t="s">
        <v>49</v>
      </c>
      <c r="B35" s="229" t="e">
        <f t="shared" ref="B35:B58" si="0">D35/$C$11</f>
        <v>#VALUE!</v>
      </c>
      <c r="C35" s="229" t="e">
        <f>Data_day!U5</f>
        <v>#DIV/0!</v>
      </c>
      <c r="D35" s="124" t="e">
        <f>CV_C!I14</f>
        <v>#VALUE!</v>
      </c>
      <c r="F35" s="125"/>
      <c r="G35" s="126"/>
      <c r="H35" s="127"/>
      <c r="I35" s="128"/>
    </row>
    <row r="36" spans="1:9" ht="12" customHeight="1" x14ac:dyDescent="0.2">
      <c r="A36" s="129" t="s">
        <v>50</v>
      </c>
      <c r="B36" s="230" t="e">
        <f t="shared" si="0"/>
        <v>#VALUE!</v>
      </c>
      <c r="C36" s="230" t="e">
        <f>Data_day!U6</f>
        <v>#DIV/0!</v>
      </c>
      <c r="D36" s="131" t="e">
        <f>CV_C!I15</f>
        <v>#VALUE!</v>
      </c>
      <c r="F36" s="427" t="s">
        <v>130</v>
      </c>
      <c r="G36" s="427"/>
      <c r="H36" s="132"/>
      <c r="I36" s="133"/>
    </row>
    <row r="37" spans="1:9" ht="12" customHeight="1" x14ac:dyDescent="0.2">
      <c r="A37" s="129" t="s">
        <v>51</v>
      </c>
      <c r="B37" s="230" t="e">
        <f t="shared" si="0"/>
        <v>#VALUE!</v>
      </c>
      <c r="C37" s="230" t="e">
        <f>Data_day!U7</f>
        <v>#DIV/0!</v>
      </c>
      <c r="D37" s="131" t="e">
        <f>CV_C!I16</f>
        <v>#VALUE!</v>
      </c>
      <c r="F37" s="427" t="s">
        <v>131</v>
      </c>
      <c r="G37" s="427"/>
      <c r="H37" s="132" t="e">
        <f>I37/$C$11</f>
        <v>#VALUE!</v>
      </c>
      <c r="I37" s="131" t="e">
        <f>SUM(D50:D54)</f>
        <v>#VALUE!</v>
      </c>
    </row>
    <row r="38" spans="1:9" ht="12" customHeight="1" x14ac:dyDescent="0.2">
      <c r="A38" s="129" t="s">
        <v>52</v>
      </c>
      <c r="B38" s="230" t="e">
        <f t="shared" si="0"/>
        <v>#VALUE!</v>
      </c>
      <c r="C38" s="230" t="e">
        <f>Data_day!U8</f>
        <v>#DIV/0!</v>
      </c>
      <c r="D38" s="131" t="e">
        <f>CV_C!I17</f>
        <v>#VALUE!</v>
      </c>
      <c r="F38" s="134"/>
      <c r="G38" s="135"/>
      <c r="H38" s="132"/>
      <c r="I38" s="133"/>
    </row>
    <row r="39" spans="1:9" ht="12" customHeight="1" x14ac:dyDescent="0.2">
      <c r="A39" s="129" t="s">
        <v>53</v>
      </c>
      <c r="B39" s="230" t="e">
        <f t="shared" si="0"/>
        <v>#VALUE!</v>
      </c>
      <c r="C39" s="230" t="e">
        <f>Data_day!U9</f>
        <v>#DIV/0!</v>
      </c>
      <c r="D39" s="131" t="e">
        <f>CV_C!I18</f>
        <v>#VALUE!</v>
      </c>
      <c r="F39" s="427" t="s">
        <v>132</v>
      </c>
      <c r="G39" s="427"/>
      <c r="H39" s="132"/>
      <c r="I39" s="133"/>
    </row>
    <row r="40" spans="1:9" ht="12" customHeight="1" x14ac:dyDescent="0.2">
      <c r="A40" s="129" t="s">
        <v>54</v>
      </c>
      <c r="B40" s="230" t="e">
        <f t="shared" si="0"/>
        <v>#VALUE!</v>
      </c>
      <c r="C40" s="230" t="e">
        <f>Data_day!U10</f>
        <v>#DIV/0!</v>
      </c>
      <c r="D40" s="131" t="e">
        <f>CV_C!I19</f>
        <v>#VALUE!</v>
      </c>
      <c r="F40" s="427" t="s">
        <v>133</v>
      </c>
      <c r="G40" s="427"/>
      <c r="H40" s="132" t="e">
        <f>I40/$C$11</f>
        <v>#VALUE!</v>
      </c>
      <c r="I40" s="131" t="e">
        <f>C11-I46</f>
        <v>#VALUE!</v>
      </c>
    </row>
    <row r="41" spans="1:9" ht="12" customHeight="1" x14ac:dyDescent="0.2">
      <c r="A41" s="129" t="s">
        <v>55</v>
      </c>
      <c r="B41" s="230" t="e">
        <f t="shared" si="0"/>
        <v>#VALUE!</v>
      </c>
      <c r="C41" s="230" t="e">
        <f>Data_day!U11</f>
        <v>#DIV/0!</v>
      </c>
      <c r="D41" s="131" t="e">
        <f>CV_C!I20</f>
        <v>#VALUE!</v>
      </c>
      <c r="F41" s="134"/>
      <c r="G41" s="135"/>
      <c r="H41" s="132"/>
      <c r="I41" s="133"/>
    </row>
    <row r="42" spans="1:9" ht="12" customHeight="1" x14ac:dyDescent="0.2">
      <c r="A42" s="136" t="s">
        <v>56</v>
      </c>
      <c r="B42" s="231" t="e">
        <f t="shared" si="0"/>
        <v>#VALUE!</v>
      </c>
      <c r="C42" s="231" t="e">
        <f>Data_day!U12</f>
        <v>#DIV/0!</v>
      </c>
      <c r="D42" s="138" t="e">
        <f>CV_C!I21</f>
        <v>#VALUE!</v>
      </c>
      <c r="F42" s="427" t="s">
        <v>134</v>
      </c>
      <c r="G42" s="427"/>
      <c r="H42" s="132"/>
      <c r="I42" s="133"/>
    </row>
    <row r="43" spans="1:9" ht="12" customHeight="1" x14ac:dyDescent="0.2">
      <c r="A43" s="129" t="s">
        <v>57</v>
      </c>
      <c r="B43" s="230" t="e">
        <f t="shared" si="0"/>
        <v>#VALUE!</v>
      </c>
      <c r="C43" s="230" t="e">
        <f>INT((C12/Data_count!$F18)+0.5)</f>
        <v>#VALUE!</v>
      </c>
      <c r="D43" s="131" t="e">
        <f>CV_C!I22</f>
        <v>#VALUE!</v>
      </c>
      <c r="F43" s="427" t="s">
        <v>135</v>
      </c>
      <c r="G43" s="427"/>
      <c r="H43" s="132" t="e">
        <f>I43/$C$11</f>
        <v>#VALUE!</v>
      </c>
      <c r="I43" s="131" t="e">
        <f>SUM(D42:D55)</f>
        <v>#VALUE!</v>
      </c>
    </row>
    <row r="44" spans="1:9" ht="12" customHeight="1" x14ac:dyDescent="0.2">
      <c r="A44" s="129" t="s">
        <v>58</v>
      </c>
      <c r="B44" s="230" t="e">
        <f t="shared" si="0"/>
        <v>#VALUE!</v>
      </c>
      <c r="C44" s="230" t="e">
        <f>Data_day!U14</f>
        <v>#DIV/0!</v>
      </c>
      <c r="D44" s="131" t="e">
        <f>CV_C!I23</f>
        <v>#VALUE!</v>
      </c>
      <c r="F44" s="134"/>
      <c r="G44" s="135"/>
      <c r="H44" s="132"/>
      <c r="I44" s="133"/>
    </row>
    <row r="45" spans="1:9" ht="12" customHeight="1" x14ac:dyDescent="0.2">
      <c r="A45" s="129" t="s">
        <v>59</v>
      </c>
      <c r="B45" s="230" t="e">
        <f t="shared" si="0"/>
        <v>#VALUE!</v>
      </c>
      <c r="C45" s="230" t="e">
        <f>Data_day!U15</f>
        <v>#DIV/0!</v>
      </c>
      <c r="D45" s="131" t="e">
        <f>CV_C!I24</f>
        <v>#VALUE!</v>
      </c>
      <c r="F45" s="427" t="s">
        <v>136</v>
      </c>
      <c r="G45" s="427"/>
      <c r="H45" s="132"/>
      <c r="I45" s="133"/>
    </row>
    <row r="46" spans="1:9" ht="12" customHeight="1" x14ac:dyDescent="0.2">
      <c r="A46" s="129" t="s">
        <v>60</v>
      </c>
      <c r="B46" s="230" t="e">
        <f t="shared" si="0"/>
        <v>#VALUE!</v>
      </c>
      <c r="C46" s="230" t="e">
        <f>Data_day!U16</f>
        <v>#DIV/0!</v>
      </c>
      <c r="D46" s="131" t="e">
        <f>CV_C!I25</f>
        <v>#VALUE!</v>
      </c>
      <c r="F46" s="427" t="s">
        <v>137</v>
      </c>
      <c r="G46" s="427"/>
      <c r="H46" s="132" t="e">
        <f>I46/$C$11</f>
        <v>#VALUE!</v>
      </c>
      <c r="I46" s="131" t="e">
        <f>SUM(D41:D56)</f>
        <v>#VALUE!</v>
      </c>
    </row>
    <row r="47" spans="1:9" ht="12" customHeight="1" x14ac:dyDescent="0.2">
      <c r="A47" s="129" t="s">
        <v>61</v>
      </c>
      <c r="B47" s="230" t="e">
        <f t="shared" si="0"/>
        <v>#VALUE!</v>
      </c>
      <c r="C47" s="230" t="e">
        <f>Data_day!U17</f>
        <v>#DIV/0!</v>
      </c>
      <c r="D47" s="131" t="e">
        <f>CV_C!I26</f>
        <v>#VALUE!</v>
      </c>
      <c r="F47" s="134"/>
      <c r="G47" s="135"/>
      <c r="H47" s="132"/>
      <c r="I47" s="133"/>
    </row>
    <row r="48" spans="1:9" ht="12" customHeight="1" x14ac:dyDescent="0.2">
      <c r="A48" s="129" t="s">
        <v>62</v>
      </c>
      <c r="B48" s="230" t="e">
        <f t="shared" si="0"/>
        <v>#VALUE!</v>
      </c>
      <c r="C48" s="230" t="e">
        <f>Data_day!U18</f>
        <v>#DIV/0!</v>
      </c>
      <c r="D48" s="131" t="e">
        <f>CV_C!I27</f>
        <v>#VALUE!</v>
      </c>
      <c r="F48" s="427" t="s">
        <v>138</v>
      </c>
      <c r="G48" s="427"/>
      <c r="H48" s="132"/>
      <c r="I48" s="139"/>
    </row>
    <row r="49" spans="1:11" ht="12" customHeight="1" x14ac:dyDescent="0.2">
      <c r="A49" s="129" t="s">
        <v>63</v>
      </c>
      <c r="B49" s="230" t="e">
        <f t="shared" si="0"/>
        <v>#VALUE!</v>
      </c>
      <c r="C49" s="230" t="e">
        <f>Data_day!U19</f>
        <v>#DIV/0!</v>
      </c>
      <c r="D49" s="131" t="e">
        <f>CV_C!I28</f>
        <v>#VALUE!</v>
      </c>
      <c r="F49" s="427" t="s">
        <v>139</v>
      </c>
      <c r="G49" s="427"/>
      <c r="H49" s="132" t="e">
        <f>I49/$C$11</f>
        <v>#VALUE!</v>
      </c>
      <c r="I49" s="131" t="e">
        <f>SUM(D40:D56)</f>
        <v>#VALUE!</v>
      </c>
    </row>
    <row r="50" spans="1:11" ht="12" customHeight="1" x14ac:dyDescent="0.2">
      <c r="A50" s="129" t="s">
        <v>64</v>
      </c>
      <c r="B50" s="230" t="e">
        <f t="shared" si="0"/>
        <v>#VALUE!</v>
      </c>
      <c r="C50" s="230" t="e">
        <f>Data_day!U20</f>
        <v>#DIV/0!</v>
      </c>
      <c r="D50" s="131" t="e">
        <f>CV_C!I29</f>
        <v>#VALUE!</v>
      </c>
      <c r="F50" s="146"/>
      <c r="G50" s="232"/>
      <c r="H50" s="140"/>
      <c r="I50" s="233"/>
    </row>
    <row r="51" spans="1:11" ht="12" customHeight="1" x14ac:dyDescent="0.2">
      <c r="A51" s="129" t="s">
        <v>65</v>
      </c>
      <c r="B51" s="230" t="e">
        <f t="shared" si="0"/>
        <v>#VALUE!</v>
      </c>
      <c r="C51" s="230" t="e">
        <f>Data_day!U21</f>
        <v>#DIV/0!</v>
      </c>
      <c r="D51" s="131" t="e">
        <f>CV_C!I30</f>
        <v>#VALUE!</v>
      </c>
      <c r="F51" s="235"/>
      <c r="G51" s="235"/>
      <c r="H51" s="235"/>
      <c r="I51" s="235"/>
      <c r="J51" s="235"/>
      <c r="K51" s="67"/>
    </row>
    <row r="52" spans="1:11" ht="12" customHeight="1" x14ac:dyDescent="0.2">
      <c r="A52" s="136" t="s">
        <v>66</v>
      </c>
      <c r="B52" s="231" t="e">
        <f t="shared" si="0"/>
        <v>#VALUE!</v>
      </c>
      <c r="C52" s="231" t="e">
        <f>Data_day!U22</f>
        <v>#DIV/0!</v>
      </c>
      <c r="D52" s="138" t="e">
        <f>CV_C!I31</f>
        <v>#VALUE!</v>
      </c>
      <c r="K52" s="67"/>
    </row>
    <row r="53" spans="1:11" ht="12" customHeight="1" x14ac:dyDescent="0.2">
      <c r="A53" s="129" t="s">
        <v>67</v>
      </c>
      <c r="B53" s="230" t="e">
        <f t="shared" si="0"/>
        <v>#VALUE!</v>
      </c>
      <c r="C53" s="230" t="e">
        <f>Data_day!U23</f>
        <v>#DIV/0!</v>
      </c>
      <c r="D53" s="131" t="e">
        <f>CV_C!I32</f>
        <v>#VALUE!</v>
      </c>
      <c r="K53" s="67"/>
    </row>
    <row r="54" spans="1:11" ht="12" customHeight="1" x14ac:dyDescent="0.2">
      <c r="A54" s="129" t="s">
        <v>68</v>
      </c>
      <c r="B54" s="230" t="e">
        <f t="shared" si="0"/>
        <v>#VALUE!</v>
      </c>
      <c r="C54" s="230" t="e">
        <f>Data_day!U24</f>
        <v>#DIV/0!</v>
      </c>
      <c r="D54" s="131" t="e">
        <f>CV_C!I33</f>
        <v>#VALUE!</v>
      </c>
      <c r="K54" s="67"/>
    </row>
    <row r="55" spans="1:11" ht="12" customHeight="1" x14ac:dyDescent="0.2">
      <c r="A55" s="129" t="s">
        <v>69</v>
      </c>
      <c r="B55" s="230" t="e">
        <f t="shared" si="0"/>
        <v>#VALUE!</v>
      </c>
      <c r="C55" s="230" t="e">
        <f>Data_day!U25</f>
        <v>#DIV/0!</v>
      </c>
      <c r="D55" s="131" t="e">
        <f>CV_C!I34</f>
        <v>#VALUE!</v>
      </c>
      <c r="K55" s="67"/>
    </row>
    <row r="56" spans="1:11" ht="12" customHeight="1" x14ac:dyDescent="0.2">
      <c r="A56" s="129" t="s">
        <v>70</v>
      </c>
      <c r="B56" s="230" t="e">
        <f t="shared" si="0"/>
        <v>#VALUE!</v>
      </c>
      <c r="C56" s="230" t="e">
        <f>Data_day!U26</f>
        <v>#DIV/0!</v>
      </c>
      <c r="D56" s="131" t="e">
        <f>CV_C!I35</f>
        <v>#VALUE!</v>
      </c>
      <c r="K56" s="67"/>
    </row>
    <row r="57" spans="1:11" ht="12" customHeight="1" x14ac:dyDescent="0.2">
      <c r="A57" s="129" t="s">
        <v>71</v>
      </c>
      <c r="B57" s="230" t="e">
        <f t="shared" si="0"/>
        <v>#VALUE!</v>
      </c>
      <c r="C57" s="230" t="e">
        <f>Data_day!U27</f>
        <v>#DIV/0!</v>
      </c>
      <c r="D57" s="131" t="e">
        <f>CV_C!I36</f>
        <v>#VALUE!</v>
      </c>
      <c r="K57" s="67"/>
    </row>
    <row r="58" spans="1:11" ht="12" customHeight="1" x14ac:dyDescent="0.2">
      <c r="A58" s="143" t="s">
        <v>72</v>
      </c>
      <c r="B58" s="234" t="e">
        <f t="shared" si="0"/>
        <v>#VALUE!</v>
      </c>
      <c r="C58" s="234" t="e">
        <f>Data_day!U28</f>
        <v>#DIV/0!</v>
      </c>
      <c r="D58" s="145" t="e">
        <f>CV_C!I37</f>
        <v>#VALUE!</v>
      </c>
      <c r="K58" s="67"/>
    </row>
  </sheetData>
  <mergeCells count="18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  <mergeCell ref="A14:K14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2.75" customHeight="1" x14ac:dyDescent="0.2">
      <c r="A5" s="15" t="s">
        <v>106</v>
      </c>
      <c r="B5" s="18">
        <f>Data_count!B14</f>
        <v>0</v>
      </c>
      <c r="J5" s="12"/>
      <c r="K5" s="17">
        <f>Data_count!B9</f>
        <v>0</v>
      </c>
    </row>
    <row r="6" spans="1:11" ht="12.75" customHeight="1" x14ac:dyDescent="0.2">
      <c r="A6" s="15"/>
      <c r="C6" s="19"/>
      <c r="J6" s="12"/>
    </row>
    <row r="7" spans="1:11" ht="15.7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x14ac:dyDescent="0.25">
      <c r="A8" s="15"/>
      <c r="C8" s="19"/>
      <c r="F8" s="20"/>
      <c r="G8" s="101"/>
      <c r="J8" s="12"/>
      <c r="K8" s="12"/>
    </row>
    <row r="9" spans="1:11" ht="12.75" customHeight="1" x14ac:dyDescent="0.2">
      <c r="A9" s="40"/>
      <c r="B9" s="40"/>
      <c r="C9" s="431" t="str">
        <f>CV_H!C10</f>
        <v>Tous Véhicules</v>
      </c>
      <c r="D9" s="431"/>
      <c r="E9" s="431"/>
      <c r="F9" s="432" t="str">
        <f>CV_H!F10</f>
        <v>Véhicules légers</v>
      </c>
      <c r="G9" s="432"/>
      <c r="H9" s="433" t="str">
        <f>CV_H!H10</f>
        <v>Poids lourds</v>
      </c>
      <c r="I9" s="433"/>
      <c r="J9" s="424" t="str">
        <f>CV_H!J10</f>
        <v>% Poids lourds</v>
      </c>
      <c r="K9" s="424"/>
    </row>
    <row r="10" spans="1:11" ht="13.5" customHeight="1" x14ac:dyDescent="0.2">
      <c r="A10" s="40"/>
      <c r="B10" s="40"/>
      <c r="C10" s="102" t="s">
        <v>25</v>
      </c>
      <c r="D10" s="47" t="s">
        <v>111</v>
      </c>
      <c r="E10" s="47" t="s">
        <v>79</v>
      </c>
      <c r="F10" s="47" t="s">
        <v>111</v>
      </c>
      <c r="G10" s="47" t="s">
        <v>79</v>
      </c>
      <c r="H10" s="87" t="s">
        <v>111</v>
      </c>
      <c r="I10" s="47" t="s">
        <v>79</v>
      </c>
      <c r="J10" s="87" t="s">
        <v>111</v>
      </c>
      <c r="K10" s="103" t="s">
        <v>79</v>
      </c>
    </row>
    <row r="11" spans="1:11" ht="17.25" customHeight="1" x14ac:dyDescent="0.2">
      <c r="A11" s="104"/>
      <c r="B11" s="105" t="s">
        <v>121</v>
      </c>
      <c r="C11" s="106" t="e">
        <f>CV_H!C52</f>
        <v>#VALUE!</v>
      </c>
      <c r="D11" s="107" t="e">
        <f>CV_H!D52</f>
        <v>#VALUE!</v>
      </c>
      <c r="E11" s="107" t="e">
        <f>CV_H!E52</f>
        <v>#VALUE!</v>
      </c>
      <c r="F11" s="107" t="e">
        <f>CV_H!F52</f>
        <v>#VALUE!</v>
      </c>
      <c r="G11" s="107" t="e">
        <f>CV_H!G52</f>
        <v>#VALUE!</v>
      </c>
      <c r="H11" s="107" t="e">
        <f>CV_H!H52</f>
        <v>#VALUE!</v>
      </c>
      <c r="I11" s="107" t="e">
        <f>CV_H!I52</f>
        <v>#VALUE!</v>
      </c>
      <c r="J11" s="108" t="e">
        <f>CV_H!J21</f>
        <v>#DIV/0!</v>
      </c>
      <c r="K11" s="109" t="e">
        <f>CV_H!K21</f>
        <v>#DIV/0!</v>
      </c>
    </row>
    <row r="12" spans="1:11" ht="17.25" customHeight="1" x14ac:dyDescent="0.2">
      <c r="A12" s="110"/>
      <c r="B12" s="111" t="s">
        <v>123</v>
      </c>
      <c r="C12" s="112" t="e">
        <f>CV_H!C53</f>
        <v>#VALUE!</v>
      </c>
      <c r="D12" s="113" t="e">
        <f>CV_H!D53</f>
        <v>#VALUE!</v>
      </c>
      <c r="E12" s="113" t="e">
        <f>CV_H!E53</f>
        <v>#VALUE!</v>
      </c>
      <c r="F12" s="113" t="e">
        <f>CV_H!F53</f>
        <v>#VALUE!</v>
      </c>
      <c r="G12" s="113" t="e">
        <f>CV_H!G53</f>
        <v>#VALUE!</v>
      </c>
      <c r="H12" s="113" t="e">
        <f>CV_H!H53</f>
        <v>#VALUE!</v>
      </c>
      <c r="I12" s="113" t="e">
        <f>CV_H!I53</f>
        <v>#VALUE!</v>
      </c>
      <c r="J12" s="114" t="e">
        <f>CV_H!J22</f>
        <v>#DIV/0!</v>
      </c>
      <c r="K12" s="115" t="e">
        <f>CV_H!K22</f>
        <v>#DIV/0!</v>
      </c>
    </row>
    <row r="15" spans="1:11" ht="15.75" customHeight="1" x14ac:dyDescent="0.25">
      <c r="A15" s="426" t="s">
        <v>147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</row>
    <row r="37" spans="1:11" ht="15.75" x14ac:dyDescent="0.25">
      <c r="A37" s="426" t="s">
        <v>148</v>
      </c>
      <c r="B37" s="426"/>
      <c r="C37" s="426"/>
      <c r="D37" s="426"/>
      <c r="E37" s="426"/>
      <c r="F37" s="426"/>
      <c r="G37" s="426"/>
      <c r="H37" s="426"/>
      <c r="I37" s="426"/>
      <c r="J37" s="426"/>
      <c r="K37" s="426"/>
    </row>
    <row r="43" spans="1:11" x14ac:dyDescent="0.2">
      <c r="C43" s="1" t="e">
        <f>INT((C12/Data_count!$F18)+0.5)</f>
        <v>#VALUE!</v>
      </c>
    </row>
  </sheetData>
  <mergeCells count="6">
    <mergeCell ref="A37:K37"/>
    <mergeCell ref="C9:E9"/>
    <mergeCell ref="F9:G9"/>
    <mergeCell ref="H9:I9"/>
    <mergeCell ref="J9:K9"/>
    <mergeCell ref="A15:K15"/>
  </mergeCells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8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6.7" customHeight="1" x14ac:dyDescent="0.25">
      <c r="A5" s="15" t="s">
        <v>106</v>
      </c>
      <c r="B5" s="18">
        <f>Data_count!B14</f>
        <v>0</v>
      </c>
      <c r="F5" s="16"/>
      <c r="J5" s="12"/>
      <c r="K5" s="17">
        <f>Data_count!B9</f>
        <v>0</v>
      </c>
    </row>
    <row r="6" spans="1:11" s="1" customFormat="1" ht="27" customHeight="1" x14ac:dyDescent="0.25">
      <c r="A6" s="15"/>
      <c r="C6" s="19"/>
      <c r="F6" s="16" t="s">
        <v>149</v>
      </c>
      <c r="J6" s="12"/>
    </row>
    <row r="7" spans="1:11" ht="16.149999999999999" customHeight="1" x14ac:dyDescent="0.2">
      <c r="A7" s="15"/>
      <c r="C7" s="19"/>
      <c r="G7" s="101"/>
      <c r="J7" s="12"/>
      <c r="K7" s="12"/>
    </row>
    <row r="8" spans="1:11" ht="16.149999999999999" customHeight="1" x14ac:dyDescent="0.25">
      <c r="A8" s="15"/>
      <c r="C8" s="19"/>
      <c r="F8" s="20">
        <f>Data_count!B11</f>
        <v>0</v>
      </c>
      <c r="G8" s="101"/>
      <c r="J8" s="12"/>
      <c r="K8" s="12"/>
    </row>
    <row r="9" spans="1:11" ht="12.75" customHeight="1" x14ac:dyDescent="0.2">
      <c r="A9" s="236" t="s">
        <v>105</v>
      </c>
      <c r="B9" s="237">
        <f>B4</f>
        <v>0</v>
      </c>
      <c r="I9" s="67"/>
    </row>
    <row r="10" spans="1:11" ht="13.5" customHeight="1" x14ac:dyDescent="0.2">
      <c r="I10" s="67"/>
    </row>
    <row r="11" spans="1:11" s="6" customFormat="1" ht="18.600000000000001" customHeight="1" x14ac:dyDescent="0.2">
      <c r="B11" s="437" t="str">
        <f>"Distrubution des classes SWISS7 par tranche horaire  -  Cumul annuel"</f>
        <v>Distrubution des classes SWISS7 par tranche horaire  -  Cumul annuel</v>
      </c>
      <c r="C11" s="437"/>
      <c r="D11" s="437"/>
      <c r="E11" s="437"/>
      <c r="F11" s="437"/>
      <c r="G11" s="437"/>
      <c r="H11" s="437"/>
      <c r="I11" s="238"/>
      <c r="J11" s="239" t="s">
        <v>143</v>
      </c>
      <c r="K11" s="438" t="s">
        <v>150</v>
      </c>
    </row>
    <row r="12" spans="1:11" ht="12.75" customHeight="1" x14ac:dyDescent="0.2">
      <c r="A12" s="116" t="s">
        <v>124</v>
      </c>
      <c r="B12" s="240" t="s">
        <v>151</v>
      </c>
      <c r="C12" s="241" t="s">
        <v>152</v>
      </c>
      <c r="D12" s="241" t="s">
        <v>153</v>
      </c>
      <c r="E12" s="241" t="s">
        <v>154</v>
      </c>
      <c r="F12" s="241" t="s">
        <v>155</v>
      </c>
      <c r="G12" s="241" t="s">
        <v>156</v>
      </c>
      <c r="H12" s="242" t="s">
        <v>157</v>
      </c>
      <c r="I12" s="135"/>
      <c r="J12" s="243" t="s">
        <v>127</v>
      </c>
      <c r="K12" s="438"/>
    </row>
    <row r="13" spans="1:11" ht="12.75" customHeight="1" x14ac:dyDescent="0.2">
      <c r="A13" s="244" t="s">
        <v>49</v>
      </c>
      <c r="B13" s="245">
        <f>Data_category!C5</f>
        <v>0</v>
      </c>
      <c r="C13" s="141">
        <f>Data_category!D5</f>
        <v>0</v>
      </c>
      <c r="D13" s="246">
        <f>Data_category!E5</f>
        <v>0</v>
      </c>
      <c r="E13" s="141">
        <f>Data_category!F5</f>
        <v>0</v>
      </c>
      <c r="F13" s="246">
        <f>Data_category!G5</f>
        <v>0</v>
      </c>
      <c r="G13" s="141">
        <f>Data_category!H5</f>
        <v>0</v>
      </c>
      <c r="H13" s="247">
        <f>Data_category!I5</f>
        <v>0</v>
      </c>
      <c r="J13" s="248" t="e">
        <f>CV_C!T14</f>
        <v>#VALUE!</v>
      </c>
      <c r="K13" s="249" t="e">
        <f>J13/Data_category!$M$29*Data_count!$F$16</f>
        <v>#VALUE!</v>
      </c>
    </row>
    <row r="14" spans="1:11" ht="12.75" customHeight="1" x14ac:dyDescent="0.2">
      <c r="A14" s="250" t="s">
        <v>50</v>
      </c>
      <c r="B14" s="251">
        <f>Data_category!C6</f>
        <v>0</v>
      </c>
      <c r="C14" s="252">
        <f>Data_category!D6</f>
        <v>0</v>
      </c>
      <c r="D14" s="253">
        <f>Data_category!E6</f>
        <v>0</v>
      </c>
      <c r="E14" s="252">
        <f>Data_category!F6</f>
        <v>0</v>
      </c>
      <c r="F14" s="253">
        <f>Data_category!G6</f>
        <v>0</v>
      </c>
      <c r="G14" s="252">
        <f>Data_category!H6</f>
        <v>0</v>
      </c>
      <c r="H14" s="254">
        <f>Data_category!I6</f>
        <v>0</v>
      </c>
      <c r="J14" s="248" t="e">
        <f>CV_C!T15</f>
        <v>#VALUE!</v>
      </c>
      <c r="K14" s="255" t="e">
        <f>J14/Data_category!$M$29*Data_count!$F$16</f>
        <v>#VALUE!</v>
      </c>
    </row>
    <row r="15" spans="1:11" ht="12.75" customHeight="1" x14ac:dyDescent="0.2">
      <c r="A15" s="250" t="s">
        <v>51</v>
      </c>
      <c r="B15" s="251">
        <f>Data_category!C7</f>
        <v>0</v>
      </c>
      <c r="C15" s="252">
        <f>Data_category!D7</f>
        <v>0</v>
      </c>
      <c r="D15" s="253">
        <f>Data_category!E7</f>
        <v>0</v>
      </c>
      <c r="E15" s="252">
        <f>Data_category!F7</f>
        <v>0</v>
      </c>
      <c r="F15" s="253">
        <f>Data_category!G7</f>
        <v>0</v>
      </c>
      <c r="G15" s="252">
        <f>Data_category!H7</f>
        <v>0</v>
      </c>
      <c r="H15" s="254">
        <f>Data_category!I7</f>
        <v>0</v>
      </c>
      <c r="J15" s="248" t="e">
        <f>CV_C!T16</f>
        <v>#VALUE!</v>
      </c>
      <c r="K15" s="255" t="e">
        <f>J15/Data_category!$M$29*Data_count!$F$16</f>
        <v>#VALUE!</v>
      </c>
    </row>
    <row r="16" spans="1:11" ht="12.75" customHeight="1" x14ac:dyDescent="0.2">
      <c r="A16" s="250" t="s">
        <v>52</v>
      </c>
      <c r="B16" s="251">
        <f>Data_category!C8</f>
        <v>0</v>
      </c>
      <c r="C16" s="252">
        <f>Data_category!D8</f>
        <v>0</v>
      </c>
      <c r="D16" s="253">
        <f>Data_category!E8</f>
        <v>0</v>
      </c>
      <c r="E16" s="252">
        <f>Data_category!F8</f>
        <v>0</v>
      </c>
      <c r="F16" s="253">
        <f>Data_category!G8</f>
        <v>0</v>
      </c>
      <c r="G16" s="252">
        <f>Data_category!H8</f>
        <v>0</v>
      </c>
      <c r="H16" s="254">
        <f>Data_category!I8</f>
        <v>0</v>
      </c>
      <c r="J16" s="248" t="e">
        <f>CV_C!T17</f>
        <v>#VALUE!</v>
      </c>
      <c r="K16" s="255" t="e">
        <f>J16/Data_category!$M$29*Data_count!$F$16</f>
        <v>#VALUE!</v>
      </c>
    </row>
    <row r="17" spans="1:11" ht="12.75" customHeight="1" x14ac:dyDescent="0.2">
      <c r="A17" s="250" t="s">
        <v>53</v>
      </c>
      <c r="B17" s="251">
        <f>Data_category!C9</f>
        <v>0</v>
      </c>
      <c r="C17" s="252">
        <f>Data_category!D9</f>
        <v>0</v>
      </c>
      <c r="D17" s="253">
        <f>Data_category!E9</f>
        <v>0</v>
      </c>
      <c r="E17" s="252">
        <f>Data_category!F9</f>
        <v>0</v>
      </c>
      <c r="F17" s="253">
        <f>Data_category!G9</f>
        <v>0</v>
      </c>
      <c r="G17" s="252">
        <f>Data_category!H9</f>
        <v>0</v>
      </c>
      <c r="H17" s="254">
        <f>Data_category!I9</f>
        <v>0</v>
      </c>
      <c r="J17" s="248" t="e">
        <f>CV_C!T18</f>
        <v>#VALUE!</v>
      </c>
      <c r="K17" s="255" t="e">
        <f>J17/Data_category!$M$29*Data_count!$F$16</f>
        <v>#VALUE!</v>
      </c>
    </row>
    <row r="18" spans="1:11" ht="12.75" customHeight="1" x14ac:dyDescent="0.2">
      <c r="A18" s="250" t="s">
        <v>54</v>
      </c>
      <c r="B18" s="251">
        <f>Data_category!C10</f>
        <v>0</v>
      </c>
      <c r="C18" s="252">
        <f>Data_category!D10</f>
        <v>0</v>
      </c>
      <c r="D18" s="253">
        <f>Data_category!E10</f>
        <v>0</v>
      </c>
      <c r="E18" s="252">
        <f>Data_category!F10</f>
        <v>0</v>
      </c>
      <c r="F18" s="253">
        <f>Data_category!G10</f>
        <v>0</v>
      </c>
      <c r="G18" s="252">
        <f>Data_category!H10</f>
        <v>0</v>
      </c>
      <c r="H18" s="254">
        <f>Data_category!I10</f>
        <v>0</v>
      </c>
      <c r="J18" s="248" t="e">
        <f>CV_C!T19</f>
        <v>#VALUE!</v>
      </c>
      <c r="K18" s="255" t="e">
        <f>J18/Data_category!$M$29*Data_count!$F$16</f>
        <v>#VALUE!</v>
      </c>
    </row>
    <row r="19" spans="1:11" ht="12.75" customHeight="1" x14ac:dyDescent="0.2">
      <c r="A19" s="250" t="s">
        <v>55</v>
      </c>
      <c r="B19" s="251">
        <f>Data_category!C11</f>
        <v>0</v>
      </c>
      <c r="C19" s="252">
        <f>Data_category!D11</f>
        <v>0</v>
      </c>
      <c r="D19" s="253">
        <f>Data_category!E11</f>
        <v>0</v>
      </c>
      <c r="E19" s="252">
        <f>Data_category!F11</f>
        <v>0</v>
      </c>
      <c r="F19" s="253">
        <f>Data_category!G11</f>
        <v>0</v>
      </c>
      <c r="G19" s="252">
        <f>Data_category!H11</f>
        <v>0</v>
      </c>
      <c r="H19" s="254">
        <f>Data_category!I11</f>
        <v>0</v>
      </c>
      <c r="J19" s="248" t="e">
        <f>CV_C!T20</f>
        <v>#VALUE!</v>
      </c>
      <c r="K19" s="255" t="e">
        <f>J19/Data_category!$M$29*Data_count!$F$16</f>
        <v>#VALUE!</v>
      </c>
    </row>
    <row r="20" spans="1:11" ht="12.75" customHeight="1" x14ac:dyDescent="0.2">
      <c r="A20" s="256" t="s">
        <v>56</v>
      </c>
      <c r="B20" s="257">
        <f>Data_category!C12</f>
        <v>0</v>
      </c>
      <c r="C20" s="258">
        <f>Data_category!D12</f>
        <v>0</v>
      </c>
      <c r="D20" s="259">
        <f>Data_category!E12</f>
        <v>0</v>
      </c>
      <c r="E20" s="258">
        <f>Data_category!F12</f>
        <v>0</v>
      </c>
      <c r="F20" s="259">
        <f>Data_category!G12</f>
        <v>0</v>
      </c>
      <c r="G20" s="258">
        <f>Data_category!H12</f>
        <v>0</v>
      </c>
      <c r="H20" s="260">
        <f>Data_category!I12</f>
        <v>0</v>
      </c>
      <c r="I20" s="67"/>
      <c r="J20" s="261" t="e">
        <f>CV_C!T21</f>
        <v>#VALUE!</v>
      </c>
      <c r="K20" s="262" t="e">
        <f>J20/Data_category!$M$29*Data_count!$F$16</f>
        <v>#VALUE!</v>
      </c>
    </row>
    <row r="21" spans="1:11" ht="12.75" customHeight="1" x14ac:dyDescent="0.2">
      <c r="A21" s="250" t="s">
        <v>57</v>
      </c>
      <c r="B21" s="251">
        <f>Data_category!C13</f>
        <v>0</v>
      </c>
      <c r="C21" s="252">
        <f>Data_category!D13</f>
        <v>0</v>
      </c>
      <c r="D21" s="253">
        <f>Data_category!E13</f>
        <v>0</v>
      </c>
      <c r="E21" s="252">
        <f>Data_category!F13</f>
        <v>0</v>
      </c>
      <c r="F21" s="253">
        <f>Data_category!G13</f>
        <v>0</v>
      </c>
      <c r="G21" s="252">
        <f>Data_category!H13</f>
        <v>0</v>
      </c>
      <c r="H21" s="254">
        <f>Data_category!I13</f>
        <v>0</v>
      </c>
      <c r="J21" s="248" t="e">
        <f>CV_C!T22</f>
        <v>#VALUE!</v>
      </c>
      <c r="K21" s="255" t="e">
        <f>J21/Data_category!$M$29*Data_count!$F$16</f>
        <v>#VALUE!</v>
      </c>
    </row>
    <row r="22" spans="1:11" ht="12.75" customHeight="1" x14ac:dyDescent="0.2">
      <c r="A22" s="250" t="s">
        <v>58</v>
      </c>
      <c r="B22" s="251">
        <f>Data_category!C14</f>
        <v>0</v>
      </c>
      <c r="C22" s="252">
        <f>Data_category!D14</f>
        <v>0</v>
      </c>
      <c r="D22" s="253">
        <f>Data_category!E14</f>
        <v>0</v>
      </c>
      <c r="E22" s="252">
        <f>Data_category!F14</f>
        <v>0</v>
      </c>
      <c r="F22" s="253">
        <f>Data_category!G14</f>
        <v>0</v>
      </c>
      <c r="G22" s="252">
        <f>Data_category!H14</f>
        <v>0</v>
      </c>
      <c r="H22" s="254">
        <f>Data_category!I14</f>
        <v>0</v>
      </c>
      <c r="J22" s="248" t="e">
        <f>CV_C!T23</f>
        <v>#VALUE!</v>
      </c>
      <c r="K22" s="255" t="e">
        <f>J22/Data_category!$M$29*Data_count!$F$16</f>
        <v>#VALUE!</v>
      </c>
    </row>
    <row r="23" spans="1:11" ht="12.75" customHeight="1" x14ac:dyDescent="0.2">
      <c r="A23" s="250" t="s">
        <v>59</v>
      </c>
      <c r="B23" s="251">
        <f>Data_category!C15</f>
        <v>0</v>
      </c>
      <c r="C23" s="252">
        <f>Data_category!D15</f>
        <v>0</v>
      </c>
      <c r="D23" s="253">
        <f>Data_category!E15</f>
        <v>0</v>
      </c>
      <c r="E23" s="252">
        <f>Data_category!F15</f>
        <v>0</v>
      </c>
      <c r="F23" s="253">
        <f>Data_category!G15</f>
        <v>0</v>
      </c>
      <c r="G23" s="252">
        <f>Data_category!H15</f>
        <v>0</v>
      </c>
      <c r="H23" s="254">
        <f>Data_category!I15</f>
        <v>0</v>
      </c>
      <c r="J23" s="248" t="e">
        <f>CV_C!T24</f>
        <v>#VALUE!</v>
      </c>
      <c r="K23" s="255" t="e">
        <f>J23/Data_category!$M$29*Data_count!$F$16</f>
        <v>#VALUE!</v>
      </c>
    </row>
    <row r="24" spans="1:11" ht="12.75" customHeight="1" x14ac:dyDescent="0.2">
      <c r="A24" s="250" t="s">
        <v>60</v>
      </c>
      <c r="B24" s="251">
        <f>Data_category!C16</f>
        <v>0</v>
      </c>
      <c r="C24" s="252">
        <f>Data_category!D16</f>
        <v>0</v>
      </c>
      <c r="D24" s="253">
        <f>Data_category!E16</f>
        <v>0</v>
      </c>
      <c r="E24" s="252">
        <f>Data_category!F16</f>
        <v>0</v>
      </c>
      <c r="F24" s="253">
        <f>Data_category!G16</f>
        <v>0</v>
      </c>
      <c r="G24" s="252">
        <f>Data_category!H16</f>
        <v>0</v>
      </c>
      <c r="H24" s="254">
        <f>Data_category!I16</f>
        <v>0</v>
      </c>
      <c r="J24" s="248" t="e">
        <f>CV_C!T25</f>
        <v>#VALUE!</v>
      </c>
      <c r="K24" s="255" t="e">
        <f>J24/Data_category!$M$29*Data_count!$F$16</f>
        <v>#VALUE!</v>
      </c>
    </row>
    <row r="25" spans="1:11" ht="12.75" customHeight="1" x14ac:dyDescent="0.2">
      <c r="A25" s="250" t="s">
        <v>61</v>
      </c>
      <c r="B25" s="251">
        <f>Data_category!C17</f>
        <v>0</v>
      </c>
      <c r="C25" s="252">
        <f>Data_category!D17</f>
        <v>0</v>
      </c>
      <c r="D25" s="253">
        <f>Data_category!E17</f>
        <v>0</v>
      </c>
      <c r="E25" s="252">
        <f>Data_category!F17</f>
        <v>0</v>
      </c>
      <c r="F25" s="253">
        <f>Data_category!G17</f>
        <v>0</v>
      </c>
      <c r="G25" s="252">
        <f>Data_category!H17</f>
        <v>0</v>
      </c>
      <c r="H25" s="254">
        <f>Data_category!I17</f>
        <v>0</v>
      </c>
      <c r="J25" s="248" t="e">
        <f>CV_C!T26</f>
        <v>#VALUE!</v>
      </c>
      <c r="K25" s="255" t="e">
        <f>J25/Data_category!$M$29*Data_count!$F$16</f>
        <v>#VALUE!</v>
      </c>
    </row>
    <row r="26" spans="1:11" ht="12.75" customHeight="1" x14ac:dyDescent="0.2">
      <c r="A26" s="250" t="s">
        <v>62</v>
      </c>
      <c r="B26" s="251">
        <f>Data_category!C18</f>
        <v>0</v>
      </c>
      <c r="C26" s="252">
        <f>Data_category!D18</f>
        <v>0</v>
      </c>
      <c r="D26" s="253">
        <f>Data_category!E18</f>
        <v>0</v>
      </c>
      <c r="E26" s="252">
        <f>Data_category!F18</f>
        <v>0</v>
      </c>
      <c r="F26" s="253">
        <f>Data_category!G18</f>
        <v>0</v>
      </c>
      <c r="G26" s="252">
        <f>Data_category!H18</f>
        <v>0</v>
      </c>
      <c r="H26" s="254">
        <f>Data_category!I18</f>
        <v>0</v>
      </c>
      <c r="J26" s="248" t="e">
        <f>CV_C!T27</f>
        <v>#VALUE!</v>
      </c>
      <c r="K26" s="255" t="e">
        <f>J26/Data_category!$M$29*Data_count!$F$16</f>
        <v>#VALUE!</v>
      </c>
    </row>
    <row r="27" spans="1:11" ht="12.75" customHeight="1" x14ac:dyDescent="0.2">
      <c r="A27" s="250" t="s">
        <v>63</v>
      </c>
      <c r="B27" s="251">
        <f>Data_category!C19</f>
        <v>0</v>
      </c>
      <c r="C27" s="252">
        <f>Data_category!D19</f>
        <v>0</v>
      </c>
      <c r="D27" s="253">
        <f>Data_category!E19</f>
        <v>0</v>
      </c>
      <c r="E27" s="252">
        <f>Data_category!F19</f>
        <v>0</v>
      </c>
      <c r="F27" s="253">
        <f>Data_category!G19</f>
        <v>0</v>
      </c>
      <c r="G27" s="252">
        <f>Data_category!H19</f>
        <v>0</v>
      </c>
      <c r="H27" s="254">
        <f>Data_category!I19</f>
        <v>0</v>
      </c>
      <c r="J27" s="248" t="e">
        <f>CV_C!T28</f>
        <v>#VALUE!</v>
      </c>
      <c r="K27" s="255" t="e">
        <f>J27/Data_category!$M$29*Data_count!$F$16</f>
        <v>#VALUE!</v>
      </c>
    </row>
    <row r="28" spans="1:11" ht="12.75" customHeight="1" x14ac:dyDescent="0.2">
      <c r="A28" s="250" t="s">
        <v>64</v>
      </c>
      <c r="B28" s="251">
        <f>Data_category!C20</f>
        <v>0</v>
      </c>
      <c r="C28" s="252">
        <f>Data_category!D20</f>
        <v>0</v>
      </c>
      <c r="D28" s="253">
        <f>Data_category!E20</f>
        <v>0</v>
      </c>
      <c r="E28" s="252">
        <f>Data_category!F20</f>
        <v>0</v>
      </c>
      <c r="F28" s="253">
        <f>Data_category!G20</f>
        <v>0</v>
      </c>
      <c r="G28" s="252">
        <f>Data_category!H20</f>
        <v>0</v>
      </c>
      <c r="H28" s="254">
        <f>Data_category!I20</f>
        <v>0</v>
      </c>
      <c r="J28" s="248" t="e">
        <f>CV_C!T29</f>
        <v>#VALUE!</v>
      </c>
      <c r="K28" s="255" t="e">
        <f>J28/Data_category!$M$29*Data_count!$F$16</f>
        <v>#VALUE!</v>
      </c>
    </row>
    <row r="29" spans="1:11" ht="12.75" customHeight="1" x14ac:dyDescent="0.2">
      <c r="A29" s="250" t="s">
        <v>65</v>
      </c>
      <c r="B29" s="251">
        <f>Data_category!C21</f>
        <v>0</v>
      </c>
      <c r="C29" s="252">
        <f>Data_category!D21</f>
        <v>0</v>
      </c>
      <c r="D29" s="253">
        <f>Data_category!E21</f>
        <v>0</v>
      </c>
      <c r="E29" s="252">
        <f>Data_category!F21</f>
        <v>0</v>
      </c>
      <c r="F29" s="253">
        <f>Data_category!G21</f>
        <v>0</v>
      </c>
      <c r="G29" s="252">
        <f>Data_category!H21</f>
        <v>0</v>
      </c>
      <c r="H29" s="254">
        <f>Data_category!I21</f>
        <v>0</v>
      </c>
      <c r="J29" s="248" t="e">
        <f>CV_C!T30</f>
        <v>#VALUE!</v>
      </c>
      <c r="K29" s="255" t="e">
        <f>J29/Data_category!$M$29*Data_count!$F$16</f>
        <v>#VALUE!</v>
      </c>
    </row>
    <row r="30" spans="1:11" ht="12.75" customHeight="1" x14ac:dyDescent="0.2">
      <c r="A30" s="256" t="s">
        <v>66</v>
      </c>
      <c r="B30" s="257">
        <f>Data_category!C22</f>
        <v>0</v>
      </c>
      <c r="C30" s="258">
        <f>Data_category!D22</f>
        <v>0</v>
      </c>
      <c r="D30" s="259">
        <f>Data_category!E22</f>
        <v>0</v>
      </c>
      <c r="E30" s="258">
        <f>Data_category!F22</f>
        <v>0</v>
      </c>
      <c r="F30" s="259">
        <f>Data_category!G22</f>
        <v>0</v>
      </c>
      <c r="G30" s="258">
        <f>Data_category!H22</f>
        <v>0</v>
      </c>
      <c r="H30" s="260">
        <f>Data_category!I22</f>
        <v>0</v>
      </c>
      <c r="I30" s="67"/>
      <c r="J30" s="261" t="e">
        <f>CV_C!T31</f>
        <v>#VALUE!</v>
      </c>
      <c r="K30" s="262" t="e">
        <f>J30/Data_category!$M$29*Data_count!$F$16</f>
        <v>#VALUE!</v>
      </c>
    </row>
    <row r="31" spans="1:11" ht="12.75" customHeight="1" x14ac:dyDescent="0.2">
      <c r="A31" s="250" t="s">
        <v>67</v>
      </c>
      <c r="B31" s="251">
        <f>Data_category!C23</f>
        <v>0</v>
      </c>
      <c r="C31" s="252">
        <f>Data_category!D23</f>
        <v>0</v>
      </c>
      <c r="D31" s="253">
        <f>Data_category!E23</f>
        <v>0</v>
      </c>
      <c r="E31" s="252">
        <f>Data_category!F23</f>
        <v>0</v>
      </c>
      <c r="F31" s="253">
        <f>Data_category!G23</f>
        <v>0</v>
      </c>
      <c r="G31" s="252">
        <f>Data_category!H23</f>
        <v>0</v>
      </c>
      <c r="H31" s="254">
        <f>Data_category!I23</f>
        <v>0</v>
      </c>
      <c r="J31" s="248" t="e">
        <f>CV_C!T32</f>
        <v>#VALUE!</v>
      </c>
      <c r="K31" s="255" t="e">
        <f>J31/Data_category!$M$29*Data_count!$F$16</f>
        <v>#VALUE!</v>
      </c>
    </row>
    <row r="32" spans="1:11" ht="12.75" customHeight="1" x14ac:dyDescent="0.2">
      <c r="A32" s="250" t="s">
        <v>68</v>
      </c>
      <c r="B32" s="251">
        <f>Data_category!C24</f>
        <v>0</v>
      </c>
      <c r="C32" s="252">
        <f>Data_category!D24</f>
        <v>0</v>
      </c>
      <c r="D32" s="253">
        <f>Data_category!E24</f>
        <v>0</v>
      </c>
      <c r="E32" s="252">
        <f>Data_category!F24</f>
        <v>0</v>
      </c>
      <c r="F32" s="253">
        <f>Data_category!G24</f>
        <v>0</v>
      </c>
      <c r="G32" s="252">
        <f>Data_category!H24</f>
        <v>0</v>
      </c>
      <c r="H32" s="254">
        <f>Data_category!I24</f>
        <v>0</v>
      </c>
      <c r="J32" s="248" t="e">
        <f>CV_C!T33</f>
        <v>#VALUE!</v>
      </c>
      <c r="K32" s="255" t="e">
        <f>J32/Data_category!$M$29*Data_count!$F$16</f>
        <v>#VALUE!</v>
      </c>
    </row>
    <row r="33" spans="1:11" ht="12.75" customHeight="1" x14ac:dyDescent="0.2">
      <c r="A33" s="250" t="s">
        <v>69</v>
      </c>
      <c r="B33" s="251">
        <f>Data_category!C25</f>
        <v>0</v>
      </c>
      <c r="C33" s="252">
        <f>Data_category!D25</f>
        <v>0</v>
      </c>
      <c r="D33" s="253">
        <f>Data_category!E25</f>
        <v>0</v>
      </c>
      <c r="E33" s="252">
        <f>Data_category!F25</f>
        <v>0</v>
      </c>
      <c r="F33" s="253">
        <f>Data_category!G25</f>
        <v>0</v>
      </c>
      <c r="G33" s="252">
        <f>Data_category!H25</f>
        <v>0</v>
      </c>
      <c r="H33" s="254">
        <f>Data_category!I25</f>
        <v>0</v>
      </c>
      <c r="J33" s="248" t="e">
        <f>CV_C!T34</f>
        <v>#VALUE!</v>
      </c>
      <c r="K33" s="255" t="e">
        <f>J33/Data_category!$M$29*Data_count!$F$16</f>
        <v>#VALUE!</v>
      </c>
    </row>
    <row r="34" spans="1:11" ht="12.75" customHeight="1" x14ac:dyDescent="0.2">
      <c r="A34" s="250" t="s">
        <v>70</v>
      </c>
      <c r="B34" s="251">
        <f>Data_category!C26</f>
        <v>0</v>
      </c>
      <c r="C34" s="252">
        <f>Data_category!D26</f>
        <v>0</v>
      </c>
      <c r="D34" s="253">
        <f>Data_category!E26</f>
        <v>0</v>
      </c>
      <c r="E34" s="252">
        <f>Data_category!F26</f>
        <v>0</v>
      </c>
      <c r="F34" s="253">
        <f>Data_category!G26</f>
        <v>0</v>
      </c>
      <c r="G34" s="252">
        <f>Data_category!H26</f>
        <v>0</v>
      </c>
      <c r="H34" s="254">
        <f>Data_category!I26</f>
        <v>0</v>
      </c>
      <c r="J34" s="248" t="e">
        <f>CV_C!T35</f>
        <v>#VALUE!</v>
      </c>
      <c r="K34" s="255" t="e">
        <f>J34/Data_category!$M$29*Data_count!$F$16</f>
        <v>#VALUE!</v>
      </c>
    </row>
    <row r="35" spans="1:11" ht="12.75" customHeight="1" x14ac:dyDescent="0.2">
      <c r="A35" s="250" t="s">
        <v>71</v>
      </c>
      <c r="B35" s="251">
        <f>Data_category!C27</f>
        <v>0</v>
      </c>
      <c r="C35" s="252">
        <f>Data_category!D27</f>
        <v>0</v>
      </c>
      <c r="D35" s="253">
        <f>Data_category!E27</f>
        <v>0</v>
      </c>
      <c r="E35" s="252">
        <f>Data_category!F27</f>
        <v>0</v>
      </c>
      <c r="F35" s="253">
        <f>Data_category!G27</f>
        <v>0</v>
      </c>
      <c r="G35" s="252">
        <f>Data_category!H27</f>
        <v>0</v>
      </c>
      <c r="H35" s="254">
        <f>Data_category!I27</f>
        <v>0</v>
      </c>
      <c r="J35" s="248" t="e">
        <f>CV_C!T36</f>
        <v>#VALUE!</v>
      </c>
      <c r="K35" s="255" t="e">
        <f>J35/Data_category!$M$29*Data_count!$F$16</f>
        <v>#VALUE!</v>
      </c>
    </row>
    <row r="36" spans="1:11" ht="13.5" customHeight="1" x14ac:dyDescent="0.2">
      <c r="A36" s="243" t="s">
        <v>72</v>
      </c>
      <c r="B36" s="263">
        <f>Data_category!C28</f>
        <v>0</v>
      </c>
      <c r="C36" s="264">
        <f>Data_category!D28</f>
        <v>0</v>
      </c>
      <c r="D36" s="265">
        <f>Data_category!E28</f>
        <v>0</v>
      </c>
      <c r="E36" s="264">
        <f>Data_category!F28</f>
        <v>0</v>
      </c>
      <c r="F36" s="265">
        <f>Data_category!G28</f>
        <v>0</v>
      </c>
      <c r="G36" s="264">
        <f>Data_category!H28</f>
        <v>0</v>
      </c>
      <c r="H36" s="266">
        <f>Data_category!I28</f>
        <v>0</v>
      </c>
      <c r="J36" s="267" t="e">
        <f>CV_C!T37</f>
        <v>#VALUE!</v>
      </c>
      <c r="K36" s="255" t="e">
        <f>J36/Data_category!$M$29*Data_count!$F$16</f>
        <v>#VALUE!</v>
      </c>
    </row>
    <row r="37" spans="1:11" ht="12.75" customHeight="1" x14ac:dyDescent="0.2">
      <c r="A37" s="268" t="s">
        <v>144</v>
      </c>
      <c r="B37" s="269" t="e">
        <f>SUM(B13:B36)/Data_category!$M$29</f>
        <v>#DIV/0!</v>
      </c>
      <c r="C37" s="270" t="e">
        <f>SUM(C13:C36)/Data_category!$M$29</f>
        <v>#DIV/0!</v>
      </c>
      <c r="D37" s="270" t="e">
        <f>SUM(D13:D36)/Data_category!$M$29</f>
        <v>#DIV/0!</v>
      </c>
      <c r="E37" s="270" t="e">
        <f>SUM(E13:E36)/Data_category!$M$29</f>
        <v>#DIV/0!</v>
      </c>
      <c r="F37" s="270" t="e">
        <f>SUM(F13:F36)/Data_category!$M$29</f>
        <v>#DIV/0!</v>
      </c>
      <c r="G37" s="270" t="e">
        <f>SUM(G13:G36)/Data_category!$M$29</f>
        <v>#DIV/0!</v>
      </c>
      <c r="H37" s="271" t="e">
        <f>SUM(H13:H36)/Data_category!$M$29</f>
        <v>#DIV/0!</v>
      </c>
      <c r="J37" s="272" t="e">
        <f>SUM(J13:J36)</f>
        <v>#VALUE!</v>
      </c>
      <c r="K37" s="273" t="e">
        <f>SUM(B37:H37)</f>
        <v>#DIV/0!</v>
      </c>
    </row>
    <row r="38" spans="1:11" ht="12.75" customHeight="1" x14ac:dyDescent="0.2">
      <c r="A38" s="256" t="s">
        <v>158</v>
      </c>
      <c r="B38" s="274" t="e">
        <f>SUM(B19:B34)/Data_category!$M$29</f>
        <v>#DIV/0!</v>
      </c>
      <c r="C38" s="275" t="e">
        <f>SUM(C19:C34)/Data_category!$M$29</f>
        <v>#DIV/0!</v>
      </c>
      <c r="D38" s="275" t="e">
        <f>SUM(D19:D34)/Data_category!$M$29</f>
        <v>#DIV/0!</v>
      </c>
      <c r="E38" s="275" t="e">
        <f>SUM(E19:E34)/Data_category!$M$29</f>
        <v>#DIV/0!</v>
      </c>
      <c r="F38" s="275" t="e">
        <f>SUM(F19:F34)/Data_category!$M$29</f>
        <v>#DIV/0!</v>
      </c>
      <c r="G38" s="275" t="e">
        <f>SUM(G19:G34)/Data_category!$M$29</f>
        <v>#DIV/0!</v>
      </c>
      <c r="H38" s="276" t="e">
        <f>SUM(H19:H34)/Data_category!$M$29</f>
        <v>#DIV/0!</v>
      </c>
      <c r="J38" s="261" t="e">
        <f>SUM(J19:J34)</f>
        <v>#VALUE!</v>
      </c>
      <c r="K38" s="262" t="e">
        <f>SUM(B38:H38)</f>
        <v>#DIV/0!</v>
      </c>
    </row>
    <row r="39" spans="1:11" ht="13.5" customHeight="1" x14ac:dyDescent="0.2">
      <c r="A39" s="277" t="s">
        <v>159</v>
      </c>
      <c r="B39" s="278" t="e">
        <f t="shared" ref="B39:H39" si="0">B37-B38</f>
        <v>#DIV/0!</v>
      </c>
      <c r="C39" s="279" t="e">
        <f t="shared" si="0"/>
        <v>#DIV/0!</v>
      </c>
      <c r="D39" s="279" t="e">
        <f t="shared" si="0"/>
        <v>#DIV/0!</v>
      </c>
      <c r="E39" s="279" t="e">
        <f t="shared" si="0"/>
        <v>#DIV/0!</v>
      </c>
      <c r="F39" s="279" t="e">
        <f t="shared" si="0"/>
        <v>#DIV/0!</v>
      </c>
      <c r="G39" s="279" t="e">
        <f t="shared" si="0"/>
        <v>#DIV/0!</v>
      </c>
      <c r="H39" s="280" t="e">
        <f t="shared" si="0"/>
        <v>#DIV/0!</v>
      </c>
      <c r="J39" s="281" t="e">
        <f>J37-J38</f>
        <v>#VALUE!</v>
      </c>
      <c r="K39" s="282" t="e">
        <f>K37-K38</f>
        <v>#DIV/0!</v>
      </c>
    </row>
    <row r="40" spans="1:11" ht="12.75" customHeight="1" x14ac:dyDescent="0.2">
      <c r="B40" s="12"/>
      <c r="C40" s="12"/>
      <c r="D40" s="12"/>
      <c r="E40" s="12"/>
      <c r="F40" s="12"/>
      <c r="G40" s="12"/>
      <c r="H40" s="12"/>
    </row>
    <row r="41" spans="1:11" ht="12.75" customHeight="1" x14ac:dyDescent="0.2">
      <c r="A41" s="236" t="s">
        <v>106</v>
      </c>
      <c r="B41" s="6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6"/>
      <c r="B43" s="437" t="str">
        <f>B11</f>
        <v>Distrubution des classes SWISS7 par tranche horaire  -  Cumul annuel</v>
      </c>
      <c r="C43" s="437"/>
      <c r="D43" s="437"/>
      <c r="E43" s="437"/>
      <c r="F43" s="437"/>
      <c r="G43" s="437"/>
      <c r="H43" s="437"/>
      <c r="I43" s="238"/>
      <c r="J43" s="239" t="str">
        <f>J11</f>
        <v>THM</v>
      </c>
      <c r="K43" s="438" t="str">
        <f>K11</f>
        <v>Part du TJM</v>
      </c>
    </row>
    <row r="44" spans="1:11" ht="12.75" customHeight="1" x14ac:dyDescent="0.2">
      <c r="A44" s="116" t="s">
        <v>124</v>
      </c>
      <c r="B44" s="240" t="str">
        <f>B12</f>
        <v>CAR (1)</v>
      </c>
      <c r="C44" s="241" t="str">
        <f t="shared" ref="C44:H44" si="1">C12</f>
        <v>MR (2)</v>
      </c>
      <c r="D44" s="241" t="str">
        <f t="shared" si="1"/>
        <v>PW (11)</v>
      </c>
      <c r="E44" s="241" t="str">
        <f t="shared" si="1"/>
        <v>LIE (12)</v>
      </c>
      <c r="F44" s="241" t="str">
        <f t="shared" si="1"/>
        <v>LW (8)</v>
      </c>
      <c r="G44" s="241" t="str">
        <f t="shared" si="1"/>
        <v>LZ (9)</v>
      </c>
      <c r="H44" s="242" t="str">
        <f t="shared" si="1"/>
        <v>SZ (10)</v>
      </c>
      <c r="I44" s="135"/>
      <c r="J44" s="243" t="s">
        <v>127</v>
      </c>
      <c r="K44" s="438"/>
    </row>
    <row r="45" spans="1:11" ht="12.75" customHeight="1" x14ac:dyDescent="0.2">
      <c r="A45" s="244" t="s">
        <v>49</v>
      </c>
      <c r="B45" s="245">
        <f>Data_category!C33</f>
        <v>0</v>
      </c>
      <c r="C45" s="141">
        <f>Data_category!D33</f>
        <v>0</v>
      </c>
      <c r="D45" s="246">
        <f>Data_category!E33</f>
        <v>0</v>
      </c>
      <c r="E45" s="141">
        <f>Data_category!F33</f>
        <v>0</v>
      </c>
      <c r="F45" s="246">
        <f>Data_category!G33</f>
        <v>0</v>
      </c>
      <c r="G45" s="141">
        <f>Data_category!H33</f>
        <v>0</v>
      </c>
      <c r="H45" s="247">
        <f>Data_category!I33</f>
        <v>0</v>
      </c>
      <c r="J45" s="248" t="e">
        <f>CV_C!AD14</f>
        <v>#VALUE!</v>
      </c>
      <c r="K45" s="249" t="e">
        <f>J45/Data_category!$M$57*Data_count!$F$16</f>
        <v>#VALUE!</v>
      </c>
    </row>
    <row r="46" spans="1:11" ht="12.75" customHeight="1" x14ac:dyDescent="0.2">
      <c r="A46" s="250" t="s">
        <v>50</v>
      </c>
      <c r="B46" s="251">
        <f>Data_category!C34</f>
        <v>0</v>
      </c>
      <c r="C46" s="252">
        <f>Data_category!D34</f>
        <v>0</v>
      </c>
      <c r="D46" s="253">
        <f>Data_category!E34</f>
        <v>0</v>
      </c>
      <c r="E46" s="252">
        <f>Data_category!F34</f>
        <v>0</v>
      </c>
      <c r="F46" s="253">
        <f>Data_category!G34</f>
        <v>0</v>
      </c>
      <c r="G46" s="252">
        <f>Data_category!H34</f>
        <v>0</v>
      </c>
      <c r="H46" s="254">
        <f>Data_category!I34</f>
        <v>0</v>
      </c>
      <c r="J46" s="248" t="e">
        <f>CV_C!AD15</f>
        <v>#VALUE!</v>
      </c>
      <c r="K46" s="255" t="e">
        <f>J46/Data_category!$M$57*Data_count!$F$16</f>
        <v>#VALUE!</v>
      </c>
    </row>
    <row r="47" spans="1:11" ht="12.75" customHeight="1" x14ac:dyDescent="0.2">
      <c r="A47" s="250" t="s">
        <v>51</v>
      </c>
      <c r="B47" s="251">
        <f>Data_category!C35</f>
        <v>0</v>
      </c>
      <c r="C47" s="252">
        <f>Data_category!D35</f>
        <v>0</v>
      </c>
      <c r="D47" s="253">
        <f>Data_category!E35</f>
        <v>0</v>
      </c>
      <c r="E47" s="252">
        <f>Data_category!F35</f>
        <v>0</v>
      </c>
      <c r="F47" s="253">
        <f>Data_category!G35</f>
        <v>0</v>
      </c>
      <c r="G47" s="252">
        <f>Data_category!H35</f>
        <v>0</v>
      </c>
      <c r="H47" s="254">
        <f>Data_category!I35</f>
        <v>0</v>
      </c>
      <c r="J47" s="248" t="e">
        <f>CV_C!AD16</f>
        <v>#VALUE!</v>
      </c>
      <c r="K47" s="255" t="e">
        <f>J47/Data_category!$M$57*Data_count!$F$16</f>
        <v>#VALUE!</v>
      </c>
    </row>
    <row r="48" spans="1:11" ht="12.75" customHeight="1" x14ac:dyDescent="0.2">
      <c r="A48" s="250" t="s">
        <v>52</v>
      </c>
      <c r="B48" s="251">
        <f>Data_category!C36</f>
        <v>0</v>
      </c>
      <c r="C48" s="252">
        <f>Data_category!D36</f>
        <v>0</v>
      </c>
      <c r="D48" s="253">
        <f>Data_category!E36</f>
        <v>0</v>
      </c>
      <c r="E48" s="252">
        <f>Data_category!F36</f>
        <v>0</v>
      </c>
      <c r="F48" s="253">
        <f>Data_category!G36</f>
        <v>0</v>
      </c>
      <c r="G48" s="252">
        <f>Data_category!H36</f>
        <v>0</v>
      </c>
      <c r="H48" s="254">
        <f>Data_category!I36</f>
        <v>0</v>
      </c>
      <c r="J48" s="248" t="e">
        <f>CV_C!AD17</f>
        <v>#VALUE!</v>
      </c>
      <c r="K48" s="255" t="e">
        <f>J48/Data_category!$M$57*Data_count!$F$16</f>
        <v>#VALUE!</v>
      </c>
    </row>
    <row r="49" spans="1:11" ht="12.75" customHeight="1" x14ac:dyDescent="0.2">
      <c r="A49" s="250" t="s">
        <v>53</v>
      </c>
      <c r="B49" s="251">
        <f>Data_category!C37</f>
        <v>0</v>
      </c>
      <c r="C49" s="252">
        <f>Data_category!D37</f>
        <v>0</v>
      </c>
      <c r="D49" s="253">
        <f>Data_category!E37</f>
        <v>0</v>
      </c>
      <c r="E49" s="252">
        <f>Data_category!F37</f>
        <v>0</v>
      </c>
      <c r="F49" s="253">
        <f>Data_category!G37</f>
        <v>0</v>
      </c>
      <c r="G49" s="252">
        <f>Data_category!H37</f>
        <v>0</v>
      </c>
      <c r="H49" s="254">
        <f>Data_category!I37</f>
        <v>0</v>
      </c>
      <c r="J49" s="248" t="e">
        <f>CV_C!AD18</f>
        <v>#VALUE!</v>
      </c>
      <c r="K49" s="255" t="e">
        <f>J49/Data_category!$M$57*Data_count!$F$16</f>
        <v>#VALUE!</v>
      </c>
    </row>
    <row r="50" spans="1:11" ht="12.75" customHeight="1" x14ac:dyDescent="0.2">
      <c r="A50" s="250" t="s">
        <v>54</v>
      </c>
      <c r="B50" s="251">
        <f>Data_category!C38</f>
        <v>0</v>
      </c>
      <c r="C50" s="252">
        <f>Data_category!D38</f>
        <v>0</v>
      </c>
      <c r="D50" s="253">
        <f>Data_category!E38</f>
        <v>0</v>
      </c>
      <c r="E50" s="252">
        <f>Data_category!F38</f>
        <v>0</v>
      </c>
      <c r="F50" s="253">
        <f>Data_category!G38</f>
        <v>0</v>
      </c>
      <c r="G50" s="252">
        <f>Data_category!H38</f>
        <v>0</v>
      </c>
      <c r="H50" s="254">
        <f>Data_category!I38</f>
        <v>0</v>
      </c>
      <c r="J50" s="248" t="e">
        <f>CV_C!AD19</f>
        <v>#VALUE!</v>
      </c>
      <c r="K50" s="255" t="e">
        <f>J50/Data_category!$M$57*Data_count!$F$16</f>
        <v>#VALUE!</v>
      </c>
    </row>
    <row r="51" spans="1:11" ht="12.75" customHeight="1" x14ac:dyDescent="0.2">
      <c r="A51" s="250" t="s">
        <v>55</v>
      </c>
      <c r="B51" s="251">
        <f>Data_category!C39</f>
        <v>0</v>
      </c>
      <c r="C51" s="252">
        <f>Data_category!D39</f>
        <v>0</v>
      </c>
      <c r="D51" s="253">
        <f>Data_category!E39</f>
        <v>0</v>
      </c>
      <c r="E51" s="252">
        <f>Data_category!F39</f>
        <v>0</v>
      </c>
      <c r="F51" s="253">
        <f>Data_category!G39</f>
        <v>0</v>
      </c>
      <c r="G51" s="252">
        <f>Data_category!H39</f>
        <v>0</v>
      </c>
      <c r="H51" s="254">
        <f>Data_category!I39</f>
        <v>0</v>
      </c>
      <c r="J51" s="248" t="e">
        <f>CV_C!AD20</f>
        <v>#VALUE!</v>
      </c>
      <c r="K51" s="255" t="e">
        <f>J51/Data_category!$M$57*Data_count!$F$16</f>
        <v>#VALUE!</v>
      </c>
    </row>
    <row r="52" spans="1:11" ht="12.75" customHeight="1" x14ac:dyDescent="0.2">
      <c r="A52" s="256" t="s">
        <v>56</v>
      </c>
      <c r="B52" s="257">
        <f>Data_category!C40</f>
        <v>0</v>
      </c>
      <c r="C52" s="258">
        <f>Data_category!D40</f>
        <v>0</v>
      </c>
      <c r="D52" s="259">
        <f>Data_category!E40</f>
        <v>0</v>
      </c>
      <c r="E52" s="258">
        <f>Data_category!F40</f>
        <v>0</v>
      </c>
      <c r="F52" s="259">
        <f>Data_category!G40</f>
        <v>0</v>
      </c>
      <c r="G52" s="258">
        <f>Data_category!H40</f>
        <v>0</v>
      </c>
      <c r="H52" s="260">
        <f>Data_category!I40</f>
        <v>0</v>
      </c>
      <c r="I52" s="67"/>
      <c r="J52" s="261" t="e">
        <f>CV_C!AD21</f>
        <v>#VALUE!</v>
      </c>
      <c r="K52" s="262" t="e">
        <f>J52/Data_category!$M$57*Data_count!$F$16</f>
        <v>#VALUE!</v>
      </c>
    </row>
    <row r="53" spans="1:11" ht="12.75" customHeight="1" x14ac:dyDescent="0.2">
      <c r="A53" s="250" t="s">
        <v>57</v>
      </c>
      <c r="B53" s="251">
        <f>Data_category!C41</f>
        <v>0</v>
      </c>
      <c r="C53" s="252">
        <f>Data_category!D41</f>
        <v>0</v>
      </c>
      <c r="D53" s="253">
        <f>Data_category!E41</f>
        <v>0</v>
      </c>
      <c r="E53" s="252">
        <f>Data_category!F41</f>
        <v>0</v>
      </c>
      <c r="F53" s="253">
        <f>Data_category!G41</f>
        <v>0</v>
      </c>
      <c r="G53" s="252">
        <f>Data_category!H41</f>
        <v>0</v>
      </c>
      <c r="H53" s="254">
        <f>Data_category!I41</f>
        <v>0</v>
      </c>
      <c r="J53" s="248" t="e">
        <f>CV_C!AD22</f>
        <v>#VALUE!</v>
      </c>
      <c r="K53" s="255" t="e">
        <f>J53/Data_category!$M$57*Data_count!$F$16</f>
        <v>#VALUE!</v>
      </c>
    </row>
    <row r="54" spans="1:11" ht="12.75" customHeight="1" x14ac:dyDescent="0.2">
      <c r="A54" s="250" t="s">
        <v>58</v>
      </c>
      <c r="B54" s="251">
        <f>Data_category!C42</f>
        <v>0</v>
      </c>
      <c r="C54" s="252">
        <f>Data_category!D42</f>
        <v>0</v>
      </c>
      <c r="D54" s="253">
        <f>Data_category!E42</f>
        <v>0</v>
      </c>
      <c r="E54" s="252">
        <f>Data_category!F42</f>
        <v>0</v>
      </c>
      <c r="F54" s="253">
        <f>Data_category!G42</f>
        <v>0</v>
      </c>
      <c r="G54" s="252">
        <f>Data_category!H42</f>
        <v>0</v>
      </c>
      <c r="H54" s="254">
        <f>Data_category!I42</f>
        <v>0</v>
      </c>
      <c r="J54" s="248" t="e">
        <f>CV_C!AD23</f>
        <v>#VALUE!</v>
      </c>
      <c r="K54" s="255" t="e">
        <f>J54/Data_category!$M$57*Data_count!$F$16</f>
        <v>#VALUE!</v>
      </c>
    </row>
    <row r="55" spans="1:11" ht="12.75" customHeight="1" x14ac:dyDescent="0.2">
      <c r="A55" s="250" t="s">
        <v>59</v>
      </c>
      <c r="B55" s="251">
        <f>Data_category!C43</f>
        <v>0</v>
      </c>
      <c r="C55" s="252">
        <f>Data_category!D43</f>
        <v>0</v>
      </c>
      <c r="D55" s="253">
        <f>Data_category!E43</f>
        <v>0</v>
      </c>
      <c r="E55" s="252">
        <f>Data_category!F43</f>
        <v>0</v>
      </c>
      <c r="F55" s="253">
        <f>Data_category!G43</f>
        <v>0</v>
      </c>
      <c r="G55" s="252">
        <f>Data_category!H43</f>
        <v>0</v>
      </c>
      <c r="H55" s="254">
        <f>Data_category!I43</f>
        <v>0</v>
      </c>
      <c r="J55" s="248" t="e">
        <f>CV_C!AD24</f>
        <v>#VALUE!</v>
      </c>
      <c r="K55" s="255" t="e">
        <f>J55/Data_category!$M$57*Data_count!$F$16</f>
        <v>#VALUE!</v>
      </c>
    </row>
    <row r="56" spans="1:11" ht="12.75" customHeight="1" x14ac:dyDescent="0.2">
      <c r="A56" s="250" t="s">
        <v>60</v>
      </c>
      <c r="B56" s="251">
        <f>Data_category!C44</f>
        <v>0</v>
      </c>
      <c r="C56" s="252">
        <f>Data_category!D44</f>
        <v>0</v>
      </c>
      <c r="D56" s="253">
        <f>Data_category!E44</f>
        <v>0</v>
      </c>
      <c r="E56" s="252">
        <f>Data_category!F44</f>
        <v>0</v>
      </c>
      <c r="F56" s="253">
        <f>Data_category!G44</f>
        <v>0</v>
      </c>
      <c r="G56" s="252">
        <f>Data_category!H44</f>
        <v>0</v>
      </c>
      <c r="H56" s="254">
        <f>Data_category!I44</f>
        <v>0</v>
      </c>
      <c r="J56" s="248" t="e">
        <f>CV_C!AD25</f>
        <v>#VALUE!</v>
      </c>
      <c r="K56" s="255" t="e">
        <f>J56/Data_category!$M$57*Data_count!$F$16</f>
        <v>#VALUE!</v>
      </c>
    </row>
    <row r="57" spans="1:11" ht="12.75" customHeight="1" x14ac:dyDescent="0.2">
      <c r="A57" s="250" t="s">
        <v>61</v>
      </c>
      <c r="B57" s="251">
        <f>Data_category!C45</f>
        <v>0</v>
      </c>
      <c r="C57" s="252">
        <f>Data_category!D45</f>
        <v>0</v>
      </c>
      <c r="D57" s="253">
        <f>Data_category!E45</f>
        <v>0</v>
      </c>
      <c r="E57" s="252">
        <f>Data_category!F45</f>
        <v>0</v>
      </c>
      <c r="F57" s="253">
        <f>Data_category!G45</f>
        <v>0</v>
      </c>
      <c r="G57" s="252">
        <f>Data_category!H45</f>
        <v>0</v>
      </c>
      <c r="H57" s="254">
        <f>Data_category!I45</f>
        <v>0</v>
      </c>
      <c r="J57" s="248" t="e">
        <f>CV_C!AD26</f>
        <v>#VALUE!</v>
      </c>
      <c r="K57" s="255" t="e">
        <f>J57/Data_category!$M$57*Data_count!$F$16</f>
        <v>#VALUE!</v>
      </c>
    </row>
    <row r="58" spans="1:11" ht="12.75" customHeight="1" x14ac:dyDescent="0.2">
      <c r="A58" s="250" t="s">
        <v>62</v>
      </c>
      <c r="B58" s="251">
        <f>Data_category!C46</f>
        <v>0</v>
      </c>
      <c r="C58" s="252">
        <f>Data_category!D46</f>
        <v>0</v>
      </c>
      <c r="D58" s="253">
        <f>Data_category!E46</f>
        <v>0</v>
      </c>
      <c r="E58" s="252">
        <f>Data_category!F46</f>
        <v>0</v>
      </c>
      <c r="F58" s="253">
        <f>Data_category!G46</f>
        <v>0</v>
      </c>
      <c r="G58" s="252">
        <f>Data_category!H46</f>
        <v>0</v>
      </c>
      <c r="H58" s="254">
        <f>Data_category!I46</f>
        <v>0</v>
      </c>
      <c r="J58" s="248" t="e">
        <f>CV_C!AD27</f>
        <v>#VALUE!</v>
      </c>
      <c r="K58" s="255" t="e">
        <f>J58/Data_category!$M$57*Data_count!$F$16</f>
        <v>#VALUE!</v>
      </c>
    </row>
    <row r="59" spans="1:11" ht="12.75" customHeight="1" x14ac:dyDescent="0.2">
      <c r="A59" s="250" t="s">
        <v>63</v>
      </c>
      <c r="B59" s="251">
        <f>Data_category!C47</f>
        <v>0</v>
      </c>
      <c r="C59" s="252">
        <f>Data_category!D47</f>
        <v>0</v>
      </c>
      <c r="D59" s="253">
        <f>Data_category!E47</f>
        <v>0</v>
      </c>
      <c r="E59" s="252">
        <f>Data_category!F47</f>
        <v>0</v>
      </c>
      <c r="F59" s="253">
        <f>Data_category!G47</f>
        <v>0</v>
      </c>
      <c r="G59" s="252">
        <f>Data_category!H47</f>
        <v>0</v>
      </c>
      <c r="H59" s="254">
        <f>Data_category!I47</f>
        <v>0</v>
      </c>
      <c r="J59" s="248" t="e">
        <f>CV_C!AD28</f>
        <v>#VALUE!</v>
      </c>
      <c r="K59" s="255" t="e">
        <f>J59/Data_category!$M$57*Data_count!$F$16</f>
        <v>#VALUE!</v>
      </c>
    </row>
    <row r="60" spans="1:11" ht="12.75" customHeight="1" x14ac:dyDescent="0.2">
      <c r="A60" s="250" t="s">
        <v>64</v>
      </c>
      <c r="B60" s="251">
        <f>Data_category!C48</f>
        <v>0</v>
      </c>
      <c r="C60" s="252">
        <f>Data_category!D48</f>
        <v>0</v>
      </c>
      <c r="D60" s="253">
        <f>Data_category!E48</f>
        <v>0</v>
      </c>
      <c r="E60" s="252">
        <f>Data_category!F48</f>
        <v>0</v>
      </c>
      <c r="F60" s="253">
        <f>Data_category!G48</f>
        <v>0</v>
      </c>
      <c r="G60" s="252">
        <f>Data_category!H48</f>
        <v>0</v>
      </c>
      <c r="H60" s="254">
        <f>Data_category!I48</f>
        <v>0</v>
      </c>
      <c r="J60" s="248" t="e">
        <f>CV_C!AD29</f>
        <v>#VALUE!</v>
      </c>
      <c r="K60" s="255" t="e">
        <f>J60/Data_category!$M$57*Data_count!$F$16</f>
        <v>#VALUE!</v>
      </c>
    </row>
    <row r="61" spans="1:11" ht="12.75" customHeight="1" x14ac:dyDescent="0.2">
      <c r="A61" s="250" t="s">
        <v>65</v>
      </c>
      <c r="B61" s="251">
        <f>Data_category!C49</f>
        <v>0</v>
      </c>
      <c r="C61" s="252">
        <f>Data_category!D49</f>
        <v>0</v>
      </c>
      <c r="D61" s="253">
        <f>Data_category!E49</f>
        <v>0</v>
      </c>
      <c r="E61" s="252">
        <f>Data_category!F49</f>
        <v>0</v>
      </c>
      <c r="F61" s="253">
        <f>Data_category!G49</f>
        <v>0</v>
      </c>
      <c r="G61" s="252">
        <f>Data_category!H49</f>
        <v>0</v>
      </c>
      <c r="H61" s="254">
        <f>Data_category!I49</f>
        <v>0</v>
      </c>
      <c r="J61" s="248" t="e">
        <f>CV_C!AD30</f>
        <v>#VALUE!</v>
      </c>
      <c r="K61" s="255" t="e">
        <f>J61/Data_category!$M$57*Data_count!$F$16</f>
        <v>#VALUE!</v>
      </c>
    </row>
    <row r="62" spans="1:11" ht="12.75" customHeight="1" x14ac:dyDescent="0.2">
      <c r="A62" s="256" t="s">
        <v>66</v>
      </c>
      <c r="B62" s="257">
        <f>Data_category!C50</f>
        <v>0</v>
      </c>
      <c r="C62" s="258">
        <f>Data_category!D50</f>
        <v>0</v>
      </c>
      <c r="D62" s="259">
        <f>Data_category!E50</f>
        <v>0</v>
      </c>
      <c r="E62" s="258">
        <f>Data_category!F50</f>
        <v>0</v>
      </c>
      <c r="F62" s="259">
        <f>Data_category!G50</f>
        <v>0</v>
      </c>
      <c r="G62" s="258">
        <f>Data_category!H50</f>
        <v>0</v>
      </c>
      <c r="H62" s="260">
        <f>Data_category!I50</f>
        <v>0</v>
      </c>
      <c r="I62" s="67"/>
      <c r="J62" s="261" t="e">
        <f>CV_C!AD31</f>
        <v>#VALUE!</v>
      </c>
      <c r="K62" s="262" t="e">
        <f>J62/Data_category!$M$57*Data_count!$F$16</f>
        <v>#VALUE!</v>
      </c>
    </row>
    <row r="63" spans="1:11" ht="12.75" customHeight="1" x14ac:dyDescent="0.2">
      <c r="A63" s="250" t="s">
        <v>67</v>
      </c>
      <c r="B63" s="251">
        <f>Data_category!C51</f>
        <v>0</v>
      </c>
      <c r="C63" s="252">
        <f>Data_category!D51</f>
        <v>0</v>
      </c>
      <c r="D63" s="253">
        <f>Data_category!E51</f>
        <v>0</v>
      </c>
      <c r="E63" s="252">
        <f>Data_category!F51</f>
        <v>0</v>
      </c>
      <c r="F63" s="253">
        <f>Data_category!G51</f>
        <v>0</v>
      </c>
      <c r="G63" s="252">
        <f>Data_category!H51</f>
        <v>0</v>
      </c>
      <c r="H63" s="254">
        <f>Data_category!I51</f>
        <v>0</v>
      </c>
      <c r="J63" s="248" t="e">
        <f>CV_C!AD32</f>
        <v>#VALUE!</v>
      </c>
      <c r="K63" s="255" t="e">
        <f>J63/Data_category!$M$57*Data_count!$F$16</f>
        <v>#VALUE!</v>
      </c>
    </row>
    <row r="64" spans="1:11" ht="12.75" customHeight="1" x14ac:dyDescent="0.2">
      <c r="A64" s="250" t="s">
        <v>68</v>
      </c>
      <c r="B64" s="251">
        <f>Data_category!C52</f>
        <v>0</v>
      </c>
      <c r="C64" s="252">
        <f>Data_category!D52</f>
        <v>0</v>
      </c>
      <c r="D64" s="253">
        <f>Data_category!E52</f>
        <v>0</v>
      </c>
      <c r="E64" s="252">
        <f>Data_category!F52</f>
        <v>0</v>
      </c>
      <c r="F64" s="253">
        <f>Data_category!G52</f>
        <v>0</v>
      </c>
      <c r="G64" s="252">
        <f>Data_category!H52</f>
        <v>0</v>
      </c>
      <c r="H64" s="254">
        <f>Data_category!I52</f>
        <v>0</v>
      </c>
      <c r="J64" s="248" t="e">
        <f>CV_C!AD33</f>
        <v>#VALUE!</v>
      </c>
      <c r="K64" s="255" t="e">
        <f>J64/Data_category!$M$57*Data_count!$F$16</f>
        <v>#VALUE!</v>
      </c>
    </row>
    <row r="65" spans="1:12" ht="12.75" customHeight="1" x14ac:dyDescent="0.2">
      <c r="A65" s="250" t="s">
        <v>69</v>
      </c>
      <c r="B65" s="251">
        <f>Data_category!C53</f>
        <v>0</v>
      </c>
      <c r="C65" s="252">
        <f>Data_category!D53</f>
        <v>0</v>
      </c>
      <c r="D65" s="253">
        <f>Data_category!E53</f>
        <v>0</v>
      </c>
      <c r="E65" s="252">
        <f>Data_category!F53</f>
        <v>0</v>
      </c>
      <c r="F65" s="253">
        <f>Data_category!G53</f>
        <v>0</v>
      </c>
      <c r="G65" s="252">
        <f>Data_category!H53</f>
        <v>0</v>
      </c>
      <c r="H65" s="254">
        <f>Data_category!I53</f>
        <v>0</v>
      </c>
      <c r="J65" s="248" t="e">
        <f>CV_C!AD34</f>
        <v>#VALUE!</v>
      </c>
      <c r="K65" s="255" t="e">
        <f>J65/Data_category!$M$57*Data_count!$F$16</f>
        <v>#VALUE!</v>
      </c>
    </row>
    <row r="66" spans="1:12" ht="12.75" customHeight="1" x14ac:dyDescent="0.2">
      <c r="A66" s="250" t="s">
        <v>70</v>
      </c>
      <c r="B66" s="251">
        <f>Data_category!C54</f>
        <v>0</v>
      </c>
      <c r="C66" s="252">
        <f>Data_category!D54</f>
        <v>0</v>
      </c>
      <c r="D66" s="253">
        <f>Data_category!E54</f>
        <v>0</v>
      </c>
      <c r="E66" s="252">
        <f>Data_category!F54</f>
        <v>0</v>
      </c>
      <c r="F66" s="253">
        <f>Data_category!G54</f>
        <v>0</v>
      </c>
      <c r="G66" s="252">
        <f>Data_category!H54</f>
        <v>0</v>
      </c>
      <c r="H66" s="254">
        <f>Data_category!I54</f>
        <v>0</v>
      </c>
      <c r="J66" s="248" t="e">
        <f>CV_C!AD35</f>
        <v>#VALUE!</v>
      </c>
      <c r="K66" s="255" t="e">
        <f>J66/Data_category!$M$57*Data_count!$F$16</f>
        <v>#VALUE!</v>
      </c>
    </row>
    <row r="67" spans="1:12" ht="12.75" customHeight="1" x14ac:dyDescent="0.2">
      <c r="A67" s="250" t="s">
        <v>71</v>
      </c>
      <c r="B67" s="251">
        <f>Data_category!C55</f>
        <v>0</v>
      </c>
      <c r="C67" s="252">
        <f>Data_category!D55</f>
        <v>0</v>
      </c>
      <c r="D67" s="253">
        <f>Data_category!E55</f>
        <v>0</v>
      </c>
      <c r="E67" s="252">
        <f>Data_category!F55</f>
        <v>0</v>
      </c>
      <c r="F67" s="253">
        <f>Data_category!G55</f>
        <v>0</v>
      </c>
      <c r="G67" s="252">
        <f>Data_category!H55</f>
        <v>0</v>
      </c>
      <c r="H67" s="254">
        <f>Data_category!I55</f>
        <v>0</v>
      </c>
      <c r="J67" s="248" t="e">
        <f>CV_C!AD36</f>
        <v>#VALUE!</v>
      </c>
      <c r="K67" s="255" t="e">
        <f>J67/Data_category!$M$57*Data_count!$F$16</f>
        <v>#VALUE!</v>
      </c>
    </row>
    <row r="68" spans="1:12" ht="13.5" customHeight="1" x14ac:dyDescent="0.2">
      <c r="A68" s="243" t="s">
        <v>72</v>
      </c>
      <c r="B68" s="263">
        <f>Data_category!C56</f>
        <v>0</v>
      </c>
      <c r="C68" s="264">
        <f>Data_category!D56</f>
        <v>0</v>
      </c>
      <c r="D68" s="265">
        <f>Data_category!E56</f>
        <v>0</v>
      </c>
      <c r="E68" s="264">
        <f>Data_category!F56</f>
        <v>0</v>
      </c>
      <c r="F68" s="265">
        <f>Data_category!G56</f>
        <v>0</v>
      </c>
      <c r="G68" s="264">
        <f>Data_category!H56</f>
        <v>0</v>
      </c>
      <c r="H68" s="266">
        <f>Data_category!I56</f>
        <v>0</v>
      </c>
      <c r="J68" s="267" t="e">
        <f>CV_C!AD37</f>
        <v>#VALUE!</v>
      </c>
      <c r="K68" s="255" t="e">
        <f>J68/Data_category!$M$57*Data_count!$F$16</f>
        <v>#VALUE!</v>
      </c>
    </row>
    <row r="69" spans="1:12" ht="12.75" customHeight="1" x14ac:dyDescent="0.2">
      <c r="A69" s="268" t="s">
        <v>144</v>
      </c>
      <c r="B69" s="269" t="e">
        <f>SUM(B45:B68)/Data_category!$M$57</f>
        <v>#DIV/0!</v>
      </c>
      <c r="C69" s="270" t="e">
        <f>SUM(C45:C68)/Data_category!$M$57</f>
        <v>#DIV/0!</v>
      </c>
      <c r="D69" s="270" t="e">
        <f>SUM(D45:D68)/Data_category!$M$57</f>
        <v>#DIV/0!</v>
      </c>
      <c r="E69" s="270" t="e">
        <f>SUM(E45:E68)/Data_category!$M$57</f>
        <v>#DIV/0!</v>
      </c>
      <c r="F69" s="270" t="e">
        <f>SUM(F45:F68)/Data_category!$M$57</f>
        <v>#DIV/0!</v>
      </c>
      <c r="G69" s="270" t="e">
        <f>SUM(G45:G68)/Data_category!$M$57</f>
        <v>#DIV/0!</v>
      </c>
      <c r="H69" s="271" t="e">
        <f>SUM(H45:H68)/Data_category!$M$57</f>
        <v>#DIV/0!</v>
      </c>
      <c r="J69" s="272" t="e">
        <f>SUM(J45:J68)</f>
        <v>#VALUE!</v>
      </c>
      <c r="K69" s="273" t="e">
        <f>SUM(B69:H69)</f>
        <v>#DIV/0!</v>
      </c>
    </row>
    <row r="70" spans="1:12" ht="12.75" customHeight="1" x14ac:dyDescent="0.2">
      <c r="A70" s="256" t="s">
        <v>158</v>
      </c>
      <c r="B70" s="274" t="e">
        <f>SUM(B51:B66)/Data_category!$M$57</f>
        <v>#DIV/0!</v>
      </c>
      <c r="C70" s="275" t="e">
        <f>SUM(C51:C66)/Data_category!$M$57</f>
        <v>#DIV/0!</v>
      </c>
      <c r="D70" s="275" t="e">
        <f>SUM(D51:D66)/Data_category!$M$57</f>
        <v>#DIV/0!</v>
      </c>
      <c r="E70" s="275" t="e">
        <f>SUM(E51:E66)/Data_category!$M$57</f>
        <v>#DIV/0!</v>
      </c>
      <c r="F70" s="275" t="e">
        <f>SUM(F51:F66)/Data_category!$M$57</f>
        <v>#DIV/0!</v>
      </c>
      <c r="G70" s="275" t="e">
        <f>SUM(G51:G66)/Data_category!$M$57</f>
        <v>#DIV/0!</v>
      </c>
      <c r="H70" s="276" t="e">
        <f>SUM(H51:H66)/Data_category!$M$57</f>
        <v>#DIV/0!</v>
      </c>
      <c r="J70" s="261" t="e">
        <f>SUM(J51:J66)</f>
        <v>#VALUE!</v>
      </c>
      <c r="K70" s="262" t="e">
        <f>SUM(B70:H70)</f>
        <v>#DIV/0!</v>
      </c>
    </row>
    <row r="71" spans="1:12" ht="13.5" customHeight="1" x14ac:dyDescent="0.2">
      <c r="A71" s="277" t="s">
        <v>159</v>
      </c>
      <c r="B71" s="278" t="e">
        <f t="shared" ref="B71:H71" si="2">B69-B70</f>
        <v>#DIV/0!</v>
      </c>
      <c r="C71" s="279" t="e">
        <f t="shared" si="2"/>
        <v>#DIV/0!</v>
      </c>
      <c r="D71" s="279" t="e">
        <f t="shared" si="2"/>
        <v>#DIV/0!</v>
      </c>
      <c r="E71" s="279" t="e">
        <f t="shared" si="2"/>
        <v>#DIV/0!</v>
      </c>
      <c r="F71" s="279" t="e">
        <f t="shared" si="2"/>
        <v>#DIV/0!</v>
      </c>
      <c r="G71" s="279" t="e">
        <f t="shared" si="2"/>
        <v>#DIV/0!</v>
      </c>
      <c r="H71" s="280" t="e">
        <f t="shared" si="2"/>
        <v>#DIV/0!</v>
      </c>
      <c r="J71" s="281" t="e">
        <f>J69-J70</f>
        <v>#VALUE!</v>
      </c>
      <c r="K71" s="282" t="e">
        <f>K69-K70</f>
        <v>#DIV/0!</v>
      </c>
    </row>
    <row r="73" spans="1:12" s="40" customFormat="1" ht="12.75" customHeight="1" x14ac:dyDescent="0.2">
      <c r="A73" s="84" t="s">
        <v>160</v>
      </c>
      <c r="B73" s="84"/>
      <c r="C73" s="84" t="s">
        <v>161</v>
      </c>
      <c r="D73" s="135"/>
      <c r="E73" s="84"/>
      <c r="F73" s="84"/>
      <c r="G73" s="84" t="s">
        <v>162</v>
      </c>
      <c r="H73" s="84"/>
      <c r="I73" s="67"/>
      <c r="J73" s="67"/>
      <c r="K73" s="88"/>
      <c r="L73" s="135"/>
    </row>
    <row r="74" spans="1:12" s="40" customFormat="1" ht="12.75" customHeight="1" x14ac:dyDescent="0.2">
      <c r="A74" s="84" t="s">
        <v>163</v>
      </c>
      <c r="B74" s="84"/>
      <c r="C74" s="84" t="s">
        <v>164</v>
      </c>
      <c r="D74" s="135"/>
      <c r="E74" s="84"/>
      <c r="F74" s="84"/>
      <c r="G74" s="84" t="s">
        <v>165</v>
      </c>
      <c r="H74" s="84"/>
      <c r="I74" s="67"/>
      <c r="J74" s="67"/>
      <c r="K74" s="88"/>
      <c r="L74" s="135"/>
    </row>
    <row r="75" spans="1:12" ht="12.75" customHeight="1" x14ac:dyDescent="0.2">
      <c r="A75" s="84"/>
      <c r="B75" s="84"/>
      <c r="C75" s="84"/>
      <c r="D75" s="84"/>
      <c r="E75" s="84"/>
      <c r="F75" s="84"/>
      <c r="G75" s="84" t="s">
        <v>166</v>
      </c>
      <c r="H75" s="84"/>
      <c r="I75" s="67"/>
      <c r="J75" s="67"/>
      <c r="K75" s="88"/>
      <c r="L75" s="283"/>
    </row>
    <row r="76" spans="1:12" ht="12.75" customHeight="1" x14ac:dyDescent="0.2">
      <c r="A76" s="284" t="s">
        <v>167</v>
      </c>
      <c r="B76" s="284"/>
      <c r="C76" s="284"/>
      <c r="D76" s="284"/>
      <c r="E76" s="284"/>
      <c r="F76" s="439" t="s">
        <v>168</v>
      </c>
      <c r="G76" s="439"/>
      <c r="H76" s="439"/>
      <c r="I76" s="439"/>
      <c r="J76" s="439"/>
      <c r="K76" s="439"/>
      <c r="L76" s="283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88"/>
      <c r="L77" s="283"/>
    </row>
    <row r="78" spans="1:12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88"/>
      <c r="L78" s="283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88"/>
      <c r="L79" s="283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88"/>
      <c r="L80" s="283"/>
    </row>
  </sheetData>
  <mergeCells count="5">
    <mergeCell ref="B11:H11"/>
    <mergeCell ref="K11:K12"/>
    <mergeCell ref="B43:H43"/>
    <mergeCell ref="K43:K44"/>
    <mergeCell ref="F76:K76"/>
  </mergeCells>
  <conditionalFormatting sqref="A45:K56">
    <cfRule type="expression" dxfId="31" priority="4">
      <formula>ROUND($J45,0)&gt;=ROUND(MAX($J$45:$J$56),0)</formula>
    </cfRule>
  </conditionalFormatting>
  <conditionalFormatting sqref="A57:K68">
    <cfRule type="expression" dxfId="30" priority="5">
      <formula>ROUND($J57,0)&gt;=ROUND(MAX($J$57:$J$68),0)</formula>
    </cfRule>
  </conditionalFormatting>
  <conditionalFormatting sqref="A13:K24">
    <cfRule type="expression" dxfId="29" priority="6">
      <formula>ROUND($J13,0)&gt;=ROUND(MAX($J$13:$J$24),0)</formula>
    </cfRule>
  </conditionalFormatting>
  <conditionalFormatting sqref="A25:K36">
    <cfRule type="expression" dxfId="28" priority="7">
      <formula>ROUND($J25,0)&gt;=ROUND(MAX($J$25:$J$36),0)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4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5.95" customHeight="1" x14ac:dyDescent="0.25">
      <c r="A5" s="15" t="s">
        <v>106</v>
      </c>
      <c r="B5" s="18">
        <f>Data_count!B14</f>
        <v>0</v>
      </c>
      <c r="F5" s="16"/>
      <c r="J5" s="12"/>
      <c r="K5" s="17">
        <f>Data_count!B9</f>
        <v>0</v>
      </c>
    </row>
    <row r="6" spans="1:11" ht="27" customHeight="1" x14ac:dyDescent="0.25">
      <c r="A6" s="15"/>
      <c r="C6" s="19"/>
      <c r="F6" s="16" t="s">
        <v>149</v>
      </c>
      <c r="J6" s="12"/>
    </row>
    <row r="7" spans="1:11" ht="12.75" customHeight="1" x14ac:dyDescent="0.2">
      <c r="A7" s="15"/>
      <c r="C7" s="19"/>
      <c r="G7" s="101"/>
      <c r="J7" s="12"/>
      <c r="K7" s="12"/>
    </row>
    <row r="8" spans="1:11" ht="12.75" customHeight="1" x14ac:dyDescent="0.25">
      <c r="A8" s="15"/>
      <c r="C8" s="19"/>
      <c r="F8" s="20">
        <f>Data_count!B11</f>
        <v>0</v>
      </c>
      <c r="G8" s="101"/>
      <c r="J8" s="12"/>
      <c r="K8" s="12"/>
    </row>
    <row r="9" spans="1:11" ht="12.75" customHeight="1" x14ac:dyDescent="0.2">
      <c r="A9" s="236" t="s">
        <v>105</v>
      </c>
      <c r="B9" s="6">
        <f>B4</f>
        <v>0</v>
      </c>
    </row>
    <row r="10" spans="1:11" s="6" customFormat="1" ht="13.5" customHeight="1" x14ac:dyDescent="0.2">
      <c r="B10" s="286"/>
      <c r="K10" s="286"/>
    </row>
    <row r="11" spans="1:11" ht="18.600000000000001" customHeight="1" x14ac:dyDescent="0.2">
      <c r="I11" s="287"/>
      <c r="J11" s="440" t="s">
        <v>124</v>
      </c>
      <c r="K11" s="441" t="s">
        <v>150</v>
      </c>
    </row>
    <row r="12" spans="1:11" ht="12.75" customHeight="1" x14ac:dyDescent="0.2">
      <c r="I12" s="254"/>
      <c r="J12" s="440"/>
      <c r="K12" s="441"/>
    </row>
    <row r="13" spans="1:11" ht="12.75" customHeight="1" x14ac:dyDescent="0.2">
      <c r="I13" s="254"/>
      <c r="J13" s="288" t="s">
        <v>49</v>
      </c>
      <c r="K13" s="289" t="e">
        <f>SWISS7_H!K13</f>
        <v>#VALUE!</v>
      </c>
    </row>
    <row r="14" spans="1:11" ht="12.75" customHeight="1" x14ac:dyDescent="0.2">
      <c r="I14" s="254"/>
      <c r="J14" s="290" t="s">
        <v>50</v>
      </c>
      <c r="K14" s="291" t="e">
        <f>SWISS7_H!K14</f>
        <v>#VALUE!</v>
      </c>
    </row>
    <row r="15" spans="1:11" ht="12.75" customHeight="1" x14ac:dyDescent="0.2">
      <c r="I15" s="254"/>
      <c r="J15" s="290" t="s">
        <v>51</v>
      </c>
      <c r="K15" s="291" t="e">
        <f>SWISS7_H!K15</f>
        <v>#VALUE!</v>
      </c>
    </row>
    <row r="16" spans="1:11" ht="12.75" customHeight="1" x14ac:dyDescent="0.2">
      <c r="I16" s="254"/>
      <c r="J16" s="290" t="s">
        <v>52</v>
      </c>
      <c r="K16" s="291" t="e">
        <f>SWISS7_H!K16</f>
        <v>#VALUE!</v>
      </c>
    </row>
    <row r="17" spans="9:11" ht="12.75" customHeight="1" x14ac:dyDescent="0.2">
      <c r="I17" s="254"/>
      <c r="J17" s="290" t="s">
        <v>53</v>
      </c>
      <c r="K17" s="291" t="e">
        <f>SWISS7_H!K17</f>
        <v>#VALUE!</v>
      </c>
    </row>
    <row r="18" spans="9:11" ht="12.75" customHeight="1" x14ac:dyDescent="0.2">
      <c r="I18" s="254"/>
      <c r="J18" s="290" t="s">
        <v>54</v>
      </c>
      <c r="K18" s="291" t="e">
        <f>SWISS7_H!K18</f>
        <v>#VALUE!</v>
      </c>
    </row>
    <row r="19" spans="9:11" ht="12.75" customHeight="1" x14ac:dyDescent="0.2">
      <c r="I19" s="254"/>
      <c r="J19" s="290" t="s">
        <v>55</v>
      </c>
      <c r="K19" s="291" t="e">
        <f>SWISS7_H!K19</f>
        <v>#VALUE!</v>
      </c>
    </row>
    <row r="20" spans="9:11" ht="12.75" customHeight="1" x14ac:dyDescent="0.2">
      <c r="I20" s="254"/>
      <c r="J20" s="262" t="s">
        <v>56</v>
      </c>
      <c r="K20" s="292" t="e">
        <f>SWISS7_H!K20</f>
        <v>#VALUE!</v>
      </c>
    </row>
    <row r="21" spans="9:11" ht="12.75" customHeight="1" x14ac:dyDescent="0.2">
      <c r="I21" s="254"/>
      <c r="J21" s="290" t="s">
        <v>57</v>
      </c>
      <c r="K21" s="291" t="e">
        <f>SWISS7_H!K21</f>
        <v>#VALUE!</v>
      </c>
    </row>
    <row r="22" spans="9:11" ht="12.75" customHeight="1" x14ac:dyDescent="0.2">
      <c r="I22" s="254"/>
      <c r="J22" s="290" t="s">
        <v>58</v>
      </c>
      <c r="K22" s="291" t="e">
        <f>SWISS7_H!K22</f>
        <v>#VALUE!</v>
      </c>
    </row>
    <row r="23" spans="9:11" ht="12.75" customHeight="1" x14ac:dyDescent="0.2">
      <c r="I23" s="254"/>
      <c r="J23" s="290" t="s">
        <v>59</v>
      </c>
      <c r="K23" s="291" t="e">
        <f>SWISS7_H!K23</f>
        <v>#VALUE!</v>
      </c>
    </row>
    <row r="24" spans="9:11" ht="12.75" customHeight="1" x14ac:dyDescent="0.2">
      <c r="I24" s="254"/>
      <c r="J24" s="290" t="s">
        <v>60</v>
      </c>
      <c r="K24" s="291" t="e">
        <f>SWISS7_H!K24</f>
        <v>#VALUE!</v>
      </c>
    </row>
    <row r="25" spans="9:11" ht="12.75" customHeight="1" x14ac:dyDescent="0.2">
      <c r="I25" s="254"/>
      <c r="J25" s="293" t="s">
        <v>61</v>
      </c>
      <c r="K25" s="291" t="e">
        <f>SWISS7_H!K25</f>
        <v>#VALUE!</v>
      </c>
    </row>
    <row r="26" spans="9:11" ht="12.75" customHeight="1" x14ac:dyDescent="0.2">
      <c r="I26" s="254"/>
      <c r="J26" s="290" t="s">
        <v>62</v>
      </c>
      <c r="K26" s="291" t="e">
        <f>SWISS7_H!K26</f>
        <v>#VALUE!</v>
      </c>
    </row>
    <row r="27" spans="9:11" ht="12.75" customHeight="1" x14ac:dyDescent="0.2">
      <c r="I27" s="254"/>
      <c r="J27" s="290" t="s">
        <v>63</v>
      </c>
      <c r="K27" s="291" t="e">
        <f>SWISS7_H!K27</f>
        <v>#VALUE!</v>
      </c>
    </row>
    <row r="28" spans="9:11" ht="12.75" customHeight="1" x14ac:dyDescent="0.2">
      <c r="I28" s="254"/>
      <c r="J28" s="290" t="s">
        <v>64</v>
      </c>
      <c r="K28" s="291" t="e">
        <f>SWISS7_H!K28</f>
        <v>#VALUE!</v>
      </c>
    </row>
    <row r="29" spans="9:11" ht="12.75" customHeight="1" x14ac:dyDescent="0.2">
      <c r="I29" s="254"/>
      <c r="J29" s="290" t="s">
        <v>65</v>
      </c>
      <c r="K29" s="291" t="e">
        <f>SWISS7_H!K29</f>
        <v>#VALUE!</v>
      </c>
    </row>
    <row r="30" spans="9:11" ht="12.75" customHeight="1" x14ac:dyDescent="0.2">
      <c r="I30" s="254"/>
      <c r="J30" s="262" t="s">
        <v>66</v>
      </c>
      <c r="K30" s="292" t="e">
        <f>SWISS7_H!K30</f>
        <v>#VALUE!</v>
      </c>
    </row>
    <row r="31" spans="9:11" ht="12.75" customHeight="1" x14ac:dyDescent="0.2">
      <c r="I31" s="254"/>
      <c r="J31" s="290" t="s">
        <v>67</v>
      </c>
      <c r="K31" s="291" t="e">
        <f>SWISS7_H!K31</f>
        <v>#VALUE!</v>
      </c>
    </row>
    <row r="32" spans="9:11" ht="12.75" customHeight="1" x14ac:dyDescent="0.2">
      <c r="I32" s="254"/>
      <c r="J32" s="290" t="s">
        <v>68</v>
      </c>
      <c r="K32" s="291" t="e">
        <f>SWISS7_H!K32</f>
        <v>#VALUE!</v>
      </c>
    </row>
    <row r="33" spans="1:11" ht="12.75" customHeight="1" x14ac:dyDescent="0.2">
      <c r="I33" s="254"/>
      <c r="J33" s="290" t="s">
        <v>69</v>
      </c>
      <c r="K33" s="291" t="e">
        <f>SWISS7_H!K33</f>
        <v>#VALUE!</v>
      </c>
    </row>
    <row r="34" spans="1:11" ht="12.75" customHeight="1" x14ac:dyDescent="0.2">
      <c r="I34" s="254"/>
      <c r="J34" s="290" t="s">
        <v>70</v>
      </c>
      <c r="K34" s="291" t="e">
        <f>SWISS7_H!K34</f>
        <v>#VALUE!</v>
      </c>
    </row>
    <row r="35" spans="1:11" ht="12.75" customHeight="1" x14ac:dyDescent="0.2">
      <c r="I35" s="254"/>
      <c r="J35" s="290" t="s">
        <v>71</v>
      </c>
      <c r="K35" s="291" t="e">
        <f>SWISS7_H!K35</f>
        <v>#VALUE!</v>
      </c>
    </row>
    <row r="36" spans="1:11" ht="12.75" customHeight="1" x14ac:dyDescent="0.2">
      <c r="I36" s="294"/>
      <c r="J36" s="243" t="s">
        <v>72</v>
      </c>
      <c r="K36" s="295" t="e">
        <f>SWISS7_H!K36</f>
        <v>#VALUE!</v>
      </c>
    </row>
    <row r="37" spans="1:11" ht="12.75" customHeight="1" x14ac:dyDescent="0.2">
      <c r="I37" s="67"/>
      <c r="J37" s="85"/>
      <c r="K37" s="296"/>
    </row>
    <row r="38" spans="1:11" ht="13.5" customHeight="1" x14ac:dyDescent="0.2">
      <c r="B38" s="297" t="str">
        <f>SWISS7_H!B12</f>
        <v>CAR (1)</v>
      </c>
      <c r="C38" s="298" t="str">
        <f>SWISS7_H!C12</f>
        <v>MR (2)</v>
      </c>
      <c r="D38" s="299" t="str">
        <f>SWISS7_H!D12</f>
        <v>PW (11)</v>
      </c>
      <c r="E38" s="300" t="str">
        <f>SWISS7_H!E12</f>
        <v>LIE (12)</v>
      </c>
      <c r="F38" s="301" t="str">
        <f>SWISS7_H!F12</f>
        <v>LW (8)</v>
      </c>
      <c r="G38" s="302" t="str">
        <f>SWISS7_H!G12</f>
        <v>LZ (9)</v>
      </c>
      <c r="H38" s="303" t="str">
        <f>SWISS7_H!H12</f>
        <v>SZ (10)</v>
      </c>
    </row>
    <row r="39" spans="1:11" ht="12.75" customHeight="1" x14ac:dyDescent="0.2">
      <c r="A39" s="268" t="s">
        <v>144</v>
      </c>
      <c r="B39" s="269" t="e">
        <f>SWISS7_H!B37</f>
        <v>#DIV/0!</v>
      </c>
      <c r="C39" s="270" t="e">
        <f>SWISS7_H!C37</f>
        <v>#DIV/0!</v>
      </c>
      <c r="D39" s="270" t="e">
        <f>SWISS7_H!D37</f>
        <v>#DIV/0!</v>
      </c>
      <c r="E39" s="270" t="e">
        <f>SWISS7_H!E37</f>
        <v>#DIV/0!</v>
      </c>
      <c r="F39" s="270" t="e">
        <f>SWISS7_H!F37</f>
        <v>#DIV/0!</v>
      </c>
      <c r="G39" s="270" t="e">
        <f>SWISS7_H!G37</f>
        <v>#DIV/0!</v>
      </c>
      <c r="H39" s="271" t="e">
        <f>SWISS7_H!H37</f>
        <v>#DIV/0!</v>
      </c>
      <c r="I39" s="304"/>
      <c r="J39" s="40"/>
      <c r="K39" s="305" t="e">
        <f>SWISS7_H!K37</f>
        <v>#DIV/0!</v>
      </c>
    </row>
    <row r="40" spans="1:11" ht="12.75" customHeight="1" x14ac:dyDescent="0.2">
      <c r="A40" s="256" t="s">
        <v>158</v>
      </c>
      <c r="B40" s="274" t="e">
        <f>SWISS7_H!B38</f>
        <v>#DIV/0!</v>
      </c>
      <c r="C40" s="275" t="e">
        <f>SWISS7_H!C38</f>
        <v>#DIV/0!</v>
      </c>
      <c r="D40" s="275" t="e">
        <f>SWISS7_H!D38</f>
        <v>#DIV/0!</v>
      </c>
      <c r="E40" s="275" t="e">
        <f>SWISS7_H!E38</f>
        <v>#DIV/0!</v>
      </c>
      <c r="F40" s="275" t="e">
        <f>SWISS7_H!F38</f>
        <v>#DIV/0!</v>
      </c>
      <c r="G40" s="275" t="e">
        <f>SWISS7_H!G38</f>
        <v>#DIV/0!</v>
      </c>
      <c r="H40" s="276" t="e">
        <f>SWISS7_H!H38</f>
        <v>#DIV/0!</v>
      </c>
      <c r="I40" s="304"/>
      <c r="J40" s="40"/>
      <c r="K40" s="292" t="e">
        <f>SWISS7_H!K38</f>
        <v>#DIV/0!</v>
      </c>
    </row>
    <row r="41" spans="1:11" ht="13.5" customHeight="1" x14ac:dyDescent="0.2">
      <c r="A41" s="277" t="s">
        <v>159</v>
      </c>
      <c r="B41" s="278" t="e">
        <f>SWISS7_H!B39</f>
        <v>#DIV/0!</v>
      </c>
      <c r="C41" s="279" t="e">
        <f>SWISS7_H!C39</f>
        <v>#DIV/0!</v>
      </c>
      <c r="D41" s="279" t="e">
        <f>SWISS7_H!D39</f>
        <v>#DIV/0!</v>
      </c>
      <c r="E41" s="279" t="e">
        <f>SWISS7_H!E39</f>
        <v>#DIV/0!</v>
      </c>
      <c r="F41" s="279" t="e">
        <f>SWISS7_H!F39</f>
        <v>#DIV/0!</v>
      </c>
      <c r="G41" s="279" t="e">
        <f>SWISS7_H!G39</f>
        <v>#DIV/0!</v>
      </c>
      <c r="H41" s="280" t="e">
        <f>SWISS7_H!H39</f>
        <v>#DIV/0!</v>
      </c>
      <c r="I41" s="304"/>
      <c r="J41" s="40"/>
      <c r="K41" s="306" t="e">
        <f>SWISS7_H!K39</f>
        <v>#DIV/0!</v>
      </c>
    </row>
    <row r="43" spans="1:11" x14ac:dyDescent="0.2">
      <c r="C43" s="1" t="e">
        <f>INT((C12/Data_count!$F18)+0.5)</f>
        <v>#VALUE!</v>
      </c>
    </row>
    <row r="44" spans="1:11" ht="12.75" customHeight="1" x14ac:dyDescent="0.2">
      <c r="A44" s="236" t="s">
        <v>106</v>
      </c>
      <c r="B44" s="6">
        <f>B5</f>
        <v>0</v>
      </c>
    </row>
    <row r="45" spans="1:11" ht="13.5" customHeight="1" x14ac:dyDescent="0.2"/>
    <row r="46" spans="1:11" ht="18.600000000000001" customHeight="1" x14ac:dyDescent="0.2">
      <c r="I46" s="307"/>
      <c r="J46" s="440" t="s">
        <v>124</v>
      </c>
      <c r="K46" s="441" t="str">
        <f>K11</f>
        <v>Part du TJM</v>
      </c>
    </row>
    <row r="47" spans="1:11" ht="12.75" customHeight="1" x14ac:dyDescent="0.2">
      <c r="I47" s="308"/>
      <c r="J47" s="440"/>
      <c r="K47" s="441"/>
    </row>
    <row r="48" spans="1:11" ht="12.75" customHeight="1" x14ac:dyDescent="0.2">
      <c r="I48" s="308"/>
      <c r="J48" s="288" t="s">
        <v>49</v>
      </c>
      <c r="K48" s="289" t="e">
        <f>SWISS7_H!K45</f>
        <v>#VALUE!</v>
      </c>
    </row>
    <row r="49" spans="9:11" ht="12.75" customHeight="1" x14ac:dyDescent="0.2">
      <c r="I49" s="308"/>
      <c r="J49" s="290" t="s">
        <v>50</v>
      </c>
      <c r="K49" s="291" t="e">
        <f>SWISS7_H!K46</f>
        <v>#VALUE!</v>
      </c>
    </row>
    <row r="50" spans="9:11" ht="12.75" customHeight="1" x14ac:dyDescent="0.2">
      <c r="I50" s="308"/>
      <c r="J50" s="290" t="s">
        <v>51</v>
      </c>
      <c r="K50" s="291" t="e">
        <f>SWISS7_H!K47</f>
        <v>#VALUE!</v>
      </c>
    </row>
    <row r="51" spans="9:11" ht="12.75" customHeight="1" x14ac:dyDescent="0.2">
      <c r="I51" s="308"/>
      <c r="J51" s="290" t="s">
        <v>52</v>
      </c>
      <c r="K51" s="291" t="e">
        <f>SWISS7_H!K48</f>
        <v>#VALUE!</v>
      </c>
    </row>
    <row r="52" spans="9:11" ht="12.75" customHeight="1" x14ac:dyDescent="0.2">
      <c r="I52" s="308"/>
      <c r="J52" s="290" t="s">
        <v>53</v>
      </c>
      <c r="K52" s="291" t="e">
        <f>SWISS7_H!K49</f>
        <v>#VALUE!</v>
      </c>
    </row>
    <row r="53" spans="9:11" ht="12.75" customHeight="1" x14ac:dyDescent="0.2">
      <c r="I53" s="308"/>
      <c r="J53" s="290" t="s">
        <v>54</v>
      </c>
      <c r="K53" s="291" t="e">
        <f>SWISS7_H!K50</f>
        <v>#VALUE!</v>
      </c>
    </row>
    <row r="54" spans="9:11" ht="12.75" customHeight="1" x14ac:dyDescent="0.2">
      <c r="I54" s="308"/>
      <c r="J54" s="290" t="s">
        <v>55</v>
      </c>
      <c r="K54" s="291" t="e">
        <f>SWISS7_H!K51</f>
        <v>#VALUE!</v>
      </c>
    </row>
    <row r="55" spans="9:11" ht="12.75" customHeight="1" x14ac:dyDescent="0.2">
      <c r="I55" s="308"/>
      <c r="J55" s="262" t="s">
        <v>56</v>
      </c>
      <c r="K55" s="292" t="e">
        <f>SWISS7_H!K52</f>
        <v>#VALUE!</v>
      </c>
    </row>
    <row r="56" spans="9:11" ht="12.75" customHeight="1" x14ac:dyDescent="0.2">
      <c r="I56" s="308"/>
      <c r="J56" s="290" t="s">
        <v>57</v>
      </c>
      <c r="K56" s="291" t="e">
        <f>SWISS7_H!K53</f>
        <v>#VALUE!</v>
      </c>
    </row>
    <row r="57" spans="9:11" ht="12.75" customHeight="1" x14ac:dyDescent="0.2">
      <c r="I57" s="308"/>
      <c r="J57" s="290" t="s">
        <v>58</v>
      </c>
      <c r="K57" s="291" t="e">
        <f>SWISS7_H!K54</f>
        <v>#VALUE!</v>
      </c>
    </row>
    <row r="58" spans="9:11" ht="12.75" customHeight="1" x14ac:dyDescent="0.2">
      <c r="I58" s="308"/>
      <c r="J58" s="290" t="s">
        <v>59</v>
      </c>
      <c r="K58" s="291" t="e">
        <f>SWISS7_H!K55</f>
        <v>#VALUE!</v>
      </c>
    </row>
    <row r="59" spans="9:11" ht="12.75" customHeight="1" x14ac:dyDescent="0.2">
      <c r="I59" s="308"/>
      <c r="J59" s="290" t="s">
        <v>60</v>
      </c>
      <c r="K59" s="291" t="e">
        <f>SWISS7_H!K56</f>
        <v>#VALUE!</v>
      </c>
    </row>
    <row r="60" spans="9:11" ht="12.75" customHeight="1" x14ac:dyDescent="0.2">
      <c r="I60" s="308"/>
      <c r="J60" s="293" t="s">
        <v>61</v>
      </c>
      <c r="K60" s="291" t="e">
        <f>SWISS7_H!K57</f>
        <v>#VALUE!</v>
      </c>
    </row>
    <row r="61" spans="9:11" ht="12.75" customHeight="1" x14ac:dyDescent="0.2">
      <c r="I61" s="308"/>
      <c r="J61" s="290" t="s">
        <v>62</v>
      </c>
      <c r="K61" s="291" t="e">
        <f>SWISS7_H!K58</f>
        <v>#VALUE!</v>
      </c>
    </row>
    <row r="62" spans="9:11" ht="12.75" customHeight="1" x14ac:dyDescent="0.2">
      <c r="I62" s="308"/>
      <c r="J62" s="290" t="s">
        <v>63</v>
      </c>
      <c r="K62" s="291" t="e">
        <f>SWISS7_H!K59</f>
        <v>#VALUE!</v>
      </c>
    </row>
    <row r="63" spans="9:11" ht="12.75" customHeight="1" x14ac:dyDescent="0.2">
      <c r="I63" s="308"/>
      <c r="J63" s="290" t="s">
        <v>64</v>
      </c>
      <c r="K63" s="291" t="e">
        <f>SWISS7_H!K60</f>
        <v>#VALUE!</v>
      </c>
    </row>
    <row r="64" spans="9:11" ht="12.75" customHeight="1" x14ac:dyDescent="0.2">
      <c r="I64" s="308"/>
      <c r="J64" s="290" t="s">
        <v>65</v>
      </c>
      <c r="K64" s="291" t="e">
        <f>SWISS7_H!K61</f>
        <v>#VALUE!</v>
      </c>
    </row>
    <row r="65" spans="1:11" ht="12.75" customHeight="1" x14ac:dyDescent="0.2">
      <c r="I65" s="308"/>
      <c r="J65" s="262" t="s">
        <v>66</v>
      </c>
      <c r="K65" s="292" t="e">
        <f>SWISS7_H!K62</f>
        <v>#VALUE!</v>
      </c>
    </row>
    <row r="66" spans="1:11" ht="12.75" customHeight="1" x14ac:dyDescent="0.2">
      <c r="I66" s="308"/>
      <c r="J66" s="290" t="s">
        <v>67</v>
      </c>
      <c r="K66" s="291" t="e">
        <f>SWISS7_H!K63</f>
        <v>#VALUE!</v>
      </c>
    </row>
    <row r="67" spans="1:11" ht="12.75" customHeight="1" x14ac:dyDescent="0.2">
      <c r="I67" s="308"/>
      <c r="J67" s="290" t="s">
        <v>68</v>
      </c>
      <c r="K67" s="291" t="e">
        <f>SWISS7_H!K64</f>
        <v>#VALUE!</v>
      </c>
    </row>
    <row r="68" spans="1:11" ht="12.75" customHeight="1" x14ac:dyDescent="0.2">
      <c r="I68" s="308"/>
      <c r="J68" s="290" t="s">
        <v>69</v>
      </c>
      <c r="K68" s="291" t="e">
        <f>SWISS7_H!K65</f>
        <v>#VALUE!</v>
      </c>
    </row>
    <row r="69" spans="1:11" ht="12.75" customHeight="1" x14ac:dyDescent="0.2">
      <c r="I69" s="308"/>
      <c r="J69" s="290" t="s">
        <v>70</v>
      </c>
      <c r="K69" s="291" t="e">
        <f>SWISS7_H!K66</f>
        <v>#VALUE!</v>
      </c>
    </row>
    <row r="70" spans="1:11" ht="12.75" customHeight="1" x14ac:dyDescent="0.2">
      <c r="I70" s="308"/>
      <c r="J70" s="290" t="s">
        <v>71</v>
      </c>
      <c r="K70" s="291" t="e">
        <f>SWISS7_H!K67</f>
        <v>#VALUE!</v>
      </c>
    </row>
    <row r="71" spans="1:11" ht="12.75" customHeight="1" x14ac:dyDescent="0.2">
      <c r="I71" s="309"/>
      <c r="J71" s="243" t="s">
        <v>72</v>
      </c>
      <c r="K71" s="295" t="e">
        <f>SWISS7_H!K68</f>
        <v>#VALUE!</v>
      </c>
    </row>
    <row r="72" spans="1:11" ht="12.75" customHeight="1" x14ac:dyDescent="0.2">
      <c r="I72" s="67"/>
      <c r="J72" s="85"/>
      <c r="K72" s="296"/>
    </row>
    <row r="73" spans="1:11" ht="13.5" customHeight="1" x14ac:dyDescent="0.2">
      <c r="B73" s="297" t="str">
        <f t="shared" ref="B73:H73" si="0">B38</f>
        <v>CAR (1)</v>
      </c>
      <c r="C73" s="298" t="str">
        <f t="shared" si="0"/>
        <v>MR (2)</v>
      </c>
      <c r="D73" s="299" t="str">
        <f t="shared" si="0"/>
        <v>PW (11)</v>
      </c>
      <c r="E73" s="300" t="str">
        <f t="shared" si="0"/>
        <v>LIE (12)</v>
      </c>
      <c r="F73" s="301" t="str">
        <f t="shared" si="0"/>
        <v>LW (8)</v>
      </c>
      <c r="G73" s="302" t="str">
        <f t="shared" si="0"/>
        <v>LZ (9)</v>
      </c>
      <c r="H73" s="303" t="str">
        <f t="shared" si="0"/>
        <v>SZ (10)</v>
      </c>
    </row>
    <row r="74" spans="1:11" ht="12.75" customHeight="1" x14ac:dyDescent="0.2">
      <c r="A74" s="268" t="s">
        <v>144</v>
      </c>
      <c r="B74" s="269" t="e">
        <f>SWISS7_H!B69</f>
        <v>#DIV/0!</v>
      </c>
      <c r="C74" s="270" t="e">
        <f>SWISS7_H!C69</f>
        <v>#DIV/0!</v>
      </c>
      <c r="D74" s="270" t="e">
        <f>SWISS7_H!D69</f>
        <v>#DIV/0!</v>
      </c>
      <c r="E74" s="270" t="e">
        <f>SWISS7_H!E69</f>
        <v>#DIV/0!</v>
      </c>
      <c r="F74" s="270" t="e">
        <f>SWISS7_H!F69</f>
        <v>#DIV/0!</v>
      </c>
      <c r="G74" s="270" t="e">
        <f>SWISS7_H!G69</f>
        <v>#DIV/0!</v>
      </c>
      <c r="H74" s="271" t="e">
        <f>SWISS7_H!H69</f>
        <v>#DIV/0!</v>
      </c>
      <c r="I74" s="304"/>
      <c r="J74" s="40"/>
      <c r="K74" s="305" t="e">
        <f>SWISS7_H!K69</f>
        <v>#DIV/0!</v>
      </c>
    </row>
    <row r="75" spans="1:11" ht="12.75" customHeight="1" x14ac:dyDescent="0.2">
      <c r="A75" s="256" t="s">
        <v>158</v>
      </c>
      <c r="B75" s="274" t="e">
        <f>SWISS7_H!B70</f>
        <v>#DIV/0!</v>
      </c>
      <c r="C75" s="275" t="e">
        <f>SWISS7_H!C70</f>
        <v>#DIV/0!</v>
      </c>
      <c r="D75" s="275" t="e">
        <f>SWISS7_H!D70</f>
        <v>#DIV/0!</v>
      </c>
      <c r="E75" s="275" t="e">
        <f>SWISS7_H!E70</f>
        <v>#DIV/0!</v>
      </c>
      <c r="F75" s="275" t="e">
        <f>SWISS7_H!F70</f>
        <v>#DIV/0!</v>
      </c>
      <c r="G75" s="275" t="e">
        <f>SWISS7_H!G70</f>
        <v>#DIV/0!</v>
      </c>
      <c r="H75" s="276" t="e">
        <f>SWISS7_H!H70</f>
        <v>#DIV/0!</v>
      </c>
      <c r="I75" s="304"/>
      <c r="J75" s="40"/>
      <c r="K75" s="292" t="e">
        <f>SWISS7_H!K70</f>
        <v>#DIV/0!</v>
      </c>
    </row>
    <row r="76" spans="1:11" ht="13.5" customHeight="1" x14ac:dyDescent="0.2">
      <c r="A76" s="277" t="s">
        <v>159</v>
      </c>
      <c r="B76" s="278" t="e">
        <f>SWISS7_H!B71</f>
        <v>#DIV/0!</v>
      </c>
      <c r="C76" s="279" t="e">
        <f>SWISS7_H!C71</f>
        <v>#DIV/0!</v>
      </c>
      <c r="D76" s="279" t="e">
        <f>SWISS7_H!D71</f>
        <v>#DIV/0!</v>
      </c>
      <c r="E76" s="279" t="e">
        <f>SWISS7_H!E71</f>
        <v>#DIV/0!</v>
      </c>
      <c r="F76" s="279" t="e">
        <f>SWISS7_H!F71</f>
        <v>#DIV/0!</v>
      </c>
      <c r="G76" s="279" t="e">
        <f>SWISS7_H!G71</f>
        <v>#DIV/0!</v>
      </c>
      <c r="H76" s="280" t="e">
        <f>SWISS7_H!H71</f>
        <v>#DIV/0!</v>
      </c>
      <c r="I76" s="304"/>
      <c r="J76" s="40"/>
      <c r="K76" s="306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8" customWidth="1"/>
  </cols>
  <sheetData>
    <row r="1" spans="1:14" ht="15.75" customHeight="1" x14ac:dyDescent="0.25">
      <c r="A1" s="13">
        <f>Data_count!B3</f>
        <v>0</v>
      </c>
      <c r="J1" s="12"/>
      <c r="K1" s="14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">
      <c r="A3" s="15">
        <f>Data_count!B10</f>
        <v>0</v>
      </c>
      <c r="J3" s="12"/>
      <c r="N3" s="17">
        <f>Data_count!B7</f>
        <v>0</v>
      </c>
    </row>
    <row r="4" spans="1:14" ht="12.75" customHeight="1" x14ac:dyDescent="0.2">
      <c r="A4" s="15" t="s">
        <v>105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106</v>
      </c>
      <c r="B5" s="18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169</v>
      </c>
      <c r="J6" s="12"/>
    </row>
    <row r="7" spans="1:14" ht="12.75" customHeight="1" x14ac:dyDescent="0.2">
      <c r="A7" s="15"/>
      <c r="C7" s="19"/>
      <c r="J7" s="12"/>
      <c r="K7" s="12"/>
    </row>
    <row r="8" spans="1:14" ht="16.7" customHeight="1" x14ac:dyDescent="0.25">
      <c r="A8" s="15"/>
      <c r="C8" s="19"/>
      <c r="F8" s="20"/>
      <c r="G8" s="20">
        <f>Data_count!B11</f>
        <v>0</v>
      </c>
      <c r="J8" s="12"/>
      <c r="K8" s="12"/>
    </row>
    <row r="9" spans="1:14" ht="12.75" customHeight="1" x14ac:dyDescent="0.2">
      <c r="A9" s="236" t="s">
        <v>105</v>
      </c>
      <c r="B9" s="237">
        <f>B4</f>
        <v>0</v>
      </c>
      <c r="L9" s="67"/>
    </row>
    <row r="10" spans="1:14" ht="13.5" customHeight="1" x14ac:dyDescent="0.2">
      <c r="L10" s="67"/>
    </row>
    <row r="11" spans="1:14" s="6" customFormat="1" ht="18.600000000000001" customHeight="1" x14ac:dyDescent="0.2">
      <c r="B11" s="437" t="str">
        <f>"Distrubution des classes SWISS10 par tranche horaire  -  Cumul annuel"</f>
        <v>Distrubution des classes SWISS10 par tranche horaire  -  Cumul annuel</v>
      </c>
      <c r="C11" s="437"/>
      <c r="D11" s="437"/>
      <c r="E11" s="437"/>
      <c r="F11" s="437"/>
      <c r="G11" s="437"/>
      <c r="H11" s="437"/>
      <c r="I11" s="437"/>
      <c r="J11" s="437"/>
      <c r="K11" s="437"/>
      <c r="L11" s="310"/>
      <c r="M11" s="239" t="s">
        <v>143</v>
      </c>
      <c r="N11" s="441" t="s">
        <v>150</v>
      </c>
    </row>
    <row r="12" spans="1:14" ht="12.75" customHeight="1" x14ac:dyDescent="0.2">
      <c r="A12" s="116" t="s">
        <v>124</v>
      </c>
      <c r="B12" s="311" t="s">
        <v>151</v>
      </c>
      <c r="C12" s="119" t="s">
        <v>152</v>
      </c>
      <c r="D12" s="119" t="s">
        <v>170</v>
      </c>
      <c r="E12" s="119" t="s">
        <v>171</v>
      </c>
      <c r="F12" s="119" t="s">
        <v>172</v>
      </c>
      <c r="G12" s="119" t="s">
        <v>173</v>
      </c>
      <c r="H12" s="119" t="s">
        <v>174</v>
      </c>
      <c r="I12" s="119" t="s">
        <v>155</v>
      </c>
      <c r="J12" s="119" t="s">
        <v>156</v>
      </c>
      <c r="K12" s="121" t="s">
        <v>157</v>
      </c>
      <c r="L12" s="85"/>
      <c r="M12" s="243" t="s">
        <v>127</v>
      </c>
      <c r="N12" s="441"/>
    </row>
    <row r="13" spans="1:14" ht="12.75" customHeight="1" x14ac:dyDescent="0.2">
      <c r="A13" s="244" t="s">
        <v>49</v>
      </c>
      <c r="B13" s="245">
        <f>Data_category!C5</f>
        <v>0</v>
      </c>
      <c r="C13" s="312">
        <f>Data_category!D5</f>
        <v>0</v>
      </c>
      <c r="D13" s="141">
        <f>Data_category!E5</f>
        <v>0</v>
      </c>
      <c r="E13" s="246">
        <f>Data_category!F5</f>
        <v>0</v>
      </c>
      <c r="F13" s="312">
        <f>Data_category!G5</f>
        <v>0</v>
      </c>
      <c r="G13" s="312">
        <f>Data_category!H5</f>
        <v>0</v>
      </c>
      <c r="H13" s="312">
        <f>Data_category!I5</f>
        <v>0</v>
      </c>
      <c r="I13" s="312">
        <f>Data_category!J5</f>
        <v>0</v>
      </c>
      <c r="J13" s="141">
        <f>Data_category!K5</f>
        <v>0</v>
      </c>
      <c r="K13" s="247">
        <f>Data_category!L5</f>
        <v>0</v>
      </c>
      <c r="L13" s="313"/>
      <c r="M13" s="248" t="e">
        <f>CV_C!T14</f>
        <v>#VALUE!</v>
      </c>
      <c r="N13" s="314" t="e">
        <f>M13/Data_category!$M$29*Data_count!$F$16</f>
        <v>#VALUE!</v>
      </c>
    </row>
    <row r="14" spans="1:14" ht="12.75" customHeight="1" x14ac:dyDescent="0.2">
      <c r="A14" s="250" t="s">
        <v>50</v>
      </c>
      <c r="B14" s="251">
        <f>Data_category!C6</f>
        <v>0</v>
      </c>
      <c r="C14" s="315">
        <f>Data_category!D6</f>
        <v>0</v>
      </c>
      <c r="D14" s="252">
        <f>Data_category!E6</f>
        <v>0</v>
      </c>
      <c r="E14" s="253">
        <f>Data_category!F6</f>
        <v>0</v>
      </c>
      <c r="F14" s="315">
        <f>Data_category!G6</f>
        <v>0</v>
      </c>
      <c r="G14" s="315">
        <f>Data_category!H6</f>
        <v>0</v>
      </c>
      <c r="H14" s="315">
        <f>Data_category!I6</f>
        <v>0</v>
      </c>
      <c r="I14" s="315">
        <f>Data_category!J6</f>
        <v>0</v>
      </c>
      <c r="J14" s="252">
        <f>Data_category!K6</f>
        <v>0</v>
      </c>
      <c r="K14" s="254">
        <f>Data_category!L6</f>
        <v>0</v>
      </c>
      <c r="L14" s="313"/>
      <c r="M14" s="248" t="e">
        <f>CV_C!T15</f>
        <v>#VALUE!</v>
      </c>
      <c r="N14" s="290" t="e">
        <f>M14/Data_category!$M$29*Data_count!$F$16</f>
        <v>#VALUE!</v>
      </c>
    </row>
    <row r="15" spans="1:14" ht="12.75" customHeight="1" x14ac:dyDescent="0.2">
      <c r="A15" s="250" t="s">
        <v>51</v>
      </c>
      <c r="B15" s="251">
        <f>Data_category!C7</f>
        <v>0</v>
      </c>
      <c r="C15" s="315">
        <f>Data_category!D7</f>
        <v>0</v>
      </c>
      <c r="D15" s="252">
        <f>Data_category!E7</f>
        <v>0</v>
      </c>
      <c r="E15" s="253">
        <f>Data_category!F7</f>
        <v>0</v>
      </c>
      <c r="F15" s="315">
        <f>Data_category!G7</f>
        <v>0</v>
      </c>
      <c r="G15" s="315">
        <f>Data_category!H7</f>
        <v>0</v>
      </c>
      <c r="H15" s="315">
        <f>Data_category!I7</f>
        <v>0</v>
      </c>
      <c r="I15" s="315">
        <f>Data_category!J7</f>
        <v>0</v>
      </c>
      <c r="J15" s="252">
        <f>Data_category!K7</f>
        <v>0</v>
      </c>
      <c r="K15" s="254">
        <f>Data_category!L7</f>
        <v>0</v>
      </c>
      <c r="L15" s="313"/>
      <c r="M15" s="248" t="e">
        <f>CV_C!T16</f>
        <v>#VALUE!</v>
      </c>
      <c r="N15" s="290" t="e">
        <f>M15/Data_category!$M$29*Data_count!$F$16</f>
        <v>#VALUE!</v>
      </c>
    </row>
    <row r="16" spans="1:14" ht="12.75" customHeight="1" x14ac:dyDescent="0.2">
      <c r="A16" s="250" t="s">
        <v>52</v>
      </c>
      <c r="B16" s="251">
        <f>Data_category!C8</f>
        <v>0</v>
      </c>
      <c r="C16" s="315">
        <f>Data_category!D8</f>
        <v>0</v>
      </c>
      <c r="D16" s="252">
        <f>Data_category!E8</f>
        <v>0</v>
      </c>
      <c r="E16" s="253">
        <f>Data_category!F8</f>
        <v>0</v>
      </c>
      <c r="F16" s="315">
        <f>Data_category!G8</f>
        <v>0</v>
      </c>
      <c r="G16" s="315">
        <f>Data_category!H8</f>
        <v>0</v>
      </c>
      <c r="H16" s="315">
        <f>Data_category!I8</f>
        <v>0</v>
      </c>
      <c r="I16" s="315">
        <f>Data_category!J8</f>
        <v>0</v>
      </c>
      <c r="J16" s="252">
        <f>Data_category!K8</f>
        <v>0</v>
      </c>
      <c r="K16" s="254">
        <f>Data_category!L8</f>
        <v>0</v>
      </c>
      <c r="L16" s="313"/>
      <c r="M16" s="248" t="e">
        <f>CV_C!T17</f>
        <v>#VALUE!</v>
      </c>
      <c r="N16" s="290" t="e">
        <f>M16/Data_category!$M$29*Data_count!$F$16</f>
        <v>#VALUE!</v>
      </c>
    </row>
    <row r="17" spans="1:14" ht="12.75" customHeight="1" x14ac:dyDescent="0.2">
      <c r="A17" s="250" t="s">
        <v>53</v>
      </c>
      <c r="B17" s="251">
        <f>Data_category!C9</f>
        <v>0</v>
      </c>
      <c r="C17" s="315">
        <f>Data_category!D9</f>
        <v>0</v>
      </c>
      <c r="D17" s="252">
        <f>Data_category!E9</f>
        <v>0</v>
      </c>
      <c r="E17" s="253">
        <f>Data_category!F9</f>
        <v>0</v>
      </c>
      <c r="F17" s="315">
        <f>Data_category!G9</f>
        <v>0</v>
      </c>
      <c r="G17" s="315">
        <f>Data_category!H9</f>
        <v>0</v>
      </c>
      <c r="H17" s="315">
        <f>Data_category!I9</f>
        <v>0</v>
      </c>
      <c r="I17" s="315">
        <f>Data_category!J9</f>
        <v>0</v>
      </c>
      <c r="J17" s="252">
        <f>Data_category!K9</f>
        <v>0</v>
      </c>
      <c r="K17" s="254">
        <f>Data_category!L9</f>
        <v>0</v>
      </c>
      <c r="L17" s="313"/>
      <c r="M17" s="248" t="e">
        <f>CV_C!T18</f>
        <v>#VALUE!</v>
      </c>
      <c r="N17" s="290" t="e">
        <f>M17/Data_category!$M$29*Data_count!$F$16</f>
        <v>#VALUE!</v>
      </c>
    </row>
    <row r="18" spans="1:14" ht="12.75" customHeight="1" x14ac:dyDescent="0.2">
      <c r="A18" s="250" t="s">
        <v>54</v>
      </c>
      <c r="B18" s="251">
        <f>Data_category!C10</f>
        <v>0</v>
      </c>
      <c r="C18" s="315">
        <f>Data_category!D10</f>
        <v>0</v>
      </c>
      <c r="D18" s="252">
        <f>Data_category!E10</f>
        <v>0</v>
      </c>
      <c r="E18" s="253">
        <f>Data_category!F10</f>
        <v>0</v>
      </c>
      <c r="F18" s="315">
        <f>Data_category!G10</f>
        <v>0</v>
      </c>
      <c r="G18" s="315">
        <f>Data_category!H10</f>
        <v>0</v>
      </c>
      <c r="H18" s="315">
        <f>Data_category!I10</f>
        <v>0</v>
      </c>
      <c r="I18" s="315">
        <f>Data_category!J10</f>
        <v>0</v>
      </c>
      <c r="J18" s="252">
        <f>Data_category!K10</f>
        <v>0</v>
      </c>
      <c r="K18" s="254">
        <f>Data_category!L10</f>
        <v>0</v>
      </c>
      <c r="L18" s="313"/>
      <c r="M18" s="248" t="e">
        <f>CV_C!T19</f>
        <v>#VALUE!</v>
      </c>
      <c r="N18" s="290" t="e">
        <f>M18/Data_category!$M$29*Data_count!$F$16</f>
        <v>#VALUE!</v>
      </c>
    </row>
    <row r="19" spans="1:14" ht="12.75" customHeight="1" x14ac:dyDescent="0.2">
      <c r="A19" s="250" t="s">
        <v>55</v>
      </c>
      <c r="B19" s="251">
        <f>Data_category!C11</f>
        <v>0</v>
      </c>
      <c r="C19" s="315">
        <f>Data_category!D11</f>
        <v>0</v>
      </c>
      <c r="D19" s="252">
        <f>Data_category!E11</f>
        <v>0</v>
      </c>
      <c r="E19" s="253">
        <f>Data_category!F11</f>
        <v>0</v>
      </c>
      <c r="F19" s="315">
        <f>Data_category!G11</f>
        <v>0</v>
      </c>
      <c r="G19" s="315">
        <f>Data_category!H11</f>
        <v>0</v>
      </c>
      <c r="H19" s="315">
        <f>Data_category!I11</f>
        <v>0</v>
      </c>
      <c r="I19" s="315">
        <f>Data_category!J11</f>
        <v>0</v>
      </c>
      <c r="J19" s="252">
        <f>Data_category!K11</f>
        <v>0</v>
      </c>
      <c r="K19" s="254">
        <f>Data_category!L11</f>
        <v>0</v>
      </c>
      <c r="L19" s="313"/>
      <c r="M19" s="248" t="e">
        <f>CV_C!T20</f>
        <v>#VALUE!</v>
      </c>
      <c r="N19" s="290" t="e">
        <f>M19/Data_category!$M$29*Data_count!$F$16</f>
        <v>#VALUE!</v>
      </c>
    </row>
    <row r="20" spans="1:14" ht="12.75" customHeight="1" x14ac:dyDescent="0.2">
      <c r="A20" s="256" t="s">
        <v>56</v>
      </c>
      <c r="B20" s="257">
        <f>Data_category!C12</f>
        <v>0</v>
      </c>
      <c r="C20" s="316">
        <f>Data_category!D12</f>
        <v>0</v>
      </c>
      <c r="D20" s="258">
        <f>Data_category!E12</f>
        <v>0</v>
      </c>
      <c r="E20" s="259">
        <f>Data_category!F12</f>
        <v>0</v>
      </c>
      <c r="F20" s="316">
        <f>Data_category!G12</f>
        <v>0</v>
      </c>
      <c r="G20" s="316">
        <f>Data_category!H12</f>
        <v>0</v>
      </c>
      <c r="H20" s="316">
        <f>Data_category!I12</f>
        <v>0</v>
      </c>
      <c r="I20" s="316">
        <f>Data_category!J12</f>
        <v>0</v>
      </c>
      <c r="J20" s="258">
        <f>Data_category!K12</f>
        <v>0</v>
      </c>
      <c r="K20" s="260">
        <f>Data_category!L12</f>
        <v>0</v>
      </c>
      <c r="L20" s="253"/>
      <c r="M20" s="261" t="e">
        <f>CV_C!T21</f>
        <v>#VALUE!</v>
      </c>
      <c r="N20" s="262" t="e">
        <f>M20/Data_category!$M$29*Data_count!$F$16</f>
        <v>#VALUE!</v>
      </c>
    </row>
    <row r="21" spans="1:14" ht="12.75" customHeight="1" x14ac:dyDescent="0.2">
      <c r="A21" s="250" t="s">
        <v>57</v>
      </c>
      <c r="B21" s="251">
        <f>Data_category!C13</f>
        <v>0</v>
      </c>
      <c r="C21" s="315">
        <f>Data_category!D13</f>
        <v>0</v>
      </c>
      <c r="D21" s="252">
        <f>Data_category!E13</f>
        <v>0</v>
      </c>
      <c r="E21" s="253">
        <f>Data_category!F13</f>
        <v>0</v>
      </c>
      <c r="F21" s="315">
        <f>Data_category!G13</f>
        <v>0</v>
      </c>
      <c r="G21" s="315">
        <f>Data_category!H13</f>
        <v>0</v>
      </c>
      <c r="H21" s="315">
        <f>Data_category!I13</f>
        <v>0</v>
      </c>
      <c r="I21" s="315">
        <f>Data_category!J13</f>
        <v>0</v>
      </c>
      <c r="J21" s="252">
        <f>Data_category!K13</f>
        <v>0</v>
      </c>
      <c r="K21" s="254">
        <f>Data_category!L13</f>
        <v>0</v>
      </c>
      <c r="L21" s="313"/>
      <c r="M21" s="248" t="e">
        <f>CV_C!T22</f>
        <v>#VALUE!</v>
      </c>
      <c r="N21" s="290" t="e">
        <f>M21/Data_category!$M$29*Data_count!$F$16</f>
        <v>#VALUE!</v>
      </c>
    </row>
    <row r="22" spans="1:14" ht="12.75" customHeight="1" x14ac:dyDescent="0.2">
      <c r="A22" s="250" t="s">
        <v>58</v>
      </c>
      <c r="B22" s="251">
        <f>Data_category!C14</f>
        <v>0</v>
      </c>
      <c r="C22" s="315">
        <f>Data_category!D14</f>
        <v>0</v>
      </c>
      <c r="D22" s="252">
        <f>Data_category!E14</f>
        <v>0</v>
      </c>
      <c r="E22" s="253">
        <f>Data_category!F14</f>
        <v>0</v>
      </c>
      <c r="F22" s="315">
        <f>Data_category!G14</f>
        <v>0</v>
      </c>
      <c r="G22" s="315">
        <f>Data_category!H14</f>
        <v>0</v>
      </c>
      <c r="H22" s="315">
        <f>Data_category!I14</f>
        <v>0</v>
      </c>
      <c r="I22" s="315">
        <f>Data_category!J14</f>
        <v>0</v>
      </c>
      <c r="J22" s="252">
        <f>Data_category!K14</f>
        <v>0</v>
      </c>
      <c r="K22" s="254">
        <f>Data_category!L14</f>
        <v>0</v>
      </c>
      <c r="L22" s="313"/>
      <c r="M22" s="248" t="e">
        <f>CV_C!T23</f>
        <v>#VALUE!</v>
      </c>
      <c r="N22" s="290" t="e">
        <f>M22/Data_category!$M$29*Data_count!$F$16</f>
        <v>#VALUE!</v>
      </c>
    </row>
    <row r="23" spans="1:14" ht="12.75" customHeight="1" x14ac:dyDescent="0.2">
      <c r="A23" s="250" t="s">
        <v>59</v>
      </c>
      <c r="B23" s="251">
        <f>Data_category!C15</f>
        <v>0</v>
      </c>
      <c r="C23" s="315">
        <f>Data_category!D15</f>
        <v>0</v>
      </c>
      <c r="D23" s="252">
        <f>Data_category!E15</f>
        <v>0</v>
      </c>
      <c r="E23" s="253">
        <f>Data_category!F15</f>
        <v>0</v>
      </c>
      <c r="F23" s="315">
        <f>Data_category!G15</f>
        <v>0</v>
      </c>
      <c r="G23" s="315">
        <f>Data_category!H15</f>
        <v>0</v>
      </c>
      <c r="H23" s="315">
        <f>Data_category!I15</f>
        <v>0</v>
      </c>
      <c r="I23" s="315">
        <f>Data_category!J15</f>
        <v>0</v>
      </c>
      <c r="J23" s="252">
        <f>Data_category!K15</f>
        <v>0</v>
      </c>
      <c r="K23" s="254">
        <f>Data_category!L15</f>
        <v>0</v>
      </c>
      <c r="L23" s="313"/>
      <c r="M23" s="248" t="e">
        <f>CV_C!T24</f>
        <v>#VALUE!</v>
      </c>
      <c r="N23" s="290" t="e">
        <f>M23/Data_category!$M$29*Data_count!$F$16</f>
        <v>#VALUE!</v>
      </c>
    </row>
    <row r="24" spans="1:14" ht="12.75" customHeight="1" x14ac:dyDescent="0.2">
      <c r="A24" s="250" t="s">
        <v>60</v>
      </c>
      <c r="B24" s="251">
        <f>Data_category!C16</f>
        <v>0</v>
      </c>
      <c r="C24" s="315">
        <f>Data_category!D16</f>
        <v>0</v>
      </c>
      <c r="D24" s="252">
        <f>Data_category!E16</f>
        <v>0</v>
      </c>
      <c r="E24" s="253">
        <f>Data_category!F16</f>
        <v>0</v>
      </c>
      <c r="F24" s="315">
        <f>Data_category!G16</f>
        <v>0</v>
      </c>
      <c r="G24" s="315">
        <f>Data_category!H16</f>
        <v>0</v>
      </c>
      <c r="H24" s="315">
        <f>Data_category!I16</f>
        <v>0</v>
      </c>
      <c r="I24" s="315">
        <f>Data_category!J16</f>
        <v>0</v>
      </c>
      <c r="J24" s="252">
        <f>Data_category!K16</f>
        <v>0</v>
      </c>
      <c r="K24" s="254">
        <f>Data_category!L16</f>
        <v>0</v>
      </c>
      <c r="L24" s="313"/>
      <c r="M24" s="248" t="e">
        <f>CV_C!T25</f>
        <v>#VALUE!</v>
      </c>
      <c r="N24" s="290" t="e">
        <f>M24/Data_category!$M$29*Data_count!$F$16</f>
        <v>#VALUE!</v>
      </c>
    </row>
    <row r="25" spans="1:14" ht="12.75" customHeight="1" x14ac:dyDescent="0.2">
      <c r="A25" s="250" t="s">
        <v>61</v>
      </c>
      <c r="B25" s="251">
        <f>Data_category!C17</f>
        <v>0</v>
      </c>
      <c r="C25" s="315">
        <f>Data_category!D17</f>
        <v>0</v>
      </c>
      <c r="D25" s="252">
        <f>Data_category!E17</f>
        <v>0</v>
      </c>
      <c r="E25" s="253">
        <f>Data_category!F17</f>
        <v>0</v>
      </c>
      <c r="F25" s="315">
        <f>Data_category!G17</f>
        <v>0</v>
      </c>
      <c r="G25" s="315">
        <f>Data_category!H17</f>
        <v>0</v>
      </c>
      <c r="H25" s="315">
        <f>Data_category!I17</f>
        <v>0</v>
      </c>
      <c r="I25" s="315">
        <f>Data_category!J17</f>
        <v>0</v>
      </c>
      <c r="J25" s="252">
        <f>Data_category!K17</f>
        <v>0</v>
      </c>
      <c r="K25" s="254">
        <f>Data_category!L17</f>
        <v>0</v>
      </c>
      <c r="L25" s="313"/>
      <c r="M25" s="248" t="e">
        <f>CV_C!T26</f>
        <v>#VALUE!</v>
      </c>
      <c r="N25" s="290" t="e">
        <f>M25/Data_category!$M$29*Data_count!$F$16</f>
        <v>#VALUE!</v>
      </c>
    </row>
    <row r="26" spans="1:14" ht="12.75" customHeight="1" x14ac:dyDescent="0.2">
      <c r="A26" s="250" t="s">
        <v>62</v>
      </c>
      <c r="B26" s="251">
        <f>Data_category!C18</f>
        <v>0</v>
      </c>
      <c r="C26" s="315">
        <f>Data_category!D18</f>
        <v>0</v>
      </c>
      <c r="D26" s="252">
        <f>Data_category!E18</f>
        <v>0</v>
      </c>
      <c r="E26" s="253">
        <f>Data_category!F18</f>
        <v>0</v>
      </c>
      <c r="F26" s="315">
        <f>Data_category!G18</f>
        <v>0</v>
      </c>
      <c r="G26" s="315">
        <f>Data_category!H18</f>
        <v>0</v>
      </c>
      <c r="H26" s="315">
        <f>Data_category!I18</f>
        <v>0</v>
      </c>
      <c r="I26" s="315">
        <f>Data_category!J18</f>
        <v>0</v>
      </c>
      <c r="J26" s="252">
        <f>Data_category!K18</f>
        <v>0</v>
      </c>
      <c r="K26" s="254">
        <f>Data_category!L18</f>
        <v>0</v>
      </c>
      <c r="L26" s="313"/>
      <c r="M26" s="248" t="e">
        <f>CV_C!T27</f>
        <v>#VALUE!</v>
      </c>
      <c r="N26" s="290" t="e">
        <f>M26/Data_category!$M$29*Data_count!$F$16</f>
        <v>#VALUE!</v>
      </c>
    </row>
    <row r="27" spans="1:14" ht="12.75" customHeight="1" x14ac:dyDescent="0.2">
      <c r="A27" s="250" t="s">
        <v>63</v>
      </c>
      <c r="B27" s="251">
        <f>Data_category!C19</f>
        <v>0</v>
      </c>
      <c r="C27" s="315">
        <f>Data_category!D19</f>
        <v>0</v>
      </c>
      <c r="D27" s="252">
        <f>Data_category!E19</f>
        <v>0</v>
      </c>
      <c r="E27" s="253">
        <f>Data_category!F19</f>
        <v>0</v>
      </c>
      <c r="F27" s="315">
        <f>Data_category!G19</f>
        <v>0</v>
      </c>
      <c r="G27" s="315">
        <f>Data_category!H19</f>
        <v>0</v>
      </c>
      <c r="H27" s="315">
        <f>Data_category!I19</f>
        <v>0</v>
      </c>
      <c r="I27" s="315">
        <f>Data_category!J19</f>
        <v>0</v>
      </c>
      <c r="J27" s="252">
        <f>Data_category!K19</f>
        <v>0</v>
      </c>
      <c r="K27" s="254">
        <f>Data_category!L19</f>
        <v>0</v>
      </c>
      <c r="L27" s="313"/>
      <c r="M27" s="248" t="e">
        <f>CV_C!T28</f>
        <v>#VALUE!</v>
      </c>
      <c r="N27" s="290" t="e">
        <f>M27/Data_category!$M$29*Data_count!$F$16</f>
        <v>#VALUE!</v>
      </c>
    </row>
    <row r="28" spans="1:14" ht="12.75" customHeight="1" x14ac:dyDescent="0.2">
      <c r="A28" s="250" t="s">
        <v>64</v>
      </c>
      <c r="B28" s="251">
        <f>Data_category!C20</f>
        <v>0</v>
      </c>
      <c r="C28" s="315">
        <f>Data_category!D20</f>
        <v>0</v>
      </c>
      <c r="D28" s="252">
        <f>Data_category!E20</f>
        <v>0</v>
      </c>
      <c r="E28" s="253">
        <f>Data_category!F20</f>
        <v>0</v>
      </c>
      <c r="F28" s="315">
        <f>Data_category!G20</f>
        <v>0</v>
      </c>
      <c r="G28" s="315">
        <f>Data_category!H20</f>
        <v>0</v>
      </c>
      <c r="H28" s="315">
        <f>Data_category!I20</f>
        <v>0</v>
      </c>
      <c r="I28" s="315">
        <f>Data_category!J20</f>
        <v>0</v>
      </c>
      <c r="J28" s="252">
        <f>Data_category!K20</f>
        <v>0</v>
      </c>
      <c r="K28" s="254">
        <f>Data_category!L20</f>
        <v>0</v>
      </c>
      <c r="L28" s="313"/>
      <c r="M28" s="248" t="e">
        <f>CV_C!T29</f>
        <v>#VALUE!</v>
      </c>
      <c r="N28" s="290" t="e">
        <f>M28/Data_category!$M$29*Data_count!$F$16</f>
        <v>#VALUE!</v>
      </c>
    </row>
    <row r="29" spans="1:14" ht="12.75" customHeight="1" x14ac:dyDescent="0.2">
      <c r="A29" s="250" t="s">
        <v>65</v>
      </c>
      <c r="B29" s="251">
        <f>Data_category!C21</f>
        <v>0</v>
      </c>
      <c r="C29" s="315">
        <f>Data_category!D21</f>
        <v>0</v>
      </c>
      <c r="D29" s="252">
        <f>Data_category!E21</f>
        <v>0</v>
      </c>
      <c r="E29" s="253">
        <f>Data_category!F21</f>
        <v>0</v>
      </c>
      <c r="F29" s="315">
        <f>Data_category!G21</f>
        <v>0</v>
      </c>
      <c r="G29" s="315">
        <f>Data_category!H21</f>
        <v>0</v>
      </c>
      <c r="H29" s="315">
        <f>Data_category!I21</f>
        <v>0</v>
      </c>
      <c r="I29" s="315">
        <f>Data_category!J21</f>
        <v>0</v>
      </c>
      <c r="J29" s="252">
        <f>Data_category!K21</f>
        <v>0</v>
      </c>
      <c r="K29" s="254">
        <f>Data_category!L21</f>
        <v>0</v>
      </c>
      <c r="L29" s="313"/>
      <c r="M29" s="248" t="e">
        <f>CV_C!T30</f>
        <v>#VALUE!</v>
      </c>
      <c r="N29" s="290" t="e">
        <f>M29/Data_category!$M$29*Data_count!$F$16</f>
        <v>#VALUE!</v>
      </c>
    </row>
    <row r="30" spans="1:14" ht="12.75" customHeight="1" x14ac:dyDescent="0.2">
      <c r="A30" s="256" t="s">
        <v>66</v>
      </c>
      <c r="B30" s="257">
        <f>Data_category!C22</f>
        <v>0</v>
      </c>
      <c r="C30" s="316">
        <f>Data_category!D22</f>
        <v>0</v>
      </c>
      <c r="D30" s="258">
        <f>Data_category!E22</f>
        <v>0</v>
      </c>
      <c r="E30" s="259">
        <f>Data_category!F22</f>
        <v>0</v>
      </c>
      <c r="F30" s="316">
        <f>Data_category!G22</f>
        <v>0</v>
      </c>
      <c r="G30" s="316">
        <f>Data_category!H22</f>
        <v>0</v>
      </c>
      <c r="H30" s="316">
        <f>Data_category!I22</f>
        <v>0</v>
      </c>
      <c r="I30" s="316">
        <f>Data_category!J22</f>
        <v>0</v>
      </c>
      <c r="J30" s="258">
        <f>Data_category!K22</f>
        <v>0</v>
      </c>
      <c r="K30" s="260">
        <f>Data_category!L22</f>
        <v>0</v>
      </c>
      <c r="L30" s="253"/>
      <c r="M30" s="261" t="e">
        <f>CV_C!T31</f>
        <v>#VALUE!</v>
      </c>
      <c r="N30" s="262" t="e">
        <f>M30/Data_category!$M$29*Data_count!$F$16</f>
        <v>#VALUE!</v>
      </c>
    </row>
    <row r="31" spans="1:14" ht="12.75" customHeight="1" x14ac:dyDescent="0.2">
      <c r="A31" s="250" t="s">
        <v>67</v>
      </c>
      <c r="B31" s="251">
        <f>Data_category!C23</f>
        <v>0</v>
      </c>
      <c r="C31" s="315">
        <f>Data_category!D23</f>
        <v>0</v>
      </c>
      <c r="D31" s="252">
        <f>Data_category!E23</f>
        <v>0</v>
      </c>
      <c r="E31" s="253">
        <f>Data_category!F23</f>
        <v>0</v>
      </c>
      <c r="F31" s="315">
        <f>Data_category!G23</f>
        <v>0</v>
      </c>
      <c r="G31" s="315">
        <f>Data_category!H23</f>
        <v>0</v>
      </c>
      <c r="H31" s="315">
        <f>Data_category!I23</f>
        <v>0</v>
      </c>
      <c r="I31" s="315">
        <f>Data_category!J23</f>
        <v>0</v>
      </c>
      <c r="J31" s="252">
        <f>Data_category!K23</f>
        <v>0</v>
      </c>
      <c r="K31" s="254">
        <f>Data_category!L23</f>
        <v>0</v>
      </c>
      <c r="L31" s="313"/>
      <c r="M31" s="248" t="e">
        <f>CV_C!T32</f>
        <v>#VALUE!</v>
      </c>
      <c r="N31" s="290" t="e">
        <f>M31/Data_category!$M$29*Data_count!$F$16</f>
        <v>#VALUE!</v>
      </c>
    </row>
    <row r="32" spans="1:14" ht="12.75" customHeight="1" x14ac:dyDescent="0.2">
      <c r="A32" s="250" t="s">
        <v>68</v>
      </c>
      <c r="B32" s="251">
        <f>Data_category!C24</f>
        <v>0</v>
      </c>
      <c r="C32" s="315">
        <f>Data_category!D24</f>
        <v>0</v>
      </c>
      <c r="D32" s="252">
        <f>Data_category!E24</f>
        <v>0</v>
      </c>
      <c r="E32" s="253">
        <f>Data_category!F24</f>
        <v>0</v>
      </c>
      <c r="F32" s="315">
        <f>Data_category!G24</f>
        <v>0</v>
      </c>
      <c r="G32" s="315">
        <f>Data_category!H24</f>
        <v>0</v>
      </c>
      <c r="H32" s="315">
        <f>Data_category!I24</f>
        <v>0</v>
      </c>
      <c r="I32" s="315">
        <f>Data_category!J24</f>
        <v>0</v>
      </c>
      <c r="J32" s="252">
        <f>Data_category!K24</f>
        <v>0</v>
      </c>
      <c r="K32" s="254">
        <f>Data_category!L24</f>
        <v>0</v>
      </c>
      <c r="L32" s="313"/>
      <c r="M32" s="248" t="e">
        <f>CV_C!T33</f>
        <v>#VALUE!</v>
      </c>
      <c r="N32" s="290" t="e">
        <f>M32/Data_category!$M$29*Data_count!$F$16</f>
        <v>#VALUE!</v>
      </c>
    </row>
    <row r="33" spans="1:14" ht="12.75" customHeight="1" x14ac:dyDescent="0.2">
      <c r="A33" s="250" t="s">
        <v>69</v>
      </c>
      <c r="B33" s="251">
        <f>Data_category!C25</f>
        <v>0</v>
      </c>
      <c r="C33" s="315">
        <f>Data_category!D25</f>
        <v>0</v>
      </c>
      <c r="D33" s="252">
        <f>Data_category!E25</f>
        <v>0</v>
      </c>
      <c r="E33" s="253">
        <f>Data_category!F25</f>
        <v>0</v>
      </c>
      <c r="F33" s="315">
        <f>Data_category!G25</f>
        <v>0</v>
      </c>
      <c r="G33" s="315">
        <f>Data_category!H25</f>
        <v>0</v>
      </c>
      <c r="H33" s="315">
        <f>Data_category!I25</f>
        <v>0</v>
      </c>
      <c r="I33" s="315">
        <f>Data_category!J25</f>
        <v>0</v>
      </c>
      <c r="J33" s="252">
        <f>Data_category!K25</f>
        <v>0</v>
      </c>
      <c r="K33" s="254">
        <f>Data_category!L25</f>
        <v>0</v>
      </c>
      <c r="L33" s="313"/>
      <c r="M33" s="248" t="e">
        <f>CV_C!T34</f>
        <v>#VALUE!</v>
      </c>
      <c r="N33" s="290" t="e">
        <f>M33/Data_category!$M$29*Data_count!$F$16</f>
        <v>#VALUE!</v>
      </c>
    </row>
    <row r="34" spans="1:14" ht="12.75" customHeight="1" x14ac:dyDescent="0.2">
      <c r="A34" s="250" t="s">
        <v>70</v>
      </c>
      <c r="B34" s="251">
        <f>Data_category!C26</f>
        <v>0</v>
      </c>
      <c r="C34" s="315">
        <f>Data_category!D26</f>
        <v>0</v>
      </c>
      <c r="D34" s="252">
        <f>Data_category!E26</f>
        <v>0</v>
      </c>
      <c r="E34" s="253">
        <f>Data_category!F26</f>
        <v>0</v>
      </c>
      <c r="F34" s="315">
        <f>Data_category!G26</f>
        <v>0</v>
      </c>
      <c r="G34" s="315">
        <f>Data_category!H26</f>
        <v>0</v>
      </c>
      <c r="H34" s="315">
        <f>Data_category!I26</f>
        <v>0</v>
      </c>
      <c r="I34" s="315">
        <f>Data_category!J26</f>
        <v>0</v>
      </c>
      <c r="J34" s="252">
        <f>Data_category!K26</f>
        <v>0</v>
      </c>
      <c r="K34" s="254">
        <f>Data_category!L26</f>
        <v>0</v>
      </c>
      <c r="L34" s="313"/>
      <c r="M34" s="248" t="e">
        <f>CV_C!T35</f>
        <v>#VALUE!</v>
      </c>
      <c r="N34" s="290" t="e">
        <f>M34/Data_category!$M$29*Data_count!$F$16</f>
        <v>#VALUE!</v>
      </c>
    </row>
    <row r="35" spans="1:14" ht="12.75" customHeight="1" x14ac:dyDescent="0.2">
      <c r="A35" s="250" t="s">
        <v>71</v>
      </c>
      <c r="B35" s="251">
        <f>Data_category!C27</f>
        <v>0</v>
      </c>
      <c r="C35" s="315">
        <f>Data_category!D27</f>
        <v>0</v>
      </c>
      <c r="D35" s="252">
        <f>Data_category!E27</f>
        <v>0</v>
      </c>
      <c r="E35" s="253">
        <f>Data_category!F27</f>
        <v>0</v>
      </c>
      <c r="F35" s="315">
        <f>Data_category!G27</f>
        <v>0</v>
      </c>
      <c r="G35" s="315">
        <f>Data_category!H27</f>
        <v>0</v>
      </c>
      <c r="H35" s="315">
        <f>Data_category!I27</f>
        <v>0</v>
      </c>
      <c r="I35" s="315">
        <f>Data_category!J27</f>
        <v>0</v>
      </c>
      <c r="J35" s="252">
        <f>Data_category!K27</f>
        <v>0</v>
      </c>
      <c r="K35" s="254">
        <f>Data_category!L27</f>
        <v>0</v>
      </c>
      <c r="L35" s="313"/>
      <c r="M35" s="248" t="e">
        <f>CV_C!T36</f>
        <v>#VALUE!</v>
      </c>
      <c r="N35" s="290" t="e">
        <f>M35/Data_category!$M$29*Data_count!$F$16</f>
        <v>#VALUE!</v>
      </c>
    </row>
    <row r="36" spans="1:14" ht="13.5" customHeight="1" x14ac:dyDescent="0.2">
      <c r="A36" s="250" t="s">
        <v>72</v>
      </c>
      <c r="B36" s="263">
        <f>Data_category!C28</f>
        <v>0</v>
      </c>
      <c r="C36" s="317">
        <f>Data_category!D28</f>
        <v>0</v>
      </c>
      <c r="D36" s="264">
        <f>Data_category!E28</f>
        <v>0</v>
      </c>
      <c r="E36" s="265">
        <f>Data_category!F28</f>
        <v>0</v>
      </c>
      <c r="F36" s="317">
        <f>Data_category!G28</f>
        <v>0</v>
      </c>
      <c r="G36" s="317">
        <f>Data_category!H28</f>
        <v>0</v>
      </c>
      <c r="H36" s="317">
        <f>Data_category!I28</f>
        <v>0</v>
      </c>
      <c r="I36" s="317">
        <f>Data_category!J28</f>
        <v>0</v>
      </c>
      <c r="J36" s="264">
        <f>Data_category!K28</f>
        <v>0</v>
      </c>
      <c r="K36" s="266">
        <f>Data_category!L28</f>
        <v>0</v>
      </c>
      <c r="L36" s="313"/>
      <c r="M36" s="267" t="e">
        <f>CV_C!T37</f>
        <v>#VALUE!</v>
      </c>
      <c r="N36" s="318" t="e">
        <f>M36/Data_category!$M$29*Data_count!$F$16</f>
        <v>#VALUE!</v>
      </c>
    </row>
    <row r="37" spans="1:14" ht="12.75" customHeight="1" x14ac:dyDescent="0.2">
      <c r="A37" s="268" t="s">
        <v>144</v>
      </c>
      <c r="B37" s="319" t="e">
        <f>SUM(B13:B36)/Data_category!$M$29</f>
        <v>#DIV/0!</v>
      </c>
      <c r="C37" s="320" t="e">
        <f>SUM(C13:C36)/Data_category!$M$29</f>
        <v>#DIV/0!</v>
      </c>
      <c r="D37" s="320" t="e">
        <f>SUM(D13:D36)/Data_category!$M$29</f>
        <v>#DIV/0!</v>
      </c>
      <c r="E37" s="320" t="e">
        <f>SUM(E13:E36)/Data_category!$M$29</f>
        <v>#DIV/0!</v>
      </c>
      <c r="F37" s="320" t="e">
        <f>SUM(F13:F36)/Data_category!$M$29</f>
        <v>#DIV/0!</v>
      </c>
      <c r="G37" s="320" t="e">
        <f>SUM(G13:G36)/Data_category!$M$29</f>
        <v>#DIV/0!</v>
      </c>
      <c r="H37" s="320" t="e">
        <f>SUM(H13:H36)/Data_category!$M$29</f>
        <v>#DIV/0!</v>
      </c>
      <c r="I37" s="320" t="e">
        <f>SUM(I13:I36)/Data_category!$M$29</f>
        <v>#DIV/0!</v>
      </c>
      <c r="J37" s="320" t="e">
        <f>SUM(J13:J36)/Data_category!$M$29</f>
        <v>#DIV/0!</v>
      </c>
      <c r="K37" s="321" t="e">
        <f>SUM(K13:K36)/Data_category!$M$29</f>
        <v>#DIV/0!</v>
      </c>
      <c r="L37" s="322"/>
      <c r="M37" s="272" t="e">
        <f>SUM(M13:M36)</f>
        <v>#VALUE!</v>
      </c>
      <c r="N37" s="273" t="e">
        <f>SUM(B37:K37)</f>
        <v>#DIV/0!</v>
      </c>
    </row>
    <row r="38" spans="1:14" ht="12.75" customHeight="1" x14ac:dyDescent="0.2">
      <c r="A38" s="256" t="s">
        <v>158</v>
      </c>
      <c r="B38" s="323" t="e">
        <f>SUM(B19:B34)/Data_category!$M$29</f>
        <v>#DIV/0!</v>
      </c>
      <c r="C38" s="324" t="e">
        <f>SUM(C19:C34)/Data_category!$M$29</f>
        <v>#DIV/0!</v>
      </c>
      <c r="D38" s="324" t="e">
        <f>SUM(D19:D34)/Data_category!$M$29</f>
        <v>#DIV/0!</v>
      </c>
      <c r="E38" s="324" t="e">
        <f>SUM(E19:E34)/Data_category!$M$29</f>
        <v>#DIV/0!</v>
      </c>
      <c r="F38" s="324" t="e">
        <f>SUM(F19:F34)/Data_category!$M$29</f>
        <v>#DIV/0!</v>
      </c>
      <c r="G38" s="324" t="e">
        <f>SUM(G19:G34)/Data_category!$M$29</f>
        <v>#DIV/0!</v>
      </c>
      <c r="H38" s="324" t="e">
        <f>SUM(H19:H34)/Data_category!$M$29</f>
        <v>#DIV/0!</v>
      </c>
      <c r="I38" s="324" t="e">
        <f>SUM(I19:I34)/Data_category!$M$29</f>
        <v>#DIV/0!</v>
      </c>
      <c r="J38" s="324" t="e">
        <f>SUM(J19:J34)/Data_category!$M$29</f>
        <v>#DIV/0!</v>
      </c>
      <c r="K38" s="325" t="e">
        <f>SUM(K19:K34)/Data_category!$M$29</f>
        <v>#DIV/0!</v>
      </c>
      <c r="L38" s="322"/>
      <c r="M38" s="261" t="e">
        <f>SUM(M19:M34)</f>
        <v>#VALUE!</v>
      </c>
      <c r="N38" s="262" t="e">
        <f>SUM(B38:K38)</f>
        <v>#DIV/0!</v>
      </c>
    </row>
    <row r="39" spans="1:14" ht="13.5" customHeight="1" x14ac:dyDescent="0.2">
      <c r="A39" s="277" t="s">
        <v>159</v>
      </c>
      <c r="B39" s="326" t="e">
        <f t="shared" ref="B39:K39" si="0">B37-B38</f>
        <v>#DIV/0!</v>
      </c>
      <c r="C39" s="327" t="e">
        <f t="shared" si="0"/>
        <v>#DIV/0!</v>
      </c>
      <c r="D39" s="327" t="e">
        <f t="shared" si="0"/>
        <v>#DIV/0!</v>
      </c>
      <c r="E39" s="327" t="e">
        <f t="shared" si="0"/>
        <v>#DIV/0!</v>
      </c>
      <c r="F39" s="327" t="e">
        <f t="shared" si="0"/>
        <v>#DIV/0!</v>
      </c>
      <c r="G39" s="327" t="e">
        <f t="shared" si="0"/>
        <v>#DIV/0!</v>
      </c>
      <c r="H39" s="327" t="e">
        <f t="shared" si="0"/>
        <v>#DIV/0!</v>
      </c>
      <c r="I39" s="327" t="e">
        <f t="shared" si="0"/>
        <v>#DIV/0!</v>
      </c>
      <c r="J39" s="327" t="e">
        <f t="shared" si="0"/>
        <v>#DIV/0!</v>
      </c>
      <c r="K39" s="328" t="e">
        <f t="shared" si="0"/>
        <v>#DIV/0!</v>
      </c>
      <c r="L39" s="322"/>
      <c r="M39" s="281" t="e">
        <f>M37-M38</f>
        <v>#VALUE!</v>
      </c>
      <c r="N39" s="282" t="e">
        <f>N37-N38</f>
        <v>#DIV/0!</v>
      </c>
    </row>
    <row r="40" spans="1:14" ht="12.75" customHeight="1" x14ac:dyDescent="0.2">
      <c r="B40" s="12"/>
      <c r="C40" s="12"/>
      <c r="D40" s="12"/>
      <c r="E40" s="12"/>
      <c r="F40" s="12"/>
      <c r="G40" s="12"/>
      <c r="H40" s="12"/>
      <c r="J40" s="12"/>
    </row>
    <row r="41" spans="1:14" ht="12.75" customHeight="1" x14ac:dyDescent="0.2">
      <c r="A41" s="236" t="s">
        <v>106</v>
      </c>
      <c r="B41" s="6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6"/>
      <c r="B43" s="437" t="str">
        <f>B11</f>
        <v>Distrubution des classes SWISS10 par tranche horaire  -  Cumul annuel</v>
      </c>
      <c r="C43" s="437"/>
      <c r="D43" s="437"/>
      <c r="E43" s="437"/>
      <c r="F43" s="437"/>
      <c r="G43" s="437"/>
      <c r="H43" s="437"/>
      <c r="I43" s="437"/>
      <c r="J43" s="437"/>
      <c r="K43" s="437"/>
      <c r="L43" s="310"/>
      <c r="M43" s="239" t="s">
        <v>143</v>
      </c>
      <c r="N43" s="441" t="str">
        <f>N11</f>
        <v>Part du TJM</v>
      </c>
    </row>
    <row r="44" spans="1:14" ht="12.75" customHeight="1" x14ac:dyDescent="0.2">
      <c r="A44" s="116" t="s">
        <v>124</v>
      </c>
      <c r="B44" s="329" t="str">
        <f>B12</f>
        <v>CAR (1)</v>
      </c>
      <c r="C44" s="119" t="str">
        <f t="shared" ref="C44:K44" si="1">C12</f>
        <v>MR (2)</v>
      </c>
      <c r="D44" s="119" t="str">
        <f t="shared" si="1"/>
        <v>PW (3)</v>
      </c>
      <c r="E44" s="119" t="str">
        <f t="shared" si="1"/>
        <v>PW+AH(4)</v>
      </c>
      <c r="F44" s="119" t="str">
        <f t="shared" si="1"/>
        <v>LIE (5)</v>
      </c>
      <c r="G44" s="119" t="str">
        <f t="shared" si="1"/>
        <v>LIE+AH(6)</v>
      </c>
      <c r="H44" s="119" t="str">
        <f t="shared" si="1"/>
        <v>LIE+AL(7)</v>
      </c>
      <c r="I44" s="119" t="str">
        <f t="shared" si="1"/>
        <v>LW (8)</v>
      </c>
      <c r="J44" s="119" t="str">
        <f t="shared" si="1"/>
        <v>LZ (9)</v>
      </c>
      <c r="K44" s="121" t="str">
        <f t="shared" si="1"/>
        <v>SZ (10)</v>
      </c>
      <c r="L44" s="85"/>
      <c r="M44" s="243" t="s">
        <v>127</v>
      </c>
      <c r="N44" s="441"/>
    </row>
    <row r="45" spans="1:14" ht="12.75" customHeight="1" x14ac:dyDescent="0.2">
      <c r="A45" s="244" t="s">
        <v>49</v>
      </c>
      <c r="B45" s="246">
        <f>Data_category!C33</f>
        <v>0</v>
      </c>
      <c r="C45" s="312">
        <f>Data_category!D33</f>
        <v>0</v>
      </c>
      <c r="D45" s="312">
        <f>Data_category!E33</f>
        <v>0</v>
      </c>
      <c r="E45" s="312">
        <f>Data_category!F33</f>
        <v>0</v>
      </c>
      <c r="F45" s="312">
        <f>Data_category!G33</f>
        <v>0</v>
      </c>
      <c r="G45" s="312">
        <f>Data_category!H33</f>
        <v>0</v>
      </c>
      <c r="H45" s="312">
        <f>Data_category!I33</f>
        <v>0</v>
      </c>
      <c r="I45" s="312">
        <f>Data_category!J33</f>
        <v>0</v>
      </c>
      <c r="J45" s="312">
        <f>Data_category!K33</f>
        <v>0</v>
      </c>
      <c r="K45" s="128">
        <f>Data_category!L33</f>
        <v>0</v>
      </c>
      <c r="L45" s="313"/>
      <c r="M45" s="248" t="e">
        <f>CV_C!AD14</f>
        <v>#VALUE!</v>
      </c>
      <c r="N45" s="314" t="e">
        <f>M45/Data_category!$M$57*Data_count!$F$16</f>
        <v>#VALUE!</v>
      </c>
    </row>
    <row r="46" spans="1:14" ht="12.75" customHeight="1" x14ac:dyDescent="0.2">
      <c r="A46" s="250" t="s">
        <v>50</v>
      </c>
      <c r="B46" s="253">
        <f>Data_category!C34</f>
        <v>0</v>
      </c>
      <c r="C46" s="315">
        <f>Data_category!D34</f>
        <v>0</v>
      </c>
      <c r="D46" s="315">
        <f>Data_category!E34</f>
        <v>0</v>
      </c>
      <c r="E46" s="315">
        <f>Data_category!F34</f>
        <v>0</v>
      </c>
      <c r="F46" s="315">
        <f>Data_category!G34</f>
        <v>0</v>
      </c>
      <c r="G46" s="315">
        <f>Data_category!H34</f>
        <v>0</v>
      </c>
      <c r="H46" s="315">
        <f>Data_category!I34</f>
        <v>0</v>
      </c>
      <c r="I46" s="315">
        <f>Data_category!J34</f>
        <v>0</v>
      </c>
      <c r="J46" s="315">
        <f>Data_category!K34</f>
        <v>0</v>
      </c>
      <c r="K46" s="133">
        <f>Data_category!L34</f>
        <v>0</v>
      </c>
      <c r="L46" s="313"/>
      <c r="M46" s="248" t="e">
        <f>CV_C!AD15</f>
        <v>#VALUE!</v>
      </c>
      <c r="N46" s="290" t="e">
        <f>M46/Data_category!$M$57*Data_count!$F$16</f>
        <v>#VALUE!</v>
      </c>
    </row>
    <row r="47" spans="1:14" ht="12.75" customHeight="1" x14ac:dyDescent="0.2">
      <c r="A47" s="250" t="s">
        <v>51</v>
      </c>
      <c r="B47" s="253">
        <f>Data_category!C35</f>
        <v>0</v>
      </c>
      <c r="C47" s="315">
        <f>Data_category!D35</f>
        <v>0</v>
      </c>
      <c r="D47" s="315">
        <f>Data_category!E35</f>
        <v>0</v>
      </c>
      <c r="E47" s="315">
        <f>Data_category!F35</f>
        <v>0</v>
      </c>
      <c r="F47" s="315">
        <f>Data_category!G35</f>
        <v>0</v>
      </c>
      <c r="G47" s="315">
        <f>Data_category!H35</f>
        <v>0</v>
      </c>
      <c r="H47" s="315">
        <f>Data_category!I35</f>
        <v>0</v>
      </c>
      <c r="I47" s="315">
        <f>Data_category!J35</f>
        <v>0</v>
      </c>
      <c r="J47" s="315">
        <f>Data_category!K35</f>
        <v>0</v>
      </c>
      <c r="K47" s="133">
        <f>Data_category!L35</f>
        <v>0</v>
      </c>
      <c r="L47" s="313"/>
      <c r="M47" s="248" t="e">
        <f>CV_C!AD16</f>
        <v>#VALUE!</v>
      </c>
      <c r="N47" s="290" t="e">
        <f>M47/Data_category!$M$57*Data_count!$F$16</f>
        <v>#VALUE!</v>
      </c>
    </row>
    <row r="48" spans="1:14" ht="12.75" customHeight="1" x14ac:dyDescent="0.2">
      <c r="A48" s="250" t="s">
        <v>52</v>
      </c>
      <c r="B48" s="253">
        <f>Data_category!C36</f>
        <v>0</v>
      </c>
      <c r="C48" s="315">
        <f>Data_category!D36</f>
        <v>0</v>
      </c>
      <c r="D48" s="315">
        <f>Data_category!E36</f>
        <v>0</v>
      </c>
      <c r="E48" s="315">
        <f>Data_category!F36</f>
        <v>0</v>
      </c>
      <c r="F48" s="315">
        <f>Data_category!G36</f>
        <v>0</v>
      </c>
      <c r="G48" s="315">
        <f>Data_category!H36</f>
        <v>0</v>
      </c>
      <c r="H48" s="315">
        <f>Data_category!I36</f>
        <v>0</v>
      </c>
      <c r="I48" s="315">
        <f>Data_category!J36</f>
        <v>0</v>
      </c>
      <c r="J48" s="315">
        <f>Data_category!K36</f>
        <v>0</v>
      </c>
      <c r="K48" s="133">
        <f>Data_category!L36</f>
        <v>0</v>
      </c>
      <c r="L48" s="313"/>
      <c r="M48" s="248" t="e">
        <f>CV_C!AD17</f>
        <v>#VALUE!</v>
      </c>
      <c r="N48" s="290" t="e">
        <f>M48/Data_category!$M$57*Data_count!$F$16</f>
        <v>#VALUE!</v>
      </c>
    </row>
    <row r="49" spans="1:14" ht="12.75" customHeight="1" x14ac:dyDescent="0.2">
      <c r="A49" s="250" t="s">
        <v>53</v>
      </c>
      <c r="B49" s="253">
        <f>Data_category!C37</f>
        <v>0</v>
      </c>
      <c r="C49" s="315">
        <f>Data_category!D37</f>
        <v>0</v>
      </c>
      <c r="D49" s="315">
        <f>Data_category!E37</f>
        <v>0</v>
      </c>
      <c r="E49" s="315">
        <f>Data_category!F37</f>
        <v>0</v>
      </c>
      <c r="F49" s="315">
        <f>Data_category!G37</f>
        <v>0</v>
      </c>
      <c r="G49" s="315">
        <f>Data_category!H37</f>
        <v>0</v>
      </c>
      <c r="H49" s="315">
        <f>Data_category!I37</f>
        <v>0</v>
      </c>
      <c r="I49" s="315">
        <f>Data_category!J37</f>
        <v>0</v>
      </c>
      <c r="J49" s="315">
        <f>Data_category!K37</f>
        <v>0</v>
      </c>
      <c r="K49" s="133">
        <f>Data_category!L37</f>
        <v>0</v>
      </c>
      <c r="L49" s="313"/>
      <c r="M49" s="248" t="e">
        <f>CV_C!AD18</f>
        <v>#VALUE!</v>
      </c>
      <c r="N49" s="290" t="e">
        <f>M49/Data_category!$M$57*Data_count!$F$16</f>
        <v>#VALUE!</v>
      </c>
    </row>
    <row r="50" spans="1:14" ht="12.75" customHeight="1" x14ac:dyDescent="0.2">
      <c r="A50" s="250" t="s">
        <v>54</v>
      </c>
      <c r="B50" s="253">
        <f>Data_category!C38</f>
        <v>0</v>
      </c>
      <c r="C50" s="315">
        <f>Data_category!D38</f>
        <v>0</v>
      </c>
      <c r="D50" s="315">
        <f>Data_category!E38</f>
        <v>0</v>
      </c>
      <c r="E50" s="315">
        <f>Data_category!F38</f>
        <v>0</v>
      </c>
      <c r="F50" s="315">
        <f>Data_category!G38</f>
        <v>0</v>
      </c>
      <c r="G50" s="315">
        <f>Data_category!H38</f>
        <v>0</v>
      </c>
      <c r="H50" s="315">
        <f>Data_category!I38</f>
        <v>0</v>
      </c>
      <c r="I50" s="315">
        <f>Data_category!J38</f>
        <v>0</v>
      </c>
      <c r="J50" s="315">
        <f>Data_category!K38</f>
        <v>0</v>
      </c>
      <c r="K50" s="133">
        <f>Data_category!L38</f>
        <v>0</v>
      </c>
      <c r="L50" s="313"/>
      <c r="M50" s="248" t="e">
        <f>CV_C!AD19</f>
        <v>#VALUE!</v>
      </c>
      <c r="N50" s="290" t="e">
        <f>M50/Data_category!$M$57*Data_count!$F$16</f>
        <v>#VALUE!</v>
      </c>
    </row>
    <row r="51" spans="1:14" ht="12.75" customHeight="1" x14ac:dyDescent="0.2">
      <c r="A51" s="250" t="s">
        <v>55</v>
      </c>
      <c r="B51" s="253">
        <f>Data_category!C39</f>
        <v>0</v>
      </c>
      <c r="C51" s="315">
        <f>Data_category!D39</f>
        <v>0</v>
      </c>
      <c r="D51" s="315">
        <f>Data_category!E39</f>
        <v>0</v>
      </c>
      <c r="E51" s="315">
        <f>Data_category!F39</f>
        <v>0</v>
      </c>
      <c r="F51" s="315">
        <f>Data_category!G39</f>
        <v>0</v>
      </c>
      <c r="G51" s="315">
        <f>Data_category!H39</f>
        <v>0</v>
      </c>
      <c r="H51" s="315">
        <f>Data_category!I39</f>
        <v>0</v>
      </c>
      <c r="I51" s="315">
        <f>Data_category!J39</f>
        <v>0</v>
      </c>
      <c r="J51" s="315">
        <f>Data_category!K39</f>
        <v>0</v>
      </c>
      <c r="K51" s="133">
        <f>Data_category!L39</f>
        <v>0</v>
      </c>
      <c r="L51" s="313"/>
      <c r="M51" s="248" t="e">
        <f>CV_C!AD20</f>
        <v>#VALUE!</v>
      </c>
      <c r="N51" s="290" t="e">
        <f>M51/Data_category!$M$57*Data_count!$F$16</f>
        <v>#VALUE!</v>
      </c>
    </row>
    <row r="52" spans="1:14" ht="12.75" customHeight="1" x14ac:dyDescent="0.2">
      <c r="A52" s="256" t="s">
        <v>56</v>
      </c>
      <c r="B52" s="259">
        <f>Data_category!C40</f>
        <v>0</v>
      </c>
      <c r="C52" s="316">
        <f>Data_category!D40</f>
        <v>0</v>
      </c>
      <c r="D52" s="316">
        <f>Data_category!E40</f>
        <v>0</v>
      </c>
      <c r="E52" s="316">
        <f>Data_category!F40</f>
        <v>0</v>
      </c>
      <c r="F52" s="316">
        <f>Data_category!G40</f>
        <v>0</v>
      </c>
      <c r="G52" s="316">
        <f>Data_category!H40</f>
        <v>0</v>
      </c>
      <c r="H52" s="316">
        <f>Data_category!I40</f>
        <v>0</v>
      </c>
      <c r="I52" s="316">
        <f>Data_category!J40</f>
        <v>0</v>
      </c>
      <c r="J52" s="316">
        <f>Data_category!K40</f>
        <v>0</v>
      </c>
      <c r="K52" s="330">
        <f>Data_category!L40</f>
        <v>0</v>
      </c>
      <c r="L52" s="253"/>
      <c r="M52" s="261" t="e">
        <f>CV_C!AD21</f>
        <v>#VALUE!</v>
      </c>
      <c r="N52" s="262" t="e">
        <f>M52/Data_category!$M$57*Data_count!$F$16</f>
        <v>#VALUE!</v>
      </c>
    </row>
    <row r="53" spans="1:14" ht="12.75" customHeight="1" x14ac:dyDescent="0.2">
      <c r="A53" s="250" t="s">
        <v>57</v>
      </c>
      <c r="B53" s="253">
        <f>Data_category!C41</f>
        <v>0</v>
      </c>
      <c r="C53" s="315">
        <f>Data_category!D41</f>
        <v>0</v>
      </c>
      <c r="D53" s="315">
        <f>Data_category!E41</f>
        <v>0</v>
      </c>
      <c r="E53" s="315">
        <f>Data_category!F41</f>
        <v>0</v>
      </c>
      <c r="F53" s="315">
        <f>Data_category!G41</f>
        <v>0</v>
      </c>
      <c r="G53" s="315">
        <f>Data_category!H41</f>
        <v>0</v>
      </c>
      <c r="H53" s="315">
        <f>Data_category!I41</f>
        <v>0</v>
      </c>
      <c r="I53" s="315">
        <f>Data_category!J41</f>
        <v>0</v>
      </c>
      <c r="J53" s="315">
        <f>Data_category!K41</f>
        <v>0</v>
      </c>
      <c r="K53" s="133">
        <f>Data_category!L41</f>
        <v>0</v>
      </c>
      <c r="L53" s="313"/>
      <c r="M53" s="248" t="e">
        <f>CV_C!AD22</f>
        <v>#VALUE!</v>
      </c>
      <c r="N53" s="290" t="e">
        <f>M53/Data_category!$M$57*Data_count!$F$16</f>
        <v>#VALUE!</v>
      </c>
    </row>
    <row r="54" spans="1:14" ht="12.75" customHeight="1" x14ac:dyDescent="0.2">
      <c r="A54" s="250" t="s">
        <v>58</v>
      </c>
      <c r="B54" s="253">
        <f>Data_category!C42</f>
        <v>0</v>
      </c>
      <c r="C54" s="315">
        <f>Data_category!D42</f>
        <v>0</v>
      </c>
      <c r="D54" s="315">
        <f>Data_category!E42</f>
        <v>0</v>
      </c>
      <c r="E54" s="315">
        <f>Data_category!F42</f>
        <v>0</v>
      </c>
      <c r="F54" s="315">
        <f>Data_category!G42</f>
        <v>0</v>
      </c>
      <c r="G54" s="315">
        <f>Data_category!H42</f>
        <v>0</v>
      </c>
      <c r="H54" s="315">
        <f>Data_category!I42</f>
        <v>0</v>
      </c>
      <c r="I54" s="315">
        <f>Data_category!J42</f>
        <v>0</v>
      </c>
      <c r="J54" s="315">
        <f>Data_category!K42</f>
        <v>0</v>
      </c>
      <c r="K54" s="133">
        <f>Data_category!L42</f>
        <v>0</v>
      </c>
      <c r="L54" s="313"/>
      <c r="M54" s="248" t="e">
        <f>CV_C!AD23</f>
        <v>#VALUE!</v>
      </c>
      <c r="N54" s="290" t="e">
        <f>M54/Data_category!$M$57*Data_count!$F$16</f>
        <v>#VALUE!</v>
      </c>
    </row>
    <row r="55" spans="1:14" ht="12.75" customHeight="1" x14ac:dyDescent="0.2">
      <c r="A55" s="250" t="s">
        <v>59</v>
      </c>
      <c r="B55" s="253">
        <f>Data_category!C43</f>
        <v>0</v>
      </c>
      <c r="C55" s="315">
        <f>Data_category!D43</f>
        <v>0</v>
      </c>
      <c r="D55" s="315">
        <f>Data_category!E43</f>
        <v>0</v>
      </c>
      <c r="E55" s="315">
        <f>Data_category!F43</f>
        <v>0</v>
      </c>
      <c r="F55" s="315">
        <f>Data_category!G43</f>
        <v>0</v>
      </c>
      <c r="G55" s="315">
        <f>Data_category!H43</f>
        <v>0</v>
      </c>
      <c r="H55" s="315">
        <f>Data_category!I43</f>
        <v>0</v>
      </c>
      <c r="I55" s="315">
        <f>Data_category!J43</f>
        <v>0</v>
      </c>
      <c r="J55" s="315">
        <f>Data_category!K43</f>
        <v>0</v>
      </c>
      <c r="K55" s="133">
        <f>Data_category!L43</f>
        <v>0</v>
      </c>
      <c r="L55" s="313"/>
      <c r="M55" s="248" t="e">
        <f>CV_C!AD24</f>
        <v>#VALUE!</v>
      </c>
      <c r="N55" s="290" t="e">
        <f>M55/Data_category!$M$57*Data_count!$F$16</f>
        <v>#VALUE!</v>
      </c>
    </row>
    <row r="56" spans="1:14" ht="12.75" customHeight="1" x14ac:dyDescent="0.2">
      <c r="A56" s="250" t="s">
        <v>60</v>
      </c>
      <c r="B56" s="253">
        <f>Data_category!C44</f>
        <v>0</v>
      </c>
      <c r="C56" s="315">
        <f>Data_category!D44</f>
        <v>0</v>
      </c>
      <c r="D56" s="315">
        <f>Data_category!E44</f>
        <v>0</v>
      </c>
      <c r="E56" s="315">
        <f>Data_category!F44</f>
        <v>0</v>
      </c>
      <c r="F56" s="315">
        <f>Data_category!G44</f>
        <v>0</v>
      </c>
      <c r="G56" s="315">
        <f>Data_category!H44</f>
        <v>0</v>
      </c>
      <c r="H56" s="315">
        <f>Data_category!I44</f>
        <v>0</v>
      </c>
      <c r="I56" s="315">
        <f>Data_category!J44</f>
        <v>0</v>
      </c>
      <c r="J56" s="315">
        <f>Data_category!K44</f>
        <v>0</v>
      </c>
      <c r="K56" s="133">
        <f>Data_category!L44</f>
        <v>0</v>
      </c>
      <c r="L56" s="313"/>
      <c r="M56" s="248" t="e">
        <f>CV_C!AD25</f>
        <v>#VALUE!</v>
      </c>
      <c r="N56" s="290" t="e">
        <f>M56/Data_category!$M$57*Data_count!$F$16</f>
        <v>#VALUE!</v>
      </c>
    </row>
    <row r="57" spans="1:14" ht="12.75" customHeight="1" x14ac:dyDescent="0.2">
      <c r="A57" s="250" t="s">
        <v>61</v>
      </c>
      <c r="B57" s="253">
        <f>Data_category!C45</f>
        <v>0</v>
      </c>
      <c r="C57" s="315">
        <f>Data_category!D45</f>
        <v>0</v>
      </c>
      <c r="D57" s="315">
        <f>Data_category!E45</f>
        <v>0</v>
      </c>
      <c r="E57" s="315">
        <f>Data_category!F45</f>
        <v>0</v>
      </c>
      <c r="F57" s="315">
        <f>Data_category!G45</f>
        <v>0</v>
      </c>
      <c r="G57" s="315">
        <f>Data_category!H45</f>
        <v>0</v>
      </c>
      <c r="H57" s="315">
        <f>Data_category!I45</f>
        <v>0</v>
      </c>
      <c r="I57" s="315">
        <f>Data_category!J45</f>
        <v>0</v>
      </c>
      <c r="J57" s="315">
        <f>Data_category!K45</f>
        <v>0</v>
      </c>
      <c r="K57" s="133">
        <f>Data_category!L45</f>
        <v>0</v>
      </c>
      <c r="L57" s="313"/>
      <c r="M57" s="248" t="e">
        <f>CV_C!AD26</f>
        <v>#VALUE!</v>
      </c>
      <c r="N57" s="290" t="e">
        <f>M57/Data_category!$M$57*Data_count!$F$16</f>
        <v>#VALUE!</v>
      </c>
    </row>
    <row r="58" spans="1:14" ht="12.75" customHeight="1" x14ac:dyDescent="0.2">
      <c r="A58" s="250" t="s">
        <v>62</v>
      </c>
      <c r="B58" s="253">
        <f>Data_category!C46</f>
        <v>0</v>
      </c>
      <c r="C58" s="315">
        <f>Data_category!D46</f>
        <v>0</v>
      </c>
      <c r="D58" s="315">
        <f>Data_category!E46</f>
        <v>0</v>
      </c>
      <c r="E58" s="315">
        <f>Data_category!F46</f>
        <v>0</v>
      </c>
      <c r="F58" s="315">
        <f>Data_category!G46</f>
        <v>0</v>
      </c>
      <c r="G58" s="315">
        <f>Data_category!H46</f>
        <v>0</v>
      </c>
      <c r="H58" s="315">
        <f>Data_category!I46</f>
        <v>0</v>
      </c>
      <c r="I58" s="315">
        <f>Data_category!J46</f>
        <v>0</v>
      </c>
      <c r="J58" s="315">
        <f>Data_category!K46</f>
        <v>0</v>
      </c>
      <c r="K58" s="133">
        <f>Data_category!L46</f>
        <v>0</v>
      </c>
      <c r="L58" s="313"/>
      <c r="M58" s="248" t="e">
        <f>CV_C!AD27</f>
        <v>#VALUE!</v>
      </c>
      <c r="N58" s="290" t="e">
        <f>M58/Data_category!$M$57*Data_count!$F$16</f>
        <v>#VALUE!</v>
      </c>
    </row>
    <row r="59" spans="1:14" ht="12.75" customHeight="1" x14ac:dyDescent="0.2">
      <c r="A59" s="250" t="s">
        <v>63</v>
      </c>
      <c r="B59" s="253">
        <f>Data_category!C47</f>
        <v>0</v>
      </c>
      <c r="C59" s="315">
        <f>Data_category!D47</f>
        <v>0</v>
      </c>
      <c r="D59" s="315">
        <f>Data_category!E47</f>
        <v>0</v>
      </c>
      <c r="E59" s="315">
        <f>Data_category!F47</f>
        <v>0</v>
      </c>
      <c r="F59" s="315">
        <f>Data_category!G47</f>
        <v>0</v>
      </c>
      <c r="G59" s="315">
        <f>Data_category!H47</f>
        <v>0</v>
      </c>
      <c r="H59" s="315">
        <f>Data_category!I47</f>
        <v>0</v>
      </c>
      <c r="I59" s="315">
        <f>Data_category!J47</f>
        <v>0</v>
      </c>
      <c r="J59" s="315">
        <f>Data_category!K47</f>
        <v>0</v>
      </c>
      <c r="K59" s="133">
        <f>Data_category!L47</f>
        <v>0</v>
      </c>
      <c r="L59" s="313"/>
      <c r="M59" s="248" t="e">
        <f>CV_C!AD28</f>
        <v>#VALUE!</v>
      </c>
      <c r="N59" s="290" t="e">
        <f>M59/Data_category!$M$57*Data_count!$F$16</f>
        <v>#VALUE!</v>
      </c>
    </row>
    <row r="60" spans="1:14" ht="12.75" customHeight="1" x14ac:dyDescent="0.2">
      <c r="A60" s="250" t="s">
        <v>64</v>
      </c>
      <c r="B60" s="253">
        <f>Data_category!C48</f>
        <v>0</v>
      </c>
      <c r="C60" s="315">
        <f>Data_category!D48</f>
        <v>0</v>
      </c>
      <c r="D60" s="315">
        <f>Data_category!E48</f>
        <v>0</v>
      </c>
      <c r="E60" s="315">
        <f>Data_category!F48</f>
        <v>0</v>
      </c>
      <c r="F60" s="315">
        <f>Data_category!G48</f>
        <v>0</v>
      </c>
      <c r="G60" s="315">
        <f>Data_category!H48</f>
        <v>0</v>
      </c>
      <c r="H60" s="315">
        <f>Data_category!I48</f>
        <v>0</v>
      </c>
      <c r="I60" s="315">
        <f>Data_category!J48</f>
        <v>0</v>
      </c>
      <c r="J60" s="315">
        <f>Data_category!K48</f>
        <v>0</v>
      </c>
      <c r="K60" s="133">
        <f>Data_category!L48</f>
        <v>0</v>
      </c>
      <c r="L60" s="313"/>
      <c r="M60" s="248" t="e">
        <f>CV_C!AD29</f>
        <v>#VALUE!</v>
      </c>
      <c r="N60" s="290" t="e">
        <f>M60/Data_category!$M$57*Data_count!$F$16</f>
        <v>#VALUE!</v>
      </c>
    </row>
    <row r="61" spans="1:14" ht="12.75" customHeight="1" x14ac:dyDescent="0.2">
      <c r="A61" s="250" t="s">
        <v>65</v>
      </c>
      <c r="B61" s="253">
        <f>Data_category!C49</f>
        <v>0</v>
      </c>
      <c r="C61" s="315">
        <f>Data_category!D49</f>
        <v>0</v>
      </c>
      <c r="D61" s="315">
        <f>Data_category!E49</f>
        <v>0</v>
      </c>
      <c r="E61" s="315">
        <f>Data_category!F49</f>
        <v>0</v>
      </c>
      <c r="F61" s="315">
        <f>Data_category!G49</f>
        <v>0</v>
      </c>
      <c r="G61" s="315">
        <f>Data_category!H49</f>
        <v>0</v>
      </c>
      <c r="H61" s="315">
        <f>Data_category!I49</f>
        <v>0</v>
      </c>
      <c r="I61" s="315">
        <f>Data_category!J49</f>
        <v>0</v>
      </c>
      <c r="J61" s="315">
        <f>Data_category!K49</f>
        <v>0</v>
      </c>
      <c r="K61" s="133">
        <f>Data_category!L49</f>
        <v>0</v>
      </c>
      <c r="L61" s="313"/>
      <c r="M61" s="248" t="e">
        <f>CV_C!AD30</f>
        <v>#VALUE!</v>
      </c>
      <c r="N61" s="290" t="e">
        <f>M61/Data_category!$M$57*Data_count!$F$16</f>
        <v>#VALUE!</v>
      </c>
    </row>
    <row r="62" spans="1:14" ht="12.75" customHeight="1" x14ac:dyDescent="0.2">
      <c r="A62" s="256" t="s">
        <v>66</v>
      </c>
      <c r="B62" s="259">
        <f>Data_category!C50</f>
        <v>0</v>
      </c>
      <c r="C62" s="316">
        <f>Data_category!D50</f>
        <v>0</v>
      </c>
      <c r="D62" s="316">
        <f>Data_category!E50</f>
        <v>0</v>
      </c>
      <c r="E62" s="316">
        <f>Data_category!F50</f>
        <v>0</v>
      </c>
      <c r="F62" s="316">
        <f>Data_category!G50</f>
        <v>0</v>
      </c>
      <c r="G62" s="316">
        <f>Data_category!H50</f>
        <v>0</v>
      </c>
      <c r="H62" s="316">
        <f>Data_category!I50</f>
        <v>0</v>
      </c>
      <c r="I62" s="316">
        <f>Data_category!J50</f>
        <v>0</v>
      </c>
      <c r="J62" s="316">
        <f>Data_category!K50</f>
        <v>0</v>
      </c>
      <c r="K62" s="330">
        <f>Data_category!L50</f>
        <v>0</v>
      </c>
      <c r="L62" s="253"/>
      <c r="M62" s="261" t="e">
        <f>CV_C!AD31</f>
        <v>#VALUE!</v>
      </c>
      <c r="N62" s="262" t="e">
        <f>M62/Data_category!$M$57*Data_count!$F$16</f>
        <v>#VALUE!</v>
      </c>
    </row>
    <row r="63" spans="1:14" ht="12.75" customHeight="1" x14ac:dyDescent="0.2">
      <c r="A63" s="250" t="s">
        <v>67</v>
      </c>
      <c r="B63" s="253">
        <f>Data_category!C51</f>
        <v>0</v>
      </c>
      <c r="C63" s="315">
        <f>Data_category!D51</f>
        <v>0</v>
      </c>
      <c r="D63" s="315">
        <f>Data_category!E51</f>
        <v>0</v>
      </c>
      <c r="E63" s="315">
        <f>Data_category!F51</f>
        <v>0</v>
      </c>
      <c r="F63" s="315">
        <f>Data_category!G51</f>
        <v>0</v>
      </c>
      <c r="G63" s="315">
        <f>Data_category!H51</f>
        <v>0</v>
      </c>
      <c r="H63" s="315">
        <f>Data_category!I51</f>
        <v>0</v>
      </c>
      <c r="I63" s="315">
        <f>Data_category!J51</f>
        <v>0</v>
      </c>
      <c r="J63" s="315">
        <f>Data_category!K51</f>
        <v>0</v>
      </c>
      <c r="K63" s="133">
        <f>Data_category!L51</f>
        <v>0</v>
      </c>
      <c r="L63" s="313"/>
      <c r="M63" s="248" t="e">
        <f>CV_C!AD32</f>
        <v>#VALUE!</v>
      </c>
      <c r="N63" s="290" t="e">
        <f>M63/Data_category!$M$57*Data_count!$F$16</f>
        <v>#VALUE!</v>
      </c>
    </row>
    <row r="64" spans="1:14" ht="12.75" customHeight="1" x14ac:dyDescent="0.2">
      <c r="A64" s="250" t="s">
        <v>68</v>
      </c>
      <c r="B64" s="253">
        <f>Data_category!C52</f>
        <v>0</v>
      </c>
      <c r="C64" s="315">
        <f>Data_category!D52</f>
        <v>0</v>
      </c>
      <c r="D64" s="315">
        <f>Data_category!E52</f>
        <v>0</v>
      </c>
      <c r="E64" s="315">
        <f>Data_category!F52</f>
        <v>0</v>
      </c>
      <c r="F64" s="315">
        <f>Data_category!G52</f>
        <v>0</v>
      </c>
      <c r="G64" s="315">
        <f>Data_category!H52</f>
        <v>0</v>
      </c>
      <c r="H64" s="315">
        <f>Data_category!I52</f>
        <v>0</v>
      </c>
      <c r="I64" s="315">
        <f>Data_category!J52</f>
        <v>0</v>
      </c>
      <c r="J64" s="315">
        <f>Data_category!K52</f>
        <v>0</v>
      </c>
      <c r="K64" s="133">
        <f>Data_category!L52</f>
        <v>0</v>
      </c>
      <c r="L64" s="313"/>
      <c r="M64" s="248" t="e">
        <f>CV_C!AD33</f>
        <v>#VALUE!</v>
      </c>
      <c r="N64" s="290" t="e">
        <f>M64/Data_category!$M$57*Data_count!$F$16</f>
        <v>#VALUE!</v>
      </c>
    </row>
    <row r="65" spans="1:14" ht="12.75" customHeight="1" x14ac:dyDescent="0.2">
      <c r="A65" s="250" t="s">
        <v>69</v>
      </c>
      <c r="B65" s="253">
        <f>Data_category!C53</f>
        <v>0</v>
      </c>
      <c r="C65" s="315">
        <f>Data_category!D53</f>
        <v>0</v>
      </c>
      <c r="D65" s="315">
        <f>Data_category!E53</f>
        <v>0</v>
      </c>
      <c r="E65" s="315">
        <f>Data_category!F53</f>
        <v>0</v>
      </c>
      <c r="F65" s="315">
        <f>Data_category!G53</f>
        <v>0</v>
      </c>
      <c r="G65" s="315">
        <f>Data_category!H53</f>
        <v>0</v>
      </c>
      <c r="H65" s="315">
        <f>Data_category!I53</f>
        <v>0</v>
      </c>
      <c r="I65" s="315">
        <f>Data_category!J53</f>
        <v>0</v>
      </c>
      <c r="J65" s="315">
        <f>Data_category!K53</f>
        <v>0</v>
      </c>
      <c r="K65" s="133">
        <f>Data_category!L53</f>
        <v>0</v>
      </c>
      <c r="L65" s="313"/>
      <c r="M65" s="248" t="e">
        <f>CV_C!AD34</f>
        <v>#VALUE!</v>
      </c>
      <c r="N65" s="290" t="e">
        <f>M65/Data_category!$M$57*Data_count!$F$16</f>
        <v>#VALUE!</v>
      </c>
    </row>
    <row r="66" spans="1:14" ht="12.75" customHeight="1" x14ac:dyDescent="0.2">
      <c r="A66" s="250" t="s">
        <v>70</v>
      </c>
      <c r="B66" s="253">
        <f>Data_category!C54</f>
        <v>0</v>
      </c>
      <c r="C66" s="315">
        <f>Data_category!D54</f>
        <v>0</v>
      </c>
      <c r="D66" s="315">
        <f>Data_category!E54</f>
        <v>0</v>
      </c>
      <c r="E66" s="315">
        <f>Data_category!F54</f>
        <v>0</v>
      </c>
      <c r="F66" s="315">
        <f>Data_category!G54</f>
        <v>0</v>
      </c>
      <c r="G66" s="315">
        <f>Data_category!H54</f>
        <v>0</v>
      </c>
      <c r="H66" s="315">
        <f>Data_category!I54</f>
        <v>0</v>
      </c>
      <c r="I66" s="315">
        <f>Data_category!J54</f>
        <v>0</v>
      </c>
      <c r="J66" s="315">
        <f>Data_category!K54</f>
        <v>0</v>
      </c>
      <c r="K66" s="133">
        <f>Data_category!L54</f>
        <v>0</v>
      </c>
      <c r="L66" s="313"/>
      <c r="M66" s="248" t="e">
        <f>CV_C!AD35</f>
        <v>#VALUE!</v>
      </c>
      <c r="N66" s="290" t="e">
        <f>M66/Data_category!$M$57*Data_count!$F$16</f>
        <v>#VALUE!</v>
      </c>
    </row>
    <row r="67" spans="1:14" ht="12.75" customHeight="1" x14ac:dyDescent="0.2">
      <c r="A67" s="250" t="s">
        <v>71</v>
      </c>
      <c r="B67" s="253">
        <f>Data_category!C55</f>
        <v>0</v>
      </c>
      <c r="C67" s="315">
        <f>Data_category!D55</f>
        <v>0</v>
      </c>
      <c r="D67" s="315">
        <f>Data_category!E55</f>
        <v>0</v>
      </c>
      <c r="E67" s="315">
        <f>Data_category!F55</f>
        <v>0</v>
      </c>
      <c r="F67" s="315">
        <f>Data_category!G55</f>
        <v>0</v>
      </c>
      <c r="G67" s="315">
        <f>Data_category!H55</f>
        <v>0</v>
      </c>
      <c r="H67" s="315">
        <f>Data_category!I55</f>
        <v>0</v>
      </c>
      <c r="I67" s="315">
        <f>Data_category!J55</f>
        <v>0</v>
      </c>
      <c r="J67" s="315">
        <f>Data_category!K55</f>
        <v>0</v>
      </c>
      <c r="K67" s="133">
        <f>Data_category!L55</f>
        <v>0</v>
      </c>
      <c r="L67" s="313"/>
      <c r="M67" s="248" t="e">
        <f>CV_C!AD36</f>
        <v>#VALUE!</v>
      </c>
      <c r="N67" s="290" t="e">
        <f>M67/Data_category!$M$57*Data_count!$F$16</f>
        <v>#VALUE!</v>
      </c>
    </row>
    <row r="68" spans="1:14" ht="13.5" customHeight="1" x14ac:dyDescent="0.2">
      <c r="A68" s="250" t="s">
        <v>72</v>
      </c>
      <c r="B68" s="265">
        <f>Data_category!C56</f>
        <v>0</v>
      </c>
      <c r="C68" s="317">
        <f>Data_category!D56</f>
        <v>0</v>
      </c>
      <c r="D68" s="317">
        <f>Data_category!E56</f>
        <v>0</v>
      </c>
      <c r="E68" s="317">
        <f>Data_category!F56</f>
        <v>0</v>
      </c>
      <c r="F68" s="317">
        <f>Data_category!G56</f>
        <v>0</v>
      </c>
      <c r="G68" s="317">
        <f>Data_category!H56</f>
        <v>0</v>
      </c>
      <c r="H68" s="317">
        <f>Data_category!I56</f>
        <v>0</v>
      </c>
      <c r="I68" s="317">
        <f>Data_category!J56</f>
        <v>0</v>
      </c>
      <c r="J68" s="317">
        <f>Data_category!K56</f>
        <v>0</v>
      </c>
      <c r="K68" s="331">
        <f>Data_category!L56</f>
        <v>0</v>
      </c>
      <c r="L68" s="313"/>
      <c r="M68" s="267" t="e">
        <f>CV_C!AD37</f>
        <v>#VALUE!</v>
      </c>
      <c r="N68" s="318" t="e">
        <f>M68/Data_category!$M$57*Data_count!$F$16</f>
        <v>#VALUE!</v>
      </c>
    </row>
    <row r="69" spans="1:14" ht="12.75" customHeight="1" x14ac:dyDescent="0.2">
      <c r="A69" s="268" t="s">
        <v>144</v>
      </c>
      <c r="B69" s="319" t="e">
        <f>SUM(B45:B68)/Data_category!$M$57</f>
        <v>#DIV/0!</v>
      </c>
      <c r="C69" s="320" t="e">
        <f>SUM(C45:C68)/Data_category!$M$57</f>
        <v>#DIV/0!</v>
      </c>
      <c r="D69" s="320" t="e">
        <f>SUM(D45:D68)/Data_category!$M$57</f>
        <v>#DIV/0!</v>
      </c>
      <c r="E69" s="320" t="e">
        <f>SUM(E45:E68)/Data_category!$M$57</f>
        <v>#DIV/0!</v>
      </c>
      <c r="F69" s="320" t="e">
        <f>SUM(F45:F68)/Data_category!$M$57</f>
        <v>#DIV/0!</v>
      </c>
      <c r="G69" s="320" t="e">
        <f>SUM(G45:G68)/Data_category!$M$57</f>
        <v>#DIV/0!</v>
      </c>
      <c r="H69" s="320" t="e">
        <f>SUM(H45:H68)/Data_category!$M$57</f>
        <v>#DIV/0!</v>
      </c>
      <c r="I69" s="320" t="e">
        <f>SUM(I45:I68)/Data_category!$M$57</f>
        <v>#DIV/0!</v>
      </c>
      <c r="J69" s="320" t="e">
        <f>SUM(J45:J68)/Data_category!$M$57</f>
        <v>#DIV/0!</v>
      </c>
      <c r="K69" s="321" t="e">
        <f>SUM(K45:K68)/Data_category!$M$57</f>
        <v>#DIV/0!</v>
      </c>
      <c r="L69" s="322"/>
      <c r="M69" s="272" t="e">
        <f>SUM(M45:M68)</f>
        <v>#VALUE!</v>
      </c>
      <c r="N69" s="273" t="e">
        <f>SUM(B69:K69)</f>
        <v>#DIV/0!</v>
      </c>
    </row>
    <row r="70" spans="1:14" ht="12.75" customHeight="1" x14ac:dyDescent="0.2">
      <c r="A70" s="256" t="s">
        <v>158</v>
      </c>
      <c r="B70" s="323" t="e">
        <f>SUM(B51:B66)/Data_category!$M$57</f>
        <v>#DIV/0!</v>
      </c>
      <c r="C70" s="324" t="e">
        <f>SUM(C51:C66)/Data_category!$M$57</f>
        <v>#DIV/0!</v>
      </c>
      <c r="D70" s="324" t="e">
        <f>SUM(D51:D66)/Data_category!$M$57</f>
        <v>#DIV/0!</v>
      </c>
      <c r="E70" s="324" t="e">
        <f>SUM(E51:E66)/Data_category!$M$57</f>
        <v>#DIV/0!</v>
      </c>
      <c r="F70" s="324" t="e">
        <f>SUM(F51:F66)/Data_category!$M$57</f>
        <v>#DIV/0!</v>
      </c>
      <c r="G70" s="324" t="e">
        <f>SUM(G51:G66)/Data_category!$M$57</f>
        <v>#DIV/0!</v>
      </c>
      <c r="H70" s="324" t="e">
        <f>SUM(H51:H66)/Data_category!$M$57</f>
        <v>#DIV/0!</v>
      </c>
      <c r="I70" s="324" t="e">
        <f>SUM(I51:I66)/Data_category!$M$57</f>
        <v>#DIV/0!</v>
      </c>
      <c r="J70" s="324" t="e">
        <f>SUM(J51:J66)/Data_category!$M$57</f>
        <v>#DIV/0!</v>
      </c>
      <c r="K70" s="325" t="e">
        <f>SUM(K51:K66)/Data_category!$M$57</f>
        <v>#DIV/0!</v>
      </c>
      <c r="L70" s="322"/>
      <c r="M70" s="261" t="e">
        <f>SUM(M51:M66)</f>
        <v>#VALUE!</v>
      </c>
      <c r="N70" s="262" t="e">
        <f>SUM(B70:K70)</f>
        <v>#DIV/0!</v>
      </c>
    </row>
    <row r="71" spans="1:14" ht="13.5" customHeight="1" x14ac:dyDescent="0.2">
      <c r="A71" s="277" t="s">
        <v>159</v>
      </c>
      <c r="B71" s="326" t="e">
        <f t="shared" ref="B71:K71" si="2">B69-B70</f>
        <v>#DIV/0!</v>
      </c>
      <c r="C71" s="327" t="e">
        <f t="shared" si="2"/>
        <v>#DIV/0!</v>
      </c>
      <c r="D71" s="327" t="e">
        <f t="shared" si="2"/>
        <v>#DIV/0!</v>
      </c>
      <c r="E71" s="327" t="e">
        <f t="shared" si="2"/>
        <v>#DIV/0!</v>
      </c>
      <c r="F71" s="327" t="e">
        <f t="shared" si="2"/>
        <v>#DIV/0!</v>
      </c>
      <c r="G71" s="327" t="e">
        <f t="shared" si="2"/>
        <v>#DIV/0!</v>
      </c>
      <c r="H71" s="327" t="e">
        <f t="shared" si="2"/>
        <v>#DIV/0!</v>
      </c>
      <c r="I71" s="327" t="e">
        <f t="shared" si="2"/>
        <v>#DIV/0!</v>
      </c>
      <c r="J71" s="327" t="e">
        <f t="shared" si="2"/>
        <v>#DIV/0!</v>
      </c>
      <c r="K71" s="328" t="e">
        <f t="shared" si="2"/>
        <v>#DIV/0!</v>
      </c>
      <c r="L71" s="322"/>
      <c r="M71" s="281" t="e">
        <f>M69-M70</f>
        <v>#VALUE!</v>
      </c>
      <c r="N71" s="282" t="e">
        <f>N69-N70</f>
        <v>#DIV/0!</v>
      </c>
    </row>
    <row r="73" spans="1:14" s="40" customFormat="1" ht="12.75" customHeight="1" x14ac:dyDescent="0.2">
      <c r="A73" s="84" t="s">
        <v>160</v>
      </c>
      <c r="B73" s="84"/>
      <c r="D73" s="84" t="s">
        <v>175</v>
      </c>
      <c r="E73" s="84"/>
      <c r="F73" s="84"/>
      <c r="H73" s="84"/>
      <c r="I73" s="84" t="s">
        <v>176</v>
      </c>
      <c r="J73" s="135"/>
      <c r="L73" s="84"/>
      <c r="M73" s="67"/>
      <c r="N73" s="88"/>
    </row>
    <row r="74" spans="1:14" s="40" customFormat="1" ht="12.75" customHeight="1" x14ac:dyDescent="0.2">
      <c r="A74" s="84" t="s">
        <v>163</v>
      </c>
      <c r="B74" s="84"/>
      <c r="D74" s="84" t="s">
        <v>177</v>
      </c>
      <c r="E74" s="84"/>
      <c r="F74" s="84"/>
      <c r="H74" s="84"/>
      <c r="I74" s="84" t="s">
        <v>162</v>
      </c>
      <c r="J74" s="135"/>
      <c r="K74" s="84" t="s">
        <v>166</v>
      </c>
      <c r="L74" s="84"/>
      <c r="M74" s="67"/>
      <c r="N74" s="88"/>
    </row>
    <row r="75" spans="1:14" ht="12.75" customHeight="1" x14ac:dyDescent="0.2">
      <c r="A75" s="84" t="s">
        <v>178</v>
      </c>
      <c r="B75" s="84"/>
      <c r="D75" s="84" t="s">
        <v>179</v>
      </c>
      <c r="E75" s="84"/>
      <c r="F75" s="84"/>
      <c r="H75" s="84"/>
      <c r="I75" s="84" t="s">
        <v>165</v>
      </c>
      <c r="J75" s="67"/>
      <c r="K75" s="84"/>
      <c r="L75" s="84"/>
      <c r="M75" s="67"/>
      <c r="N75" s="88"/>
    </row>
    <row r="76" spans="1:14" ht="12.75" customHeight="1" x14ac:dyDescent="0.2">
      <c r="A76" s="284" t="s">
        <v>180</v>
      </c>
      <c r="B76" s="284"/>
      <c r="C76" s="284"/>
      <c r="D76" s="284"/>
      <c r="E76" s="284"/>
      <c r="F76" s="284"/>
      <c r="G76" s="284"/>
      <c r="I76" s="332"/>
      <c r="J76" s="332"/>
      <c r="K76" s="332"/>
      <c r="L76" s="332"/>
      <c r="M76" s="332"/>
      <c r="N76" s="285" t="s">
        <v>168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88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88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88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3">
        <f>Data_count!B3</f>
        <v>0</v>
      </c>
      <c r="J1" s="12"/>
      <c r="K1" s="14"/>
      <c r="N1" s="148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5">
      <c r="A3" s="15">
        <f>Data_count!B10</f>
        <v>0</v>
      </c>
      <c r="G3" s="16"/>
      <c r="J3" s="12"/>
      <c r="N3" s="17">
        <f>Data_count!B7</f>
        <v>0</v>
      </c>
    </row>
    <row r="4" spans="1:14" ht="12.75" customHeight="1" x14ac:dyDescent="0.2">
      <c r="A4" s="15" t="s">
        <v>105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106</v>
      </c>
      <c r="B5" s="18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169</v>
      </c>
      <c r="J6" s="12"/>
      <c r="N6" s="148"/>
    </row>
    <row r="7" spans="1:14" ht="12.75" customHeight="1" x14ac:dyDescent="0.2">
      <c r="A7" s="15"/>
      <c r="C7" s="19"/>
      <c r="G7" s="101"/>
      <c r="J7" s="12"/>
      <c r="K7" s="12"/>
      <c r="N7" s="148"/>
    </row>
    <row r="8" spans="1:14" ht="12.75" customHeight="1" x14ac:dyDescent="0.25">
      <c r="A8" s="15"/>
      <c r="C8" s="19"/>
      <c r="F8" s="20"/>
      <c r="G8" s="20">
        <f>Data_count!B11</f>
        <v>0</v>
      </c>
      <c r="J8" s="12"/>
      <c r="K8" s="12"/>
      <c r="N8" s="148"/>
    </row>
    <row r="9" spans="1:14" ht="12.75" customHeight="1" x14ac:dyDescent="0.2">
      <c r="A9" s="236" t="s">
        <v>105</v>
      </c>
      <c r="B9" s="6">
        <f>B4</f>
        <v>0</v>
      </c>
    </row>
    <row r="10" spans="1:14" s="6" customFormat="1" ht="13.5" customHeight="1" x14ac:dyDescent="0.2">
      <c r="B10" s="286"/>
      <c r="N10" s="286"/>
    </row>
    <row r="11" spans="1:14" ht="18.600000000000001" customHeight="1" x14ac:dyDescent="0.2">
      <c r="L11" s="307"/>
      <c r="M11" s="440" t="s">
        <v>124</v>
      </c>
      <c r="N11" s="441" t="s">
        <v>150</v>
      </c>
    </row>
    <row r="12" spans="1:14" ht="12.75" customHeight="1" x14ac:dyDescent="0.2">
      <c r="L12" s="308"/>
      <c r="M12" s="440"/>
      <c r="N12" s="441"/>
    </row>
    <row r="13" spans="1:14" ht="12.75" customHeight="1" x14ac:dyDescent="0.2">
      <c r="L13" s="253"/>
      <c r="M13" s="288" t="s">
        <v>49</v>
      </c>
      <c r="N13" s="289" t="e">
        <f>SWISS10_H!N13</f>
        <v>#VALUE!</v>
      </c>
    </row>
    <row r="14" spans="1:14" ht="12.75" customHeight="1" x14ac:dyDescent="0.2">
      <c r="L14" s="253"/>
      <c r="M14" s="290" t="s">
        <v>50</v>
      </c>
      <c r="N14" s="291" t="e">
        <f>SWISS10_H!N14</f>
        <v>#VALUE!</v>
      </c>
    </row>
    <row r="15" spans="1:14" ht="12.75" customHeight="1" x14ac:dyDescent="0.2">
      <c r="L15" s="253"/>
      <c r="M15" s="290" t="s">
        <v>51</v>
      </c>
      <c r="N15" s="291" t="e">
        <f>SWISS10_H!N15</f>
        <v>#VALUE!</v>
      </c>
    </row>
    <row r="16" spans="1:14" ht="12.75" customHeight="1" x14ac:dyDescent="0.2">
      <c r="L16" s="253"/>
      <c r="M16" s="290" t="s">
        <v>52</v>
      </c>
      <c r="N16" s="291" t="e">
        <f>SWISS10_H!N16</f>
        <v>#VALUE!</v>
      </c>
    </row>
    <row r="17" spans="12:14" ht="12.75" customHeight="1" x14ac:dyDescent="0.2">
      <c r="L17" s="253"/>
      <c r="M17" s="290" t="s">
        <v>53</v>
      </c>
      <c r="N17" s="291" t="e">
        <f>SWISS10_H!N17</f>
        <v>#VALUE!</v>
      </c>
    </row>
    <row r="18" spans="12:14" ht="12.75" customHeight="1" x14ac:dyDescent="0.2">
      <c r="L18" s="253"/>
      <c r="M18" s="290" t="s">
        <v>54</v>
      </c>
      <c r="N18" s="291" t="e">
        <f>SWISS10_H!N18</f>
        <v>#VALUE!</v>
      </c>
    </row>
    <row r="19" spans="12:14" ht="12.75" customHeight="1" x14ac:dyDescent="0.2">
      <c r="L19" s="253"/>
      <c r="M19" s="290" t="s">
        <v>55</v>
      </c>
      <c r="N19" s="291" t="e">
        <f>SWISS10_H!N19</f>
        <v>#VALUE!</v>
      </c>
    </row>
    <row r="20" spans="12:14" ht="12.75" customHeight="1" x14ac:dyDescent="0.2">
      <c r="L20" s="253"/>
      <c r="M20" s="262" t="s">
        <v>56</v>
      </c>
      <c r="N20" s="292" t="e">
        <f>SWISS10_H!N20</f>
        <v>#VALUE!</v>
      </c>
    </row>
    <row r="21" spans="12:14" ht="12.75" customHeight="1" x14ac:dyDescent="0.2">
      <c r="L21" s="253"/>
      <c r="M21" s="290" t="s">
        <v>57</v>
      </c>
      <c r="N21" s="291" t="e">
        <f>SWISS10_H!N21</f>
        <v>#VALUE!</v>
      </c>
    </row>
    <row r="22" spans="12:14" ht="12.75" customHeight="1" x14ac:dyDescent="0.2">
      <c r="L22" s="253"/>
      <c r="M22" s="290" t="s">
        <v>58</v>
      </c>
      <c r="N22" s="291" t="e">
        <f>SWISS10_H!N22</f>
        <v>#VALUE!</v>
      </c>
    </row>
    <row r="23" spans="12:14" ht="12.75" customHeight="1" x14ac:dyDescent="0.2">
      <c r="L23" s="253"/>
      <c r="M23" s="290" t="s">
        <v>59</v>
      </c>
      <c r="N23" s="291" t="e">
        <f>SWISS10_H!N23</f>
        <v>#VALUE!</v>
      </c>
    </row>
    <row r="24" spans="12:14" ht="12.75" customHeight="1" x14ac:dyDescent="0.2">
      <c r="L24" s="253"/>
      <c r="M24" s="290" t="s">
        <v>60</v>
      </c>
      <c r="N24" s="291" t="e">
        <f>SWISS10_H!N24</f>
        <v>#VALUE!</v>
      </c>
    </row>
    <row r="25" spans="12:14" ht="12.75" customHeight="1" x14ac:dyDescent="0.2">
      <c r="L25" s="253"/>
      <c r="M25" s="293" t="s">
        <v>61</v>
      </c>
      <c r="N25" s="291" t="e">
        <f>SWISS10_H!N25</f>
        <v>#VALUE!</v>
      </c>
    </row>
    <row r="26" spans="12:14" ht="12.75" customHeight="1" x14ac:dyDescent="0.2">
      <c r="L26" s="253"/>
      <c r="M26" s="290" t="s">
        <v>62</v>
      </c>
      <c r="N26" s="291" t="e">
        <f>SWISS10_H!N26</f>
        <v>#VALUE!</v>
      </c>
    </row>
    <row r="27" spans="12:14" ht="12.75" customHeight="1" x14ac:dyDescent="0.2">
      <c r="L27" s="253"/>
      <c r="M27" s="290" t="s">
        <v>63</v>
      </c>
      <c r="N27" s="291" t="e">
        <f>SWISS10_H!N27</f>
        <v>#VALUE!</v>
      </c>
    </row>
    <row r="28" spans="12:14" ht="12.75" customHeight="1" x14ac:dyDescent="0.2">
      <c r="L28" s="253"/>
      <c r="M28" s="290" t="s">
        <v>64</v>
      </c>
      <c r="N28" s="291" t="e">
        <f>SWISS10_H!N28</f>
        <v>#VALUE!</v>
      </c>
    </row>
    <row r="29" spans="12:14" ht="12.75" customHeight="1" x14ac:dyDescent="0.2">
      <c r="L29" s="253"/>
      <c r="M29" s="290" t="s">
        <v>65</v>
      </c>
      <c r="N29" s="291" t="e">
        <f>SWISS10_H!N29</f>
        <v>#VALUE!</v>
      </c>
    </row>
    <row r="30" spans="12:14" ht="12.75" customHeight="1" x14ac:dyDescent="0.2">
      <c r="L30" s="253"/>
      <c r="M30" s="262" t="s">
        <v>66</v>
      </c>
      <c r="N30" s="292" t="e">
        <f>SWISS10_H!N30</f>
        <v>#VALUE!</v>
      </c>
    </row>
    <row r="31" spans="12:14" ht="12.75" customHeight="1" x14ac:dyDescent="0.2">
      <c r="L31" s="253"/>
      <c r="M31" s="290" t="s">
        <v>67</v>
      </c>
      <c r="N31" s="291" t="e">
        <f>SWISS10_H!N31</f>
        <v>#VALUE!</v>
      </c>
    </row>
    <row r="32" spans="12:14" ht="12.75" customHeight="1" x14ac:dyDescent="0.2">
      <c r="L32" s="253"/>
      <c r="M32" s="290" t="s">
        <v>68</v>
      </c>
      <c r="N32" s="291" t="e">
        <f>SWISS10_H!N32</f>
        <v>#VALUE!</v>
      </c>
    </row>
    <row r="33" spans="1:14" ht="12.75" customHeight="1" x14ac:dyDescent="0.2">
      <c r="L33" s="253"/>
      <c r="M33" s="290" t="s">
        <v>69</v>
      </c>
      <c r="N33" s="291" t="e">
        <f>SWISS10_H!N33</f>
        <v>#VALUE!</v>
      </c>
    </row>
    <row r="34" spans="1:14" ht="12.75" customHeight="1" x14ac:dyDescent="0.2">
      <c r="L34" s="253"/>
      <c r="M34" s="290" t="s">
        <v>70</v>
      </c>
      <c r="N34" s="291" t="e">
        <f>SWISS10_H!N34</f>
        <v>#VALUE!</v>
      </c>
    </row>
    <row r="35" spans="1:14" ht="12.75" customHeight="1" x14ac:dyDescent="0.2">
      <c r="L35" s="253"/>
      <c r="M35" s="290" t="s">
        <v>71</v>
      </c>
      <c r="N35" s="291" t="e">
        <f>SWISS10_H!N35</f>
        <v>#VALUE!</v>
      </c>
    </row>
    <row r="36" spans="1:14" ht="12.75" customHeight="1" x14ac:dyDescent="0.2">
      <c r="L36" s="67"/>
      <c r="M36" s="243" t="s">
        <v>72</v>
      </c>
      <c r="N36" s="295" t="e">
        <f>SWISS10_H!N36</f>
        <v>#VALUE!</v>
      </c>
    </row>
    <row r="37" spans="1:14" ht="12.75" customHeight="1" x14ac:dyDescent="0.2">
      <c r="L37" s="67"/>
      <c r="M37" s="85"/>
      <c r="N37" s="296"/>
    </row>
    <row r="38" spans="1:14" ht="13.5" customHeight="1" x14ac:dyDescent="0.2">
      <c r="B38" s="333" t="str">
        <f>SWISS10_H!B12</f>
        <v>CAR (1)</v>
      </c>
      <c r="C38" s="334" t="str">
        <f>SWISS10_H!C12</f>
        <v>MR (2)</v>
      </c>
      <c r="D38" s="335" t="str">
        <f>SWISS10_H!D12</f>
        <v>PW (3)</v>
      </c>
      <c r="E38" s="336" t="str">
        <f>SWISS10_H!E12</f>
        <v>PW+AH(4)</v>
      </c>
      <c r="F38" s="337" t="str">
        <f>SWISS10_H!F12</f>
        <v>LIE (5)</v>
      </c>
      <c r="G38" s="338" t="str">
        <f>SWISS10_H!G12</f>
        <v>LIE+AH(6)</v>
      </c>
      <c r="H38" s="339" t="str">
        <f>SWISS10_H!H12</f>
        <v>LIE+AL(7)</v>
      </c>
      <c r="I38" s="340" t="str">
        <f>SWISS10_H!I12</f>
        <v>LW (8)</v>
      </c>
      <c r="J38" s="341" t="str">
        <f>SWISS10_H!J12</f>
        <v>LZ (9)</v>
      </c>
      <c r="K38" s="342" t="str">
        <f>SWISS10_H!K12</f>
        <v>SZ (10)</v>
      </c>
    </row>
    <row r="39" spans="1:14" ht="12.75" customHeight="1" x14ac:dyDescent="0.2">
      <c r="A39" s="268" t="s">
        <v>144</v>
      </c>
      <c r="B39" s="319" t="e">
        <f>SWISS10_H!B37</f>
        <v>#DIV/0!</v>
      </c>
      <c r="C39" s="320" t="e">
        <f>SWISS10_H!C37</f>
        <v>#DIV/0!</v>
      </c>
      <c r="D39" s="320" t="e">
        <f>SWISS10_H!D37</f>
        <v>#DIV/0!</v>
      </c>
      <c r="E39" s="320" t="e">
        <f>SWISS10_H!E37</f>
        <v>#DIV/0!</v>
      </c>
      <c r="F39" s="320" t="e">
        <f>SWISS10_H!F37</f>
        <v>#DIV/0!</v>
      </c>
      <c r="G39" s="320" t="e">
        <f>SWISS10_H!G37</f>
        <v>#DIV/0!</v>
      </c>
      <c r="H39" s="320" t="e">
        <f>SWISS10_H!H37</f>
        <v>#DIV/0!</v>
      </c>
      <c r="I39" s="320" t="e">
        <f>SWISS10_H!I37</f>
        <v>#DIV/0!</v>
      </c>
      <c r="J39" s="320" t="e">
        <f>SWISS10_H!J37</f>
        <v>#DIV/0!</v>
      </c>
      <c r="K39" s="321" t="e">
        <f>SWISS10_H!K37</f>
        <v>#DIV/0!</v>
      </c>
      <c r="L39" s="304"/>
      <c r="M39" s="40"/>
      <c r="N39" s="305" t="e">
        <f>SWISS10_H!N37</f>
        <v>#DIV/0!</v>
      </c>
    </row>
    <row r="40" spans="1:14" ht="12.75" customHeight="1" x14ac:dyDescent="0.2">
      <c r="A40" s="256" t="s">
        <v>158</v>
      </c>
      <c r="B40" s="323" t="e">
        <f>SWISS10_H!B38</f>
        <v>#DIV/0!</v>
      </c>
      <c r="C40" s="324" t="e">
        <f>SWISS10_H!C38</f>
        <v>#DIV/0!</v>
      </c>
      <c r="D40" s="324" t="e">
        <f>SWISS10_H!D38</f>
        <v>#DIV/0!</v>
      </c>
      <c r="E40" s="324" t="e">
        <f>SWISS10_H!E38</f>
        <v>#DIV/0!</v>
      </c>
      <c r="F40" s="324" t="e">
        <f>SWISS10_H!F38</f>
        <v>#DIV/0!</v>
      </c>
      <c r="G40" s="324" t="e">
        <f>SWISS10_H!G38</f>
        <v>#DIV/0!</v>
      </c>
      <c r="H40" s="324" t="e">
        <f>SWISS10_H!H38</f>
        <v>#DIV/0!</v>
      </c>
      <c r="I40" s="324" t="e">
        <f>SWISS10_H!I38</f>
        <v>#DIV/0!</v>
      </c>
      <c r="J40" s="324" t="e">
        <f>SWISS10_H!J38</f>
        <v>#DIV/0!</v>
      </c>
      <c r="K40" s="325" t="e">
        <f>SWISS10_H!K38</f>
        <v>#DIV/0!</v>
      </c>
      <c r="L40" s="304"/>
      <c r="M40" s="40"/>
      <c r="N40" s="292" t="e">
        <f>SWISS10_H!N38</f>
        <v>#DIV/0!</v>
      </c>
    </row>
    <row r="41" spans="1:14" ht="13.5" customHeight="1" x14ac:dyDescent="0.2">
      <c r="A41" s="277" t="s">
        <v>159</v>
      </c>
      <c r="B41" s="326" t="e">
        <f>SWISS10_H!B39</f>
        <v>#DIV/0!</v>
      </c>
      <c r="C41" s="327" t="e">
        <f>SWISS10_H!C39</f>
        <v>#DIV/0!</v>
      </c>
      <c r="D41" s="327" t="e">
        <f>SWISS10_H!D39</f>
        <v>#DIV/0!</v>
      </c>
      <c r="E41" s="327" t="e">
        <f>SWISS10_H!E39</f>
        <v>#DIV/0!</v>
      </c>
      <c r="F41" s="327" t="e">
        <f>SWISS10_H!F39</f>
        <v>#DIV/0!</v>
      </c>
      <c r="G41" s="327" t="e">
        <f>SWISS10_H!G39</f>
        <v>#DIV/0!</v>
      </c>
      <c r="H41" s="327" t="e">
        <f>SWISS10_H!H39</f>
        <v>#DIV/0!</v>
      </c>
      <c r="I41" s="327" t="e">
        <f>SWISS10_H!I39</f>
        <v>#DIV/0!</v>
      </c>
      <c r="J41" s="327" t="e">
        <f>SWISS10_H!J39</f>
        <v>#DIV/0!</v>
      </c>
      <c r="K41" s="328" t="e">
        <f>SWISS10_H!K39</f>
        <v>#DIV/0!</v>
      </c>
      <c r="L41" s="304"/>
      <c r="M41" s="40"/>
      <c r="N41" s="306" t="e">
        <f>SWISS10_H!N39</f>
        <v>#DIV/0!</v>
      </c>
    </row>
    <row r="43" spans="1:14" x14ac:dyDescent="0.2">
      <c r="C43" s="1" t="e">
        <f>INT((C12/Data_count!$F18)+0.5)</f>
        <v>#VALUE!</v>
      </c>
    </row>
    <row r="44" spans="1:14" ht="12.75" customHeight="1" x14ac:dyDescent="0.2">
      <c r="A44" s="236" t="s">
        <v>106</v>
      </c>
      <c r="B44" s="6">
        <f>B5</f>
        <v>0</v>
      </c>
    </row>
    <row r="45" spans="1:14" ht="13.5" customHeight="1" x14ac:dyDescent="0.2"/>
    <row r="46" spans="1:14" ht="18.600000000000001" customHeight="1" x14ac:dyDescent="0.2">
      <c r="L46" s="307"/>
      <c r="M46" s="440" t="s">
        <v>124</v>
      </c>
      <c r="N46" s="441" t="str">
        <f>N11</f>
        <v>Part du TJM</v>
      </c>
    </row>
    <row r="47" spans="1:14" ht="12.75" customHeight="1" x14ac:dyDescent="0.2">
      <c r="L47" s="308"/>
      <c r="M47" s="440"/>
      <c r="N47" s="441"/>
    </row>
    <row r="48" spans="1:14" ht="12.75" customHeight="1" x14ac:dyDescent="0.2">
      <c r="L48" s="253"/>
      <c r="M48" s="288" t="s">
        <v>49</v>
      </c>
      <c r="N48" s="289" t="e">
        <f>SWISS10_H!N45</f>
        <v>#VALUE!</v>
      </c>
    </row>
    <row r="49" spans="12:14" ht="12.75" customHeight="1" x14ac:dyDescent="0.2">
      <c r="L49" s="253"/>
      <c r="M49" s="290" t="s">
        <v>50</v>
      </c>
      <c r="N49" s="291" t="e">
        <f>SWISS10_H!N46</f>
        <v>#VALUE!</v>
      </c>
    </row>
    <row r="50" spans="12:14" ht="12.75" customHeight="1" x14ac:dyDescent="0.2">
      <c r="L50" s="253"/>
      <c r="M50" s="290" t="s">
        <v>51</v>
      </c>
      <c r="N50" s="291" t="e">
        <f>SWISS10_H!N47</f>
        <v>#VALUE!</v>
      </c>
    </row>
    <row r="51" spans="12:14" ht="12.75" customHeight="1" x14ac:dyDescent="0.2">
      <c r="L51" s="253"/>
      <c r="M51" s="290" t="s">
        <v>52</v>
      </c>
      <c r="N51" s="291" t="e">
        <f>SWISS10_H!N48</f>
        <v>#VALUE!</v>
      </c>
    </row>
    <row r="52" spans="12:14" ht="12.75" customHeight="1" x14ac:dyDescent="0.2">
      <c r="L52" s="253"/>
      <c r="M52" s="290" t="s">
        <v>53</v>
      </c>
      <c r="N52" s="291" t="e">
        <f>SWISS10_H!N49</f>
        <v>#VALUE!</v>
      </c>
    </row>
    <row r="53" spans="12:14" ht="12.75" customHeight="1" x14ac:dyDescent="0.2">
      <c r="L53" s="253"/>
      <c r="M53" s="290" t="s">
        <v>54</v>
      </c>
      <c r="N53" s="291" t="e">
        <f>SWISS10_H!N50</f>
        <v>#VALUE!</v>
      </c>
    </row>
    <row r="54" spans="12:14" ht="12.75" customHeight="1" x14ac:dyDescent="0.2">
      <c r="L54" s="253"/>
      <c r="M54" s="290" t="s">
        <v>55</v>
      </c>
      <c r="N54" s="291" t="e">
        <f>SWISS10_H!N51</f>
        <v>#VALUE!</v>
      </c>
    </row>
    <row r="55" spans="12:14" ht="12.75" customHeight="1" x14ac:dyDescent="0.2">
      <c r="L55" s="253"/>
      <c r="M55" s="262" t="s">
        <v>56</v>
      </c>
      <c r="N55" s="292" t="e">
        <f>SWISS10_H!N52</f>
        <v>#VALUE!</v>
      </c>
    </row>
    <row r="56" spans="12:14" ht="12.75" customHeight="1" x14ac:dyDescent="0.2">
      <c r="L56" s="253"/>
      <c r="M56" s="290" t="s">
        <v>57</v>
      </c>
      <c r="N56" s="291" t="e">
        <f>SWISS10_H!N53</f>
        <v>#VALUE!</v>
      </c>
    </row>
    <row r="57" spans="12:14" ht="12.75" customHeight="1" x14ac:dyDescent="0.2">
      <c r="L57" s="253"/>
      <c r="M57" s="290" t="s">
        <v>58</v>
      </c>
      <c r="N57" s="291" t="e">
        <f>SWISS10_H!N54</f>
        <v>#VALUE!</v>
      </c>
    </row>
    <row r="58" spans="12:14" ht="12.75" customHeight="1" x14ac:dyDescent="0.2">
      <c r="L58" s="253"/>
      <c r="M58" s="290" t="s">
        <v>59</v>
      </c>
      <c r="N58" s="291" t="e">
        <f>SWISS10_H!N55</f>
        <v>#VALUE!</v>
      </c>
    </row>
    <row r="59" spans="12:14" ht="12.75" customHeight="1" x14ac:dyDescent="0.2">
      <c r="L59" s="253"/>
      <c r="M59" s="290" t="s">
        <v>60</v>
      </c>
      <c r="N59" s="291" t="e">
        <f>SWISS10_H!N56</f>
        <v>#VALUE!</v>
      </c>
    </row>
    <row r="60" spans="12:14" ht="12.75" customHeight="1" x14ac:dyDescent="0.2">
      <c r="L60" s="253"/>
      <c r="M60" s="293" t="s">
        <v>61</v>
      </c>
      <c r="N60" s="291" t="e">
        <f>SWISS10_H!N57</f>
        <v>#VALUE!</v>
      </c>
    </row>
    <row r="61" spans="12:14" ht="12.75" customHeight="1" x14ac:dyDescent="0.2">
      <c r="L61" s="253"/>
      <c r="M61" s="290" t="s">
        <v>62</v>
      </c>
      <c r="N61" s="291" t="e">
        <f>SWISS10_H!N58</f>
        <v>#VALUE!</v>
      </c>
    </row>
    <row r="62" spans="12:14" ht="12.75" customHeight="1" x14ac:dyDescent="0.2">
      <c r="L62" s="253"/>
      <c r="M62" s="290" t="s">
        <v>63</v>
      </c>
      <c r="N62" s="291" t="e">
        <f>SWISS10_H!N59</f>
        <v>#VALUE!</v>
      </c>
    </row>
    <row r="63" spans="12:14" ht="12.75" customHeight="1" x14ac:dyDescent="0.2">
      <c r="L63" s="253"/>
      <c r="M63" s="290" t="s">
        <v>64</v>
      </c>
      <c r="N63" s="291" t="e">
        <f>SWISS10_H!N60</f>
        <v>#VALUE!</v>
      </c>
    </row>
    <row r="64" spans="12:14" ht="12.75" customHeight="1" x14ac:dyDescent="0.2">
      <c r="L64" s="253"/>
      <c r="M64" s="290" t="s">
        <v>65</v>
      </c>
      <c r="N64" s="291" t="e">
        <f>SWISS10_H!N61</f>
        <v>#VALUE!</v>
      </c>
    </row>
    <row r="65" spans="1:14" ht="12.75" customHeight="1" x14ac:dyDescent="0.2">
      <c r="L65" s="253"/>
      <c r="M65" s="262" t="s">
        <v>66</v>
      </c>
      <c r="N65" s="292" t="e">
        <f>SWISS10_H!N62</f>
        <v>#VALUE!</v>
      </c>
    </row>
    <row r="66" spans="1:14" ht="12.75" customHeight="1" x14ac:dyDescent="0.2">
      <c r="L66" s="253"/>
      <c r="M66" s="290" t="s">
        <v>67</v>
      </c>
      <c r="N66" s="291" t="e">
        <f>SWISS10_H!N63</f>
        <v>#VALUE!</v>
      </c>
    </row>
    <row r="67" spans="1:14" ht="12.75" customHeight="1" x14ac:dyDescent="0.2">
      <c r="L67" s="253"/>
      <c r="M67" s="290" t="s">
        <v>68</v>
      </c>
      <c r="N67" s="291" t="e">
        <f>SWISS10_H!N64</f>
        <v>#VALUE!</v>
      </c>
    </row>
    <row r="68" spans="1:14" ht="12.75" customHeight="1" x14ac:dyDescent="0.2">
      <c r="L68" s="253"/>
      <c r="M68" s="290" t="s">
        <v>69</v>
      </c>
      <c r="N68" s="291" t="e">
        <f>SWISS10_H!N65</f>
        <v>#VALUE!</v>
      </c>
    </row>
    <row r="69" spans="1:14" ht="12.75" customHeight="1" x14ac:dyDescent="0.2">
      <c r="L69" s="253"/>
      <c r="M69" s="290" t="s">
        <v>70</v>
      </c>
      <c r="N69" s="291" t="e">
        <f>SWISS10_H!N66</f>
        <v>#VALUE!</v>
      </c>
    </row>
    <row r="70" spans="1:14" ht="12.75" customHeight="1" x14ac:dyDescent="0.2">
      <c r="L70" s="253"/>
      <c r="M70" s="290" t="s">
        <v>71</v>
      </c>
      <c r="N70" s="291" t="e">
        <f>SWISS10_H!N67</f>
        <v>#VALUE!</v>
      </c>
    </row>
    <row r="71" spans="1:14" ht="12.75" customHeight="1" x14ac:dyDescent="0.2">
      <c r="L71" s="67"/>
      <c r="M71" s="243" t="s">
        <v>72</v>
      </c>
      <c r="N71" s="295" t="e">
        <f>SWISS10_H!N68</f>
        <v>#VALUE!</v>
      </c>
    </row>
    <row r="72" spans="1:14" ht="12.75" customHeight="1" x14ac:dyDescent="0.2">
      <c r="L72" s="67"/>
      <c r="M72" s="85"/>
      <c r="N72" s="296"/>
    </row>
    <row r="73" spans="1:14" ht="13.5" customHeight="1" x14ac:dyDescent="0.2">
      <c r="B73" s="333" t="str">
        <f t="shared" ref="B73:K73" si="0">B38</f>
        <v>CAR (1)</v>
      </c>
      <c r="C73" s="334" t="str">
        <f t="shared" si="0"/>
        <v>MR (2)</v>
      </c>
      <c r="D73" s="335" t="str">
        <f t="shared" si="0"/>
        <v>PW (3)</v>
      </c>
      <c r="E73" s="336" t="str">
        <f t="shared" si="0"/>
        <v>PW+AH(4)</v>
      </c>
      <c r="F73" s="337" t="str">
        <f t="shared" si="0"/>
        <v>LIE (5)</v>
      </c>
      <c r="G73" s="338" t="str">
        <f t="shared" si="0"/>
        <v>LIE+AH(6)</v>
      </c>
      <c r="H73" s="339" t="str">
        <f t="shared" si="0"/>
        <v>LIE+AL(7)</v>
      </c>
      <c r="I73" s="340" t="str">
        <f t="shared" si="0"/>
        <v>LW (8)</v>
      </c>
      <c r="J73" s="341" t="str">
        <f t="shared" si="0"/>
        <v>LZ (9)</v>
      </c>
      <c r="K73" s="342" t="str">
        <f t="shared" si="0"/>
        <v>SZ (10)</v>
      </c>
    </row>
    <row r="74" spans="1:14" ht="12.75" customHeight="1" x14ac:dyDescent="0.2">
      <c r="A74" s="268" t="s">
        <v>144</v>
      </c>
      <c r="B74" s="319" t="e">
        <f>SWISS10_H!B69</f>
        <v>#DIV/0!</v>
      </c>
      <c r="C74" s="320" t="e">
        <f>SWISS10_H!C69</f>
        <v>#DIV/0!</v>
      </c>
      <c r="D74" s="320" t="e">
        <f>SWISS10_H!D69</f>
        <v>#DIV/0!</v>
      </c>
      <c r="E74" s="320" t="e">
        <f>SWISS10_H!E69</f>
        <v>#DIV/0!</v>
      </c>
      <c r="F74" s="320" t="e">
        <f>SWISS10_H!F69</f>
        <v>#DIV/0!</v>
      </c>
      <c r="G74" s="320" t="e">
        <f>SWISS10_H!G69</f>
        <v>#DIV/0!</v>
      </c>
      <c r="H74" s="320" t="e">
        <f>SWISS10_H!H69</f>
        <v>#DIV/0!</v>
      </c>
      <c r="I74" s="320" t="e">
        <f>SWISS10_H!I69</f>
        <v>#DIV/0!</v>
      </c>
      <c r="J74" s="320" t="e">
        <f>SWISS10_H!J69</f>
        <v>#DIV/0!</v>
      </c>
      <c r="K74" s="321" t="e">
        <f>SWISS10_H!K69</f>
        <v>#DIV/0!</v>
      </c>
      <c r="L74" s="304"/>
      <c r="M74" s="40"/>
      <c r="N74" s="305" t="e">
        <f>SWISS10_H!N69</f>
        <v>#DIV/0!</v>
      </c>
    </row>
    <row r="75" spans="1:14" ht="12.75" customHeight="1" x14ac:dyDescent="0.2">
      <c r="A75" s="256" t="s">
        <v>158</v>
      </c>
      <c r="B75" s="323" t="e">
        <f>SWISS10_H!B70</f>
        <v>#DIV/0!</v>
      </c>
      <c r="C75" s="324" t="e">
        <f>SWISS10_H!C70</f>
        <v>#DIV/0!</v>
      </c>
      <c r="D75" s="324" t="e">
        <f>SWISS10_H!D70</f>
        <v>#DIV/0!</v>
      </c>
      <c r="E75" s="324" t="e">
        <f>SWISS10_H!E70</f>
        <v>#DIV/0!</v>
      </c>
      <c r="F75" s="324" t="e">
        <f>SWISS10_H!F70</f>
        <v>#DIV/0!</v>
      </c>
      <c r="G75" s="324" t="e">
        <f>SWISS10_H!G70</f>
        <v>#DIV/0!</v>
      </c>
      <c r="H75" s="324" t="e">
        <f>SWISS10_H!H70</f>
        <v>#DIV/0!</v>
      </c>
      <c r="I75" s="324" t="e">
        <f>SWISS10_H!I70</f>
        <v>#DIV/0!</v>
      </c>
      <c r="J75" s="324" t="e">
        <f>SWISS10_H!J70</f>
        <v>#DIV/0!</v>
      </c>
      <c r="K75" s="325" t="e">
        <f>SWISS10_H!K70</f>
        <v>#DIV/0!</v>
      </c>
      <c r="L75" s="304"/>
      <c r="M75" s="40"/>
      <c r="N75" s="292" t="e">
        <f>SWISS10_H!N70</f>
        <v>#DIV/0!</v>
      </c>
    </row>
    <row r="76" spans="1:14" ht="13.5" customHeight="1" x14ac:dyDescent="0.2">
      <c r="A76" s="277" t="s">
        <v>159</v>
      </c>
      <c r="B76" s="326" t="e">
        <f>SWISS10_H!B71</f>
        <v>#DIV/0!</v>
      </c>
      <c r="C76" s="327" t="e">
        <f>SWISS10_H!C71</f>
        <v>#DIV/0!</v>
      </c>
      <c r="D76" s="327" t="e">
        <f>SWISS10_H!D71</f>
        <v>#DIV/0!</v>
      </c>
      <c r="E76" s="327" t="e">
        <f>SWISS10_H!E71</f>
        <v>#DIV/0!</v>
      </c>
      <c r="F76" s="327" t="e">
        <f>SWISS10_H!F71</f>
        <v>#DIV/0!</v>
      </c>
      <c r="G76" s="327" t="e">
        <f>SWISS10_H!G71</f>
        <v>#DIV/0!</v>
      </c>
      <c r="H76" s="327" t="e">
        <f>SWISS10_H!H71</f>
        <v>#DIV/0!</v>
      </c>
      <c r="I76" s="327" t="e">
        <f>SWISS10_H!I71</f>
        <v>#DIV/0!</v>
      </c>
      <c r="J76" s="327" t="e">
        <f>SWISS10_H!J71</f>
        <v>#DIV/0!</v>
      </c>
      <c r="K76" s="328" t="e">
        <f>SWISS10_H!K71</f>
        <v>#DIV/0!</v>
      </c>
      <c r="L76" s="304"/>
      <c r="M76" s="40"/>
      <c r="N76" s="306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8" customWidth="1"/>
  </cols>
  <sheetData>
    <row r="1" spans="1:10" ht="15.75" customHeight="1" x14ac:dyDescent="0.25">
      <c r="A1" s="13">
        <f>Data_count!B3</f>
        <v>0</v>
      </c>
      <c r="I1" s="12"/>
      <c r="J1" s="14"/>
    </row>
    <row r="2" spans="1:10" ht="19.5" customHeight="1" x14ac:dyDescent="0.25">
      <c r="A2" s="15">
        <f>Data_count!B4</f>
        <v>0</v>
      </c>
      <c r="E2" s="16">
        <f>Data_count!B5</f>
        <v>0</v>
      </c>
      <c r="I2" s="12"/>
      <c r="J2" s="14">
        <f>Data_count!B6</f>
        <v>0</v>
      </c>
    </row>
    <row r="3" spans="1:10" ht="18.75" customHeight="1" x14ac:dyDescent="0.2">
      <c r="A3" s="15">
        <f>Data_count!B10</f>
        <v>0</v>
      </c>
      <c r="I3" s="12"/>
      <c r="J3" s="17">
        <f>Data_count!B7</f>
        <v>0</v>
      </c>
    </row>
    <row r="4" spans="1:10" ht="12.75" customHeight="1" x14ac:dyDescent="0.2">
      <c r="A4" s="15" t="s">
        <v>105</v>
      </c>
      <c r="B4" s="18">
        <f>Data_count!B13</f>
        <v>0</v>
      </c>
      <c r="I4" s="12"/>
      <c r="J4" s="17">
        <f>Data_count!B8</f>
        <v>0</v>
      </c>
    </row>
    <row r="5" spans="1:10" ht="16.7" customHeight="1" x14ac:dyDescent="0.25">
      <c r="A5" s="15" t="s">
        <v>106</v>
      </c>
      <c r="B5" s="18">
        <f>Data_count!B14</f>
        <v>0</v>
      </c>
      <c r="E5" s="16"/>
      <c r="I5" s="12"/>
      <c r="J5" s="17">
        <f>Data_count!B9</f>
        <v>0</v>
      </c>
    </row>
    <row r="6" spans="1:10" s="1" customFormat="1" ht="27" customHeight="1" x14ac:dyDescent="0.25">
      <c r="A6" s="15"/>
      <c r="C6" s="19"/>
      <c r="E6" s="16" t="s">
        <v>202</v>
      </c>
      <c r="I6" s="12"/>
    </row>
    <row r="7" spans="1:10" ht="16.149999999999999" customHeight="1" x14ac:dyDescent="0.2">
      <c r="A7" s="15"/>
      <c r="C7" s="19"/>
      <c r="G7" s="101"/>
      <c r="I7" s="12"/>
      <c r="J7" s="12"/>
    </row>
    <row r="8" spans="1:10" ht="16.149999999999999" customHeight="1" x14ac:dyDescent="0.25">
      <c r="A8" s="15"/>
      <c r="C8" s="19"/>
      <c r="E8" s="20">
        <f>Data_count!B11</f>
        <v>0</v>
      </c>
      <c r="G8" s="101"/>
      <c r="I8" s="12"/>
      <c r="J8" s="12"/>
    </row>
    <row r="9" spans="1:10" ht="12.75" customHeight="1" x14ac:dyDescent="0.2">
      <c r="A9" s="236" t="s">
        <v>105</v>
      </c>
      <c r="B9" s="237">
        <f>B4</f>
        <v>0</v>
      </c>
      <c r="H9" s="67"/>
    </row>
    <row r="10" spans="1:10" ht="13.5" customHeight="1" thickBot="1" x14ac:dyDescent="0.25">
      <c r="H10" s="67"/>
    </row>
    <row r="11" spans="1:10" s="6" customFormat="1" ht="18.600000000000001" customHeight="1" thickBot="1" x14ac:dyDescent="0.25">
      <c r="B11" s="437" t="str">
        <f>"Distrubution des classes EUR6 par tranche horaire  -  Cumul annuel"</f>
        <v>Distrubution des classes EUR6 par tranche horaire  -  Cumul annuel</v>
      </c>
      <c r="C11" s="437"/>
      <c r="D11" s="437"/>
      <c r="E11" s="437"/>
      <c r="F11" s="437"/>
      <c r="G11" s="437"/>
      <c r="H11" s="238"/>
      <c r="I11" s="239" t="s">
        <v>143</v>
      </c>
      <c r="J11" s="438" t="s">
        <v>150</v>
      </c>
    </row>
    <row r="12" spans="1:10" ht="12.75" customHeight="1" thickBot="1" x14ac:dyDescent="0.25">
      <c r="A12" s="379" t="s">
        <v>124</v>
      </c>
      <c r="B12" s="240" t="s">
        <v>220</v>
      </c>
      <c r="C12" s="241" t="s">
        <v>223</v>
      </c>
      <c r="D12" s="241" t="s">
        <v>224</v>
      </c>
      <c r="E12" s="241" t="s">
        <v>229</v>
      </c>
      <c r="F12" s="241" t="s">
        <v>225</v>
      </c>
      <c r="G12" s="241" t="s">
        <v>231</v>
      </c>
      <c r="H12" s="135"/>
      <c r="I12" s="243" t="s">
        <v>127</v>
      </c>
      <c r="J12" s="438"/>
    </row>
    <row r="13" spans="1:10" ht="12.75" customHeight="1" x14ac:dyDescent="0.2">
      <c r="A13" s="244" t="s">
        <v>49</v>
      </c>
      <c r="B13" s="245">
        <f>Data_category!C5</f>
        <v>0</v>
      </c>
      <c r="C13" s="141">
        <f>Data_category!D5</f>
        <v>0</v>
      </c>
      <c r="D13" s="246">
        <f>Data_category!E5</f>
        <v>0</v>
      </c>
      <c r="E13" s="141">
        <f>Data_category!F5</f>
        <v>0</v>
      </c>
      <c r="F13" s="246">
        <f>Data_category!G5</f>
        <v>0</v>
      </c>
      <c r="G13" s="141">
        <f>Data_category!H5</f>
        <v>0</v>
      </c>
      <c r="I13" s="248" t="e">
        <f>CV_C!T14</f>
        <v>#VALUE!</v>
      </c>
      <c r="J13" s="249" t="e">
        <f>I13/Data_category!$M$29*Data_count!$F$16</f>
        <v>#VALUE!</v>
      </c>
    </row>
    <row r="14" spans="1:10" ht="12.75" customHeight="1" x14ac:dyDescent="0.2">
      <c r="A14" s="250" t="s">
        <v>50</v>
      </c>
      <c r="B14" s="251">
        <f>Data_category!C6</f>
        <v>0</v>
      </c>
      <c r="C14" s="252">
        <f>Data_category!D6</f>
        <v>0</v>
      </c>
      <c r="D14" s="253">
        <f>Data_category!E6</f>
        <v>0</v>
      </c>
      <c r="E14" s="252">
        <f>Data_category!F6</f>
        <v>0</v>
      </c>
      <c r="F14" s="253">
        <f>Data_category!G6</f>
        <v>0</v>
      </c>
      <c r="G14" s="252">
        <f>Data_category!H6</f>
        <v>0</v>
      </c>
      <c r="I14" s="248" t="e">
        <f>CV_C!T15</f>
        <v>#VALUE!</v>
      </c>
      <c r="J14" s="255" t="e">
        <f>I14/Data_category!$M$29*Data_count!$F$16</f>
        <v>#VALUE!</v>
      </c>
    </row>
    <row r="15" spans="1:10" ht="12.75" customHeight="1" x14ac:dyDescent="0.2">
      <c r="A15" s="250" t="s">
        <v>51</v>
      </c>
      <c r="B15" s="251">
        <f>Data_category!C7</f>
        <v>0</v>
      </c>
      <c r="C15" s="252">
        <f>Data_category!D7</f>
        <v>0</v>
      </c>
      <c r="D15" s="253">
        <f>Data_category!E7</f>
        <v>0</v>
      </c>
      <c r="E15" s="252">
        <f>Data_category!F7</f>
        <v>0</v>
      </c>
      <c r="F15" s="253">
        <f>Data_category!G7</f>
        <v>0</v>
      </c>
      <c r="G15" s="252">
        <f>Data_category!H7</f>
        <v>0</v>
      </c>
      <c r="I15" s="248" t="e">
        <f>CV_C!T16</f>
        <v>#VALUE!</v>
      </c>
      <c r="J15" s="255" t="e">
        <f>I15/Data_category!$M$29*Data_count!$F$16</f>
        <v>#VALUE!</v>
      </c>
    </row>
    <row r="16" spans="1:10" ht="12.75" customHeight="1" x14ac:dyDescent="0.2">
      <c r="A16" s="250" t="s">
        <v>52</v>
      </c>
      <c r="B16" s="251">
        <f>Data_category!C8</f>
        <v>0</v>
      </c>
      <c r="C16" s="252">
        <f>Data_category!D8</f>
        <v>0</v>
      </c>
      <c r="D16" s="253">
        <f>Data_category!E8</f>
        <v>0</v>
      </c>
      <c r="E16" s="252">
        <f>Data_category!F8</f>
        <v>0</v>
      </c>
      <c r="F16" s="253">
        <f>Data_category!G8</f>
        <v>0</v>
      </c>
      <c r="G16" s="252">
        <f>Data_category!H8</f>
        <v>0</v>
      </c>
      <c r="I16" s="248" t="e">
        <f>CV_C!T17</f>
        <v>#VALUE!</v>
      </c>
      <c r="J16" s="255" t="e">
        <f>I16/Data_category!$M$29*Data_count!$F$16</f>
        <v>#VALUE!</v>
      </c>
    </row>
    <row r="17" spans="1:10" ht="12.75" customHeight="1" x14ac:dyDescent="0.2">
      <c r="A17" s="250" t="s">
        <v>53</v>
      </c>
      <c r="B17" s="251">
        <f>Data_category!C9</f>
        <v>0</v>
      </c>
      <c r="C17" s="252">
        <f>Data_category!D9</f>
        <v>0</v>
      </c>
      <c r="D17" s="253">
        <f>Data_category!E9</f>
        <v>0</v>
      </c>
      <c r="E17" s="252">
        <f>Data_category!F9</f>
        <v>0</v>
      </c>
      <c r="F17" s="253">
        <f>Data_category!G9</f>
        <v>0</v>
      </c>
      <c r="G17" s="252">
        <f>Data_category!H9</f>
        <v>0</v>
      </c>
      <c r="I17" s="248" t="e">
        <f>CV_C!T18</f>
        <v>#VALUE!</v>
      </c>
      <c r="J17" s="255" t="e">
        <f>I17/Data_category!$M$29*Data_count!$F$16</f>
        <v>#VALUE!</v>
      </c>
    </row>
    <row r="18" spans="1:10" ht="12.75" customHeight="1" x14ac:dyDescent="0.2">
      <c r="A18" s="250" t="s">
        <v>54</v>
      </c>
      <c r="B18" s="251">
        <f>Data_category!C10</f>
        <v>0</v>
      </c>
      <c r="C18" s="252">
        <f>Data_category!D10</f>
        <v>0</v>
      </c>
      <c r="D18" s="253">
        <f>Data_category!E10</f>
        <v>0</v>
      </c>
      <c r="E18" s="252">
        <f>Data_category!F10</f>
        <v>0</v>
      </c>
      <c r="F18" s="253">
        <f>Data_category!G10</f>
        <v>0</v>
      </c>
      <c r="G18" s="252">
        <f>Data_category!H10</f>
        <v>0</v>
      </c>
      <c r="I18" s="248" t="e">
        <f>CV_C!T19</f>
        <v>#VALUE!</v>
      </c>
      <c r="J18" s="255" t="e">
        <f>I18/Data_category!$M$29*Data_count!$F$16</f>
        <v>#VALUE!</v>
      </c>
    </row>
    <row r="19" spans="1:10" ht="12.75" customHeight="1" x14ac:dyDescent="0.2">
      <c r="A19" s="250" t="s">
        <v>55</v>
      </c>
      <c r="B19" s="251">
        <f>Data_category!C11</f>
        <v>0</v>
      </c>
      <c r="C19" s="252">
        <f>Data_category!D11</f>
        <v>0</v>
      </c>
      <c r="D19" s="253">
        <f>Data_category!E11</f>
        <v>0</v>
      </c>
      <c r="E19" s="252">
        <f>Data_category!F11</f>
        <v>0</v>
      </c>
      <c r="F19" s="253">
        <f>Data_category!G11</f>
        <v>0</v>
      </c>
      <c r="G19" s="252">
        <f>Data_category!H11</f>
        <v>0</v>
      </c>
      <c r="I19" s="248" t="e">
        <f>CV_C!T20</f>
        <v>#VALUE!</v>
      </c>
      <c r="J19" s="255" t="e">
        <f>I19/Data_category!$M$29*Data_count!$F$16</f>
        <v>#VALUE!</v>
      </c>
    </row>
    <row r="20" spans="1:10" ht="12.75" customHeight="1" x14ac:dyDescent="0.2">
      <c r="A20" s="256" t="s">
        <v>56</v>
      </c>
      <c r="B20" s="257">
        <f>Data_category!C12</f>
        <v>0</v>
      </c>
      <c r="C20" s="258">
        <f>Data_category!D12</f>
        <v>0</v>
      </c>
      <c r="D20" s="259">
        <f>Data_category!E12</f>
        <v>0</v>
      </c>
      <c r="E20" s="258">
        <f>Data_category!F12</f>
        <v>0</v>
      </c>
      <c r="F20" s="259">
        <f>Data_category!G12</f>
        <v>0</v>
      </c>
      <c r="G20" s="258">
        <f>Data_category!H12</f>
        <v>0</v>
      </c>
      <c r="H20" s="67"/>
      <c r="I20" s="261" t="e">
        <f>CV_C!T21</f>
        <v>#VALUE!</v>
      </c>
      <c r="J20" s="262" t="e">
        <f>I20/Data_category!$M$29*Data_count!$F$16</f>
        <v>#VALUE!</v>
      </c>
    </row>
    <row r="21" spans="1:10" ht="12.75" customHeight="1" x14ac:dyDescent="0.2">
      <c r="A21" s="250" t="s">
        <v>57</v>
      </c>
      <c r="B21" s="251">
        <f>Data_category!C13</f>
        <v>0</v>
      </c>
      <c r="C21" s="252">
        <f>Data_category!D13</f>
        <v>0</v>
      </c>
      <c r="D21" s="253">
        <f>Data_category!E13</f>
        <v>0</v>
      </c>
      <c r="E21" s="252">
        <f>Data_category!F13</f>
        <v>0</v>
      </c>
      <c r="F21" s="253">
        <f>Data_category!G13</f>
        <v>0</v>
      </c>
      <c r="G21" s="252">
        <f>Data_category!H13</f>
        <v>0</v>
      </c>
      <c r="I21" s="248" t="e">
        <f>CV_C!T22</f>
        <v>#VALUE!</v>
      </c>
      <c r="J21" s="255" t="e">
        <f>I21/Data_category!$M$29*Data_count!$F$16</f>
        <v>#VALUE!</v>
      </c>
    </row>
    <row r="22" spans="1:10" ht="12.75" customHeight="1" x14ac:dyDescent="0.2">
      <c r="A22" s="250" t="s">
        <v>58</v>
      </c>
      <c r="B22" s="251">
        <f>Data_category!C14</f>
        <v>0</v>
      </c>
      <c r="C22" s="252">
        <f>Data_category!D14</f>
        <v>0</v>
      </c>
      <c r="D22" s="253">
        <f>Data_category!E14</f>
        <v>0</v>
      </c>
      <c r="E22" s="252">
        <f>Data_category!F14</f>
        <v>0</v>
      </c>
      <c r="F22" s="253">
        <f>Data_category!G14</f>
        <v>0</v>
      </c>
      <c r="G22" s="252">
        <f>Data_category!H14</f>
        <v>0</v>
      </c>
      <c r="I22" s="248" t="e">
        <f>CV_C!T23</f>
        <v>#VALUE!</v>
      </c>
      <c r="J22" s="255" t="e">
        <f>I22/Data_category!$M$29*Data_count!$F$16</f>
        <v>#VALUE!</v>
      </c>
    </row>
    <row r="23" spans="1:10" ht="12.75" customHeight="1" x14ac:dyDescent="0.2">
      <c r="A23" s="250" t="s">
        <v>59</v>
      </c>
      <c r="B23" s="251">
        <f>Data_category!C15</f>
        <v>0</v>
      </c>
      <c r="C23" s="252">
        <f>Data_category!D15</f>
        <v>0</v>
      </c>
      <c r="D23" s="253">
        <f>Data_category!E15</f>
        <v>0</v>
      </c>
      <c r="E23" s="252">
        <f>Data_category!F15</f>
        <v>0</v>
      </c>
      <c r="F23" s="253">
        <f>Data_category!G15</f>
        <v>0</v>
      </c>
      <c r="G23" s="252">
        <f>Data_category!H15</f>
        <v>0</v>
      </c>
      <c r="I23" s="248" t="e">
        <f>CV_C!T24</f>
        <v>#VALUE!</v>
      </c>
      <c r="J23" s="255" t="e">
        <f>I23/Data_category!$M$29*Data_count!$F$16</f>
        <v>#VALUE!</v>
      </c>
    </row>
    <row r="24" spans="1:10" ht="12.75" customHeight="1" x14ac:dyDescent="0.2">
      <c r="A24" s="250" t="s">
        <v>60</v>
      </c>
      <c r="B24" s="251">
        <f>Data_category!C16</f>
        <v>0</v>
      </c>
      <c r="C24" s="252">
        <f>Data_category!D16</f>
        <v>0</v>
      </c>
      <c r="D24" s="253">
        <f>Data_category!E16</f>
        <v>0</v>
      </c>
      <c r="E24" s="252">
        <f>Data_category!F16</f>
        <v>0</v>
      </c>
      <c r="F24" s="253">
        <f>Data_category!G16</f>
        <v>0</v>
      </c>
      <c r="G24" s="252">
        <f>Data_category!H16</f>
        <v>0</v>
      </c>
      <c r="I24" s="248" t="e">
        <f>CV_C!T25</f>
        <v>#VALUE!</v>
      </c>
      <c r="J24" s="255" t="e">
        <f>I24/Data_category!$M$29*Data_count!$F$16</f>
        <v>#VALUE!</v>
      </c>
    </row>
    <row r="25" spans="1:10" ht="12.75" customHeight="1" x14ac:dyDescent="0.2">
      <c r="A25" s="250" t="s">
        <v>61</v>
      </c>
      <c r="B25" s="251">
        <f>Data_category!C17</f>
        <v>0</v>
      </c>
      <c r="C25" s="252">
        <f>Data_category!D17</f>
        <v>0</v>
      </c>
      <c r="D25" s="253">
        <f>Data_category!E17</f>
        <v>0</v>
      </c>
      <c r="E25" s="252">
        <f>Data_category!F17</f>
        <v>0</v>
      </c>
      <c r="F25" s="253">
        <f>Data_category!G17</f>
        <v>0</v>
      </c>
      <c r="G25" s="252">
        <f>Data_category!H17</f>
        <v>0</v>
      </c>
      <c r="I25" s="248" t="e">
        <f>CV_C!T26</f>
        <v>#VALUE!</v>
      </c>
      <c r="J25" s="255" t="e">
        <f>I25/Data_category!$M$29*Data_count!$F$16</f>
        <v>#VALUE!</v>
      </c>
    </row>
    <row r="26" spans="1:10" ht="12.75" customHeight="1" x14ac:dyDescent="0.2">
      <c r="A26" s="250" t="s">
        <v>62</v>
      </c>
      <c r="B26" s="251">
        <f>Data_category!C18</f>
        <v>0</v>
      </c>
      <c r="C26" s="252">
        <f>Data_category!D18</f>
        <v>0</v>
      </c>
      <c r="D26" s="253">
        <f>Data_category!E18</f>
        <v>0</v>
      </c>
      <c r="E26" s="252">
        <f>Data_category!F18</f>
        <v>0</v>
      </c>
      <c r="F26" s="253">
        <f>Data_category!G18</f>
        <v>0</v>
      </c>
      <c r="G26" s="252">
        <f>Data_category!H18</f>
        <v>0</v>
      </c>
      <c r="I26" s="248" t="e">
        <f>CV_C!T27</f>
        <v>#VALUE!</v>
      </c>
      <c r="J26" s="255" t="e">
        <f>I26/Data_category!$M$29*Data_count!$F$16</f>
        <v>#VALUE!</v>
      </c>
    </row>
    <row r="27" spans="1:10" ht="12.75" customHeight="1" x14ac:dyDescent="0.2">
      <c r="A27" s="250" t="s">
        <v>63</v>
      </c>
      <c r="B27" s="251">
        <f>Data_category!C19</f>
        <v>0</v>
      </c>
      <c r="C27" s="252">
        <f>Data_category!D19</f>
        <v>0</v>
      </c>
      <c r="D27" s="253">
        <f>Data_category!E19</f>
        <v>0</v>
      </c>
      <c r="E27" s="252">
        <f>Data_category!F19</f>
        <v>0</v>
      </c>
      <c r="F27" s="253">
        <f>Data_category!G19</f>
        <v>0</v>
      </c>
      <c r="G27" s="252">
        <f>Data_category!H19</f>
        <v>0</v>
      </c>
      <c r="I27" s="248" t="e">
        <f>CV_C!T28</f>
        <v>#VALUE!</v>
      </c>
      <c r="J27" s="255" t="e">
        <f>I27/Data_category!$M$29*Data_count!$F$16</f>
        <v>#VALUE!</v>
      </c>
    </row>
    <row r="28" spans="1:10" ht="12.75" customHeight="1" x14ac:dyDescent="0.2">
      <c r="A28" s="250" t="s">
        <v>64</v>
      </c>
      <c r="B28" s="251">
        <f>Data_category!C20</f>
        <v>0</v>
      </c>
      <c r="C28" s="252">
        <f>Data_category!D20</f>
        <v>0</v>
      </c>
      <c r="D28" s="253">
        <f>Data_category!E20</f>
        <v>0</v>
      </c>
      <c r="E28" s="252">
        <f>Data_category!F20</f>
        <v>0</v>
      </c>
      <c r="F28" s="253">
        <f>Data_category!G20</f>
        <v>0</v>
      </c>
      <c r="G28" s="252">
        <f>Data_category!H20</f>
        <v>0</v>
      </c>
      <c r="I28" s="248" t="e">
        <f>CV_C!T29</f>
        <v>#VALUE!</v>
      </c>
      <c r="J28" s="255" t="e">
        <f>I28/Data_category!$M$29*Data_count!$F$16</f>
        <v>#VALUE!</v>
      </c>
    </row>
    <row r="29" spans="1:10" ht="12.75" customHeight="1" x14ac:dyDescent="0.2">
      <c r="A29" s="250" t="s">
        <v>65</v>
      </c>
      <c r="B29" s="251">
        <f>Data_category!C21</f>
        <v>0</v>
      </c>
      <c r="C29" s="252">
        <f>Data_category!D21</f>
        <v>0</v>
      </c>
      <c r="D29" s="253">
        <f>Data_category!E21</f>
        <v>0</v>
      </c>
      <c r="E29" s="252">
        <f>Data_category!F21</f>
        <v>0</v>
      </c>
      <c r="F29" s="253">
        <f>Data_category!G21</f>
        <v>0</v>
      </c>
      <c r="G29" s="252">
        <f>Data_category!H21</f>
        <v>0</v>
      </c>
      <c r="I29" s="248" t="e">
        <f>CV_C!T30</f>
        <v>#VALUE!</v>
      </c>
      <c r="J29" s="255" t="e">
        <f>I29/Data_category!$M$29*Data_count!$F$16</f>
        <v>#VALUE!</v>
      </c>
    </row>
    <row r="30" spans="1:10" ht="12.75" customHeight="1" x14ac:dyDescent="0.2">
      <c r="A30" s="256" t="s">
        <v>66</v>
      </c>
      <c r="B30" s="257">
        <f>Data_category!C22</f>
        <v>0</v>
      </c>
      <c r="C30" s="258">
        <f>Data_category!D22</f>
        <v>0</v>
      </c>
      <c r="D30" s="259">
        <f>Data_category!E22</f>
        <v>0</v>
      </c>
      <c r="E30" s="258">
        <f>Data_category!F22</f>
        <v>0</v>
      </c>
      <c r="F30" s="259">
        <f>Data_category!G22</f>
        <v>0</v>
      </c>
      <c r="G30" s="258">
        <f>Data_category!H22</f>
        <v>0</v>
      </c>
      <c r="H30" s="67"/>
      <c r="I30" s="261" t="e">
        <f>CV_C!T31</f>
        <v>#VALUE!</v>
      </c>
      <c r="J30" s="262" t="e">
        <f>I30/Data_category!$M$29*Data_count!$F$16</f>
        <v>#VALUE!</v>
      </c>
    </row>
    <row r="31" spans="1:10" ht="12.75" customHeight="1" x14ac:dyDescent="0.2">
      <c r="A31" s="250" t="s">
        <v>67</v>
      </c>
      <c r="B31" s="251">
        <f>Data_category!C23</f>
        <v>0</v>
      </c>
      <c r="C31" s="252">
        <f>Data_category!D23</f>
        <v>0</v>
      </c>
      <c r="D31" s="253">
        <f>Data_category!E23</f>
        <v>0</v>
      </c>
      <c r="E31" s="252">
        <f>Data_category!F23</f>
        <v>0</v>
      </c>
      <c r="F31" s="253">
        <f>Data_category!G23</f>
        <v>0</v>
      </c>
      <c r="G31" s="252">
        <f>Data_category!H23</f>
        <v>0</v>
      </c>
      <c r="I31" s="248" t="e">
        <f>CV_C!T32</f>
        <v>#VALUE!</v>
      </c>
      <c r="J31" s="255" t="e">
        <f>I31/Data_category!$M$29*Data_count!$F$16</f>
        <v>#VALUE!</v>
      </c>
    </row>
    <row r="32" spans="1:10" ht="12.75" customHeight="1" x14ac:dyDescent="0.2">
      <c r="A32" s="250" t="s">
        <v>68</v>
      </c>
      <c r="B32" s="251">
        <f>Data_category!C24</f>
        <v>0</v>
      </c>
      <c r="C32" s="252">
        <f>Data_category!D24</f>
        <v>0</v>
      </c>
      <c r="D32" s="253">
        <f>Data_category!E24</f>
        <v>0</v>
      </c>
      <c r="E32" s="252">
        <f>Data_category!F24</f>
        <v>0</v>
      </c>
      <c r="F32" s="253">
        <f>Data_category!G24</f>
        <v>0</v>
      </c>
      <c r="G32" s="252">
        <f>Data_category!H24</f>
        <v>0</v>
      </c>
      <c r="I32" s="248" t="e">
        <f>CV_C!T33</f>
        <v>#VALUE!</v>
      </c>
      <c r="J32" s="255" t="e">
        <f>I32/Data_category!$M$29*Data_count!$F$16</f>
        <v>#VALUE!</v>
      </c>
    </row>
    <row r="33" spans="1:10" ht="12.75" customHeight="1" x14ac:dyDescent="0.2">
      <c r="A33" s="250" t="s">
        <v>69</v>
      </c>
      <c r="B33" s="251">
        <f>Data_category!C25</f>
        <v>0</v>
      </c>
      <c r="C33" s="252">
        <f>Data_category!D25</f>
        <v>0</v>
      </c>
      <c r="D33" s="253">
        <f>Data_category!E25</f>
        <v>0</v>
      </c>
      <c r="E33" s="252">
        <f>Data_category!F25</f>
        <v>0</v>
      </c>
      <c r="F33" s="253">
        <f>Data_category!G25</f>
        <v>0</v>
      </c>
      <c r="G33" s="252">
        <f>Data_category!H25</f>
        <v>0</v>
      </c>
      <c r="I33" s="248" t="e">
        <f>CV_C!T34</f>
        <v>#VALUE!</v>
      </c>
      <c r="J33" s="255" t="e">
        <f>I33/Data_category!$M$29*Data_count!$F$16</f>
        <v>#VALUE!</v>
      </c>
    </row>
    <row r="34" spans="1:10" ht="12.75" customHeight="1" x14ac:dyDescent="0.2">
      <c r="A34" s="250" t="s">
        <v>70</v>
      </c>
      <c r="B34" s="251">
        <f>Data_category!C26</f>
        <v>0</v>
      </c>
      <c r="C34" s="252">
        <f>Data_category!D26</f>
        <v>0</v>
      </c>
      <c r="D34" s="253">
        <f>Data_category!E26</f>
        <v>0</v>
      </c>
      <c r="E34" s="252">
        <f>Data_category!F26</f>
        <v>0</v>
      </c>
      <c r="F34" s="253">
        <f>Data_category!G26</f>
        <v>0</v>
      </c>
      <c r="G34" s="252">
        <f>Data_category!H26</f>
        <v>0</v>
      </c>
      <c r="I34" s="248" t="e">
        <f>CV_C!T35</f>
        <v>#VALUE!</v>
      </c>
      <c r="J34" s="255" t="e">
        <f>I34/Data_category!$M$29*Data_count!$F$16</f>
        <v>#VALUE!</v>
      </c>
    </row>
    <row r="35" spans="1:10" ht="12.75" customHeight="1" x14ac:dyDescent="0.2">
      <c r="A35" s="250" t="s">
        <v>71</v>
      </c>
      <c r="B35" s="251">
        <f>Data_category!C27</f>
        <v>0</v>
      </c>
      <c r="C35" s="252">
        <f>Data_category!D27</f>
        <v>0</v>
      </c>
      <c r="D35" s="253">
        <f>Data_category!E27</f>
        <v>0</v>
      </c>
      <c r="E35" s="252">
        <f>Data_category!F27</f>
        <v>0</v>
      </c>
      <c r="F35" s="253">
        <f>Data_category!G27</f>
        <v>0</v>
      </c>
      <c r="G35" s="252">
        <f>Data_category!H27</f>
        <v>0</v>
      </c>
      <c r="I35" s="248" t="e">
        <f>CV_C!T36</f>
        <v>#VALUE!</v>
      </c>
      <c r="J35" s="255" t="e">
        <f>I35/Data_category!$M$29*Data_count!$F$16</f>
        <v>#VALUE!</v>
      </c>
    </row>
    <row r="36" spans="1:10" ht="13.5" customHeight="1" thickBot="1" x14ac:dyDescent="0.25">
      <c r="A36" s="243" t="s">
        <v>72</v>
      </c>
      <c r="B36" s="263">
        <f>Data_category!C28</f>
        <v>0</v>
      </c>
      <c r="C36" s="264">
        <f>Data_category!D28</f>
        <v>0</v>
      </c>
      <c r="D36" s="265">
        <f>Data_category!E28</f>
        <v>0</v>
      </c>
      <c r="E36" s="264">
        <f>Data_category!F28</f>
        <v>0</v>
      </c>
      <c r="F36" s="265">
        <f>Data_category!G28</f>
        <v>0</v>
      </c>
      <c r="G36" s="264">
        <f>Data_category!H28</f>
        <v>0</v>
      </c>
      <c r="I36" s="267" t="e">
        <f>CV_C!T37</f>
        <v>#VALUE!</v>
      </c>
      <c r="J36" s="255" t="e">
        <f>I36/Data_category!$M$29*Data_count!$F$16</f>
        <v>#VALUE!</v>
      </c>
    </row>
    <row r="37" spans="1:10" ht="12.75" customHeight="1" x14ac:dyDescent="0.2">
      <c r="A37" s="268" t="s">
        <v>144</v>
      </c>
      <c r="B37" s="269" t="e">
        <f>SUM(B13:B36)/Data_category!$M$29</f>
        <v>#DIV/0!</v>
      </c>
      <c r="C37" s="270" t="e">
        <f>SUM(C13:C36)/Data_category!$M$29</f>
        <v>#DIV/0!</v>
      </c>
      <c r="D37" s="270" t="e">
        <f>SUM(D13:D36)/Data_category!$M$29</f>
        <v>#DIV/0!</v>
      </c>
      <c r="E37" s="270" t="e">
        <f>SUM(E13:E36)/Data_category!$M$29</f>
        <v>#DIV/0!</v>
      </c>
      <c r="F37" s="270" t="e">
        <f>SUM(F13:F36)/Data_category!$M$29</f>
        <v>#DIV/0!</v>
      </c>
      <c r="G37" s="270" t="e">
        <f>SUM(G13:G36)/Data_category!$M$29</f>
        <v>#DIV/0!</v>
      </c>
      <c r="I37" s="272" t="e">
        <f>SUM(I13:I36)</f>
        <v>#VALUE!</v>
      </c>
      <c r="J37" s="273" t="e">
        <f>SUM(B37:G37)</f>
        <v>#DIV/0!</v>
      </c>
    </row>
    <row r="38" spans="1:10" ht="12.75" customHeight="1" x14ac:dyDescent="0.2">
      <c r="A38" s="256" t="s">
        <v>158</v>
      </c>
      <c r="B38" s="274" t="e">
        <f>SUM(B19:B34)/Data_category!$M$29</f>
        <v>#DIV/0!</v>
      </c>
      <c r="C38" s="275" t="e">
        <f>SUM(C19:C34)/Data_category!$M$29</f>
        <v>#DIV/0!</v>
      </c>
      <c r="D38" s="275" t="e">
        <f>SUM(D19:D34)/Data_category!$M$29</f>
        <v>#DIV/0!</v>
      </c>
      <c r="E38" s="275" t="e">
        <f>SUM(E19:E34)/Data_category!$M$29</f>
        <v>#DIV/0!</v>
      </c>
      <c r="F38" s="275" t="e">
        <f>SUM(F19:F34)/Data_category!$M$29</f>
        <v>#DIV/0!</v>
      </c>
      <c r="G38" s="275" t="e">
        <f>SUM(G19:G34)/Data_category!$M$29</f>
        <v>#DIV/0!</v>
      </c>
      <c r="I38" s="261" t="e">
        <f>SUM(I19:I34)</f>
        <v>#VALUE!</v>
      </c>
      <c r="J38" s="262" t="e">
        <f>SUM(B38:G38)</f>
        <v>#DIV/0!</v>
      </c>
    </row>
    <row r="39" spans="1:10" ht="13.5" customHeight="1" thickBot="1" x14ac:dyDescent="0.25">
      <c r="A39" s="277" t="s">
        <v>159</v>
      </c>
      <c r="B39" s="278" t="e">
        <f t="shared" ref="B39:G39" si="0">B37-B38</f>
        <v>#DIV/0!</v>
      </c>
      <c r="C39" s="279" t="e">
        <f t="shared" si="0"/>
        <v>#DIV/0!</v>
      </c>
      <c r="D39" s="279" t="e">
        <f t="shared" si="0"/>
        <v>#DIV/0!</v>
      </c>
      <c r="E39" s="279" t="e">
        <f t="shared" si="0"/>
        <v>#DIV/0!</v>
      </c>
      <c r="F39" s="279" t="e">
        <f t="shared" si="0"/>
        <v>#DIV/0!</v>
      </c>
      <c r="G39" s="279" t="e">
        <f t="shared" si="0"/>
        <v>#DIV/0!</v>
      </c>
      <c r="I39" s="281" t="e">
        <f>I37-I38</f>
        <v>#VALUE!</v>
      </c>
      <c r="J39" s="282" t="e">
        <f>J37-J38</f>
        <v>#DIV/0!</v>
      </c>
    </row>
    <row r="40" spans="1:10" ht="12.75" customHeight="1" x14ac:dyDescent="0.2">
      <c r="B40" s="12"/>
      <c r="C40" s="11" t="e">
        <f>SUM(C37:E37)</f>
        <v>#DIV/0!</v>
      </c>
      <c r="J40" s="11"/>
    </row>
    <row r="41" spans="1:10" ht="12.75" customHeight="1" x14ac:dyDescent="0.2">
      <c r="A41" s="236" t="s">
        <v>106</v>
      </c>
      <c r="B41" s="6">
        <f>B5</f>
        <v>0</v>
      </c>
    </row>
    <row r="42" spans="1:10" ht="12.75" customHeight="1" thickBot="1" x14ac:dyDescent="0.25">
      <c r="H42" s="67"/>
    </row>
    <row r="43" spans="1:10" ht="18.600000000000001" customHeight="1" thickBot="1" x14ac:dyDescent="0.25">
      <c r="A43" s="6"/>
      <c r="B43" s="437" t="str">
        <f>B11</f>
        <v>Distrubution des classes EUR6 par tranche horaire  -  Cumul annuel</v>
      </c>
      <c r="C43" s="437"/>
      <c r="D43" s="437"/>
      <c r="E43" s="437"/>
      <c r="F43" s="437"/>
      <c r="G43" s="437"/>
      <c r="H43" s="238"/>
      <c r="I43" s="239" t="str">
        <f>I11</f>
        <v>THM</v>
      </c>
      <c r="J43" s="438" t="str">
        <f>J11</f>
        <v>Part du TJM</v>
      </c>
    </row>
    <row r="44" spans="1:10" ht="12.75" customHeight="1" thickBot="1" x14ac:dyDescent="0.25">
      <c r="A44" s="379" t="s">
        <v>124</v>
      </c>
      <c r="B44" s="240" t="str">
        <f>B12</f>
        <v>MR (1)</v>
      </c>
      <c r="C44" s="241" t="str">
        <f t="shared" ref="C44:G44" si="1">C12</f>
        <v>VL &amp; UT (2)</v>
      </c>
      <c r="D44" s="241" t="str">
        <f t="shared" si="1"/>
        <v>VL-R &amp; UT-R (3)</v>
      </c>
      <c r="E44" s="241" t="str">
        <f t="shared" si="1"/>
        <v>PL (4)</v>
      </c>
      <c r="F44" s="241" t="str">
        <f t="shared" si="1"/>
        <v>PL-R &amp; SL-R (5)</v>
      </c>
      <c r="G44" s="241" t="str">
        <f t="shared" si="1"/>
        <v>CAR (6)</v>
      </c>
      <c r="H44" s="135"/>
      <c r="I44" s="243" t="s">
        <v>127</v>
      </c>
      <c r="J44" s="438"/>
    </row>
    <row r="45" spans="1:10" ht="12.75" customHeight="1" x14ac:dyDescent="0.2">
      <c r="A45" s="244" t="s">
        <v>49</v>
      </c>
      <c r="B45" s="245">
        <f>Data_category!C33</f>
        <v>0</v>
      </c>
      <c r="C45" s="141">
        <f>Data_category!D33</f>
        <v>0</v>
      </c>
      <c r="D45" s="246">
        <f>Data_category!E33</f>
        <v>0</v>
      </c>
      <c r="E45" s="141">
        <f>Data_category!F33</f>
        <v>0</v>
      </c>
      <c r="F45" s="246">
        <f>Data_category!G33</f>
        <v>0</v>
      </c>
      <c r="G45" s="141">
        <f>Data_category!H33</f>
        <v>0</v>
      </c>
      <c r="I45" s="248" t="e">
        <f>CV_C!AD14</f>
        <v>#VALUE!</v>
      </c>
      <c r="J45" s="249" t="e">
        <f>I45/Data_category!$M$29*Data_count!$F$16</f>
        <v>#VALUE!</v>
      </c>
    </row>
    <row r="46" spans="1:10" ht="12.75" customHeight="1" x14ac:dyDescent="0.2">
      <c r="A46" s="250" t="s">
        <v>50</v>
      </c>
      <c r="B46" s="251">
        <f>Data_category!C34</f>
        <v>0</v>
      </c>
      <c r="C46" s="252">
        <f>Data_category!D34</f>
        <v>0</v>
      </c>
      <c r="D46" s="253">
        <f>Data_category!E34</f>
        <v>0</v>
      </c>
      <c r="E46" s="252">
        <f>Data_category!F34</f>
        <v>0</v>
      </c>
      <c r="F46" s="253">
        <f>Data_category!G34</f>
        <v>0</v>
      </c>
      <c r="G46" s="252">
        <f>Data_category!H34</f>
        <v>0</v>
      </c>
      <c r="I46" s="248" t="e">
        <f>CV_C!AD15</f>
        <v>#VALUE!</v>
      </c>
      <c r="J46" s="255" t="e">
        <f>I46/Data_category!$M$29*Data_count!$F$16</f>
        <v>#VALUE!</v>
      </c>
    </row>
    <row r="47" spans="1:10" ht="12.75" customHeight="1" x14ac:dyDescent="0.2">
      <c r="A47" s="250" t="s">
        <v>51</v>
      </c>
      <c r="B47" s="251">
        <f>Data_category!C35</f>
        <v>0</v>
      </c>
      <c r="C47" s="252">
        <f>Data_category!D35</f>
        <v>0</v>
      </c>
      <c r="D47" s="253">
        <f>Data_category!E35</f>
        <v>0</v>
      </c>
      <c r="E47" s="252">
        <f>Data_category!F35</f>
        <v>0</v>
      </c>
      <c r="F47" s="253">
        <f>Data_category!G35</f>
        <v>0</v>
      </c>
      <c r="G47" s="252">
        <f>Data_category!H35</f>
        <v>0</v>
      </c>
      <c r="I47" s="248" t="e">
        <f>CV_C!AD16</f>
        <v>#VALUE!</v>
      </c>
      <c r="J47" s="255" t="e">
        <f>I47/Data_category!$M$29*Data_count!$F$16</f>
        <v>#VALUE!</v>
      </c>
    </row>
    <row r="48" spans="1:10" ht="12.75" customHeight="1" x14ac:dyDescent="0.2">
      <c r="A48" s="250" t="s">
        <v>52</v>
      </c>
      <c r="B48" s="251">
        <f>Data_category!C36</f>
        <v>0</v>
      </c>
      <c r="C48" s="252">
        <f>Data_category!D36</f>
        <v>0</v>
      </c>
      <c r="D48" s="253">
        <f>Data_category!E36</f>
        <v>0</v>
      </c>
      <c r="E48" s="252">
        <f>Data_category!F36</f>
        <v>0</v>
      </c>
      <c r="F48" s="253">
        <f>Data_category!G36</f>
        <v>0</v>
      </c>
      <c r="G48" s="252">
        <f>Data_category!H36</f>
        <v>0</v>
      </c>
      <c r="I48" s="248" t="e">
        <f>CV_C!AD17</f>
        <v>#VALUE!</v>
      </c>
      <c r="J48" s="255" t="e">
        <f>I48/Data_category!$M$29*Data_count!$F$16</f>
        <v>#VALUE!</v>
      </c>
    </row>
    <row r="49" spans="1:10" ht="12.75" customHeight="1" x14ac:dyDescent="0.2">
      <c r="A49" s="250" t="s">
        <v>53</v>
      </c>
      <c r="B49" s="251">
        <f>Data_category!C37</f>
        <v>0</v>
      </c>
      <c r="C49" s="252">
        <f>Data_category!D37</f>
        <v>0</v>
      </c>
      <c r="D49" s="253">
        <f>Data_category!E37</f>
        <v>0</v>
      </c>
      <c r="E49" s="252">
        <f>Data_category!F37</f>
        <v>0</v>
      </c>
      <c r="F49" s="253">
        <f>Data_category!G37</f>
        <v>0</v>
      </c>
      <c r="G49" s="252">
        <f>Data_category!H37</f>
        <v>0</v>
      </c>
      <c r="I49" s="248" t="e">
        <f>CV_C!AD18</f>
        <v>#VALUE!</v>
      </c>
      <c r="J49" s="255" t="e">
        <f>I49/Data_category!$M$29*Data_count!$F$16</f>
        <v>#VALUE!</v>
      </c>
    </row>
    <row r="50" spans="1:10" ht="12.75" customHeight="1" x14ac:dyDescent="0.2">
      <c r="A50" s="250" t="s">
        <v>54</v>
      </c>
      <c r="B50" s="251">
        <f>Data_category!C38</f>
        <v>0</v>
      </c>
      <c r="C50" s="252">
        <f>Data_category!D38</f>
        <v>0</v>
      </c>
      <c r="D50" s="253">
        <f>Data_category!E38</f>
        <v>0</v>
      </c>
      <c r="E50" s="252">
        <f>Data_category!F38</f>
        <v>0</v>
      </c>
      <c r="F50" s="253">
        <f>Data_category!G38</f>
        <v>0</v>
      </c>
      <c r="G50" s="252">
        <f>Data_category!H38</f>
        <v>0</v>
      </c>
      <c r="I50" s="248" t="e">
        <f>CV_C!AD19</f>
        <v>#VALUE!</v>
      </c>
      <c r="J50" s="255" t="e">
        <f>I50/Data_category!$M$29*Data_count!$F$16</f>
        <v>#VALUE!</v>
      </c>
    </row>
    <row r="51" spans="1:10" ht="12.75" customHeight="1" x14ac:dyDescent="0.2">
      <c r="A51" s="250" t="s">
        <v>55</v>
      </c>
      <c r="B51" s="251">
        <f>Data_category!C39</f>
        <v>0</v>
      </c>
      <c r="C51" s="252">
        <f>Data_category!D39</f>
        <v>0</v>
      </c>
      <c r="D51" s="253">
        <f>Data_category!E39</f>
        <v>0</v>
      </c>
      <c r="E51" s="252">
        <f>Data_category!F39</f>
        <v>0</v>
      </c>
      <c r="F51" s="253">
        <f>Data_category!G39</f>
        <v>0</v>
      </c>
      <c r="G51" s="252">
        <f>Data_category!H39</f>
        <v>0</v>
      </c>
      <c r="I51" s="248" t="e">
        <f>CV_C!AD20</f>
        <v>#VALUE!</v>
      </c>
      <c r="J51" s="255" t="e">
        <f>I51/Data_category!$M$29*Data_count!$F$16</f>
        <v>#VALUE!</v>
      </c>
    </row>
    <row r="52" spans="1:10" ht="12.75" customHeight="1" x14ac:dyDescent="0.2">
      <c r="A52" s="256" t="s">
        <v>56</v>
      </c>
      <c r="B52" s="257">
        <f>Data_category!C40</f>
        <v>0</v>
      </c>
      <c r="C52" s="258">
        <f>Data_category!D40</f>
        <v>0</v>
      </c>
      <c r="D52" s="259">
        <f>Data_category!E40</f>
        <v>0</v>
      </c>
      <c r="E52" s="258">
        <f>Data_category!F40</f>
        <v>0</v>
      </c>
      <c r="F52" s="259">
        <f>Data_category!G40</f>
        <v>0</v>
      </c>
      <c r="G52" s="258">
        <f>Data_category!H40</f>
        <v>0</v>
      </c>
      <c r="H52" s="67"/>
      <c r="I52" s="261" t="e">
        <f>CV_C!AD21</f>
        <v>#VALUE!</v>
      </c>
      <c r="J52" s="262" t="e">
        <f>I52/Data_category!$M$29*Data_count!$F$16</f>
        <v>#VALUE!</v>
      </c>
    </row>
    <row r="53" spans="1:10" ht="12.75" customHeight="1" x14ac:dyDescent="0.2">
      <c r="A53" s="250" t="s">
        <v>57</v>
      </c>
      <c r="B53" s="251">
        <f>Data_category!C41</f>
        <v>0</v>
      </c>
      <c r="C53" s="252">
        <f>Data_category!D41</f>
        <v>0</v>
      </c>
      <c r="D53" s="253">
        <f>Data_category!E41</f>
        <v>0</v>
      </c>
      <c r="E53" s="252">
        <f>Data_category!F41</f>
        <v>0</v>
      </c>
      <c r="F53" s="253">
        <f>Data_category!G41</f>
        <v>0</v>
      </c>
      <c r="G53" s="252">
        <f>Data_category!H41</f>
        <v>0</v>
      </c>
      <c r="I53" s="248" t="e">
        <f>CV_C!AD22</f>
        <v>#VALUE!</v>
      </c>
      <c r="J53" s="255" t="e">
        <f>I53/Data_category!$M$29*Data_count!$F$16</f>
        <v>#VALUE!</v>
      </c>
    </row>
    <row r="54" spans="1:10" ht="12.75" customHeight="1" x14ac:dyDescent="0.2">
      <c r="A54" s="250" t="s">
        <v>58</v>
      </c>
      <c r="B54" s="251">
        <f>Data_category!C42</f>
        <v>0</v>
      </c>
      <c r="C54" s="252">
        <f>Data_category!D42</f>
        <v>0</v>
      </c>
      <c r="D54" s="253">
        <f>Data_category!E42</f>
        <v>0</v>
      </c>
      <c r="E54" s="252">
        <f>Data_category!F42</f>
        <v>0</v>
      </c>
      <c r="F54" s="253">
        <f>Data_category!G42</f>
        <v>0</v>
      </c>
      <c r="G54" s="252">
        <f>Data_category!H42</f>
        <v>0</v>
      </c>
      <c r="I54" s="248" t="e">
        <f>CV_C!AD23</f>
        <v>#VALUE!</v>
      </c>
      <c r="J54" s="255" t="e">
        <f>I54/Data_category!$M$29*Data_count!$F$16</f>
        <v>#VALUE!</v>
      </c>
    </row>
    <row r="55" spans="1:10" ht="12.75" customHeight="1" x14ac:dyDescent="0.2">
      <c r="A55" s="250" t="s">
        <v>59</v>
      </c>
      <c r="B55" s="251">
        <f>Data_category!C43</f>
        <v>0</v>
      </c>
      <c r="C55" s="252">
        <f>Data_category!D43</f>
        <v>0</v>
      </c>
      <c r="D55" s="253">
        <f>Data_category!E43</f>
        <v>0</v>
      </c>
      <c r="E55" s="252">
        <f>Data_category!F43</f>
        <v>0</v>
      </c>
      <c r="F55" s="253">
        <f>Data_category!G43</f>
        <v>0</v>
      </c>
      <c r="G55" s="252">
        <f>Data_category!H43</f>
        <v>0</v>
      </c>
      <c r="I55" s="248" t="e">
        <f>CV_C!AD24</f>
        <v>#VALUE!</v>
      </c>
      <c r="J55" s="255" t="e">
        <f>I55/Data_category!$M$29*Data_count!$F$16</f>
        <v>#VALUE!</v>
      </c>
    </row>
    <row r="56" spans="1:10" ht="12.75" customHeight="1" x14ac:dyDescent="0.2">
      <c r="A56" s="250" t="s">
        <v>60</v>
      </c>
      <c r="B56" s="251">
        <f>Data_category!C44</f>
        <v>0</v>
      </c>
      <c r="C56" s="252">
        <f>Data_category!D44</f>
        <v>0</v>
      </c>
      <c r="D56" s="253">
        <f>Data_category!E44</f>
        <v>0</v>
      </c>
      <c r="E56" s="252">
        <f>Data_category!F44</f>
        <v>0</v>
      </c>
      <c r="F56" s="253">
        <f>Data_category!G44</f>
        <v>0</v>
      </c>
      <c r="G56" s="252">
        <f>Data_category!H44</f>
        <v>0</v>
      </c>
      <c r="I56" s="248" t="e">
        <f>CV_C!AD25</f>
        <v>#VALUE!</v>
      </c>
      <c r="J56" s="255" t="e">
        <f>I56/Data_category!$M$29*Data_count!$F$16</f>
        <v>#VALUE!</v>
      </c>
    </row>
    <row r="57" spans="1:10" ht="12.75" customHeight="1" x14ac:dyDescent="0.2">
      <c r="A57" s="250" t="s">
        <v>61</v>
      </c>
      <c r="B57" s="251">
        <f>Data_category!C45</f>
        <v>0</v>
      </c>
      <c r="C57" s="252">
        <f>Data_category!D45</f>
        <v>0</v>
      </c>
      <c r="D57" s="253">
        <f>Data_category!E45</f>
        <v>0</v>
      </c>
      <c r="E57" s="252">
        <f>Data_category!F45</f>
        <v>0</v>
      </c>
      <c r="F57" s="253">
        <f>Data_category!G45</f>
        <v>0</v>
      </c>
      <c r="G57" s="252">
        <f>Data_category!H45</f>
        <v>0</v>
      </c>
      <c r="I57" s="248" t="e">
        <f>CV_C!AD26</f>
        <v>#VALUE!</v>
      </c>
      <c r="J57" s="255" t="e">
        <f>I57/Data_category!$M$29*Data_count!$F$16</f>
        <v>#VALUE!</v>
      </c>
    </row>
    <row r="58" spans="1:10" ht="12.75" customHeight="1" x14ac:dyDescent="0.2">
      <c r="A58" s="250" t="s">
        <v>62</v>
      </c>
      <c r="B58" s="251">
        <f>Data_category!C46</f>
        <v>0</v>
      </c>
      <c r="C58" s="252">
        <f>Data_category!D46</f>
        <v>0</v>
      </c>
      <c r="D58" s="253">
        <f>Data_category!E46</f>
        <v>0</v>
      </c>
      <c r="E58" s="252">
        <f>Data_category!F46</f>
        <v>0</v>
      </c>
      <c r="F58" s="253">
        <f>Data_category!G46</f>
        <v>0</v>
      </c>
      <c r="G58" s="252">
        <f>Data_category!H46</f>
        <v>0</v>
      </c>
      <c r="I58" s="248" t="e">
        <f>CV_C!AD27</f>
        <v>#VALUE!</v>
      </c>
      <c r="J58" s="255" t="e">
        <f>I58/Data_category!$M$29*Data_count!$F$16</f>
        <v>#VALUE!</v>
      </c>
    </row>
    <row r="59" spans="1:10" ht="12.75" customHeight="1" x14ac:dyDescent="0.2">
      <c r="A59" s="250" t="s">
        <v>63</v>
      </c>
      <c r="B59" s="251">
        <f>Data_category!C47</f>
        <v>0</v>
      </c>
      <c r="C59" s="252">
        <f>Data_category!D47</f>
        <v>0</v>
      </c>
      <c r="D59" s="253">
        <f>Data_category!E47</f>
        <v>0</v>
      </c>
      <c r="E59" s="252">
        <f>Data_category!F47</f>
        <v>0</v>
      </c>
      <c r="F59" s="253">
        <f>Data_category!G47</f>
        <v>0</v>
      </c>
      <c r="G59" s="252">
        <f>Data_category!H47</f>
        <v>0</v>
      </c>
      <c r="I59" s="248" t="e">
        <f>CV_C!AD28</f>
        <v>#VALUE!</v>
      </c>
      <c r="J59" s="255" t="e">
        <f>I59/Data_category!$M$29*Data_count!$F$16</f>
        <v>#VALUE!</v>
      </c>
    </row>
    <row r="60" spans="1:10" ht="12.75" customHeight="1" x14ac:dyDescent="0.2">
      <c r="A60" s="250" t="s">
        <v>64</v>
      </c>
      <c r="B60" s="251">
        <f>Data_category!C48</f>
        <v>0</v>
      </c>
      <c r="C60" s="252">
        <f>Data_category!D48</f>
        <v>0</v>
      </c>
      <c r="D60" s="253">
        <f>Data_category!E48</f>
        <v>0</v>
      </c>
      <c r="E60" s="252">
        <f>Data_category!F48</f>
        <v>0</v>
      </c>
      <c r="F60" s="253">
        <f>Data_category!G48</f>
        <v>0</v>
      </c>
      <c r="G60" s="252">
        <f>Data_category!H48</f>
        <v>0</v>
      </c>
      <c r="I60" s="248" t="e">
        <f>CV_C!AD29</f>
        <v>#VALUE!</v>
      </c>
      <c r="J60" s="255" t="e">
        <f>I60/Data_category!$M$29*Data_count!$F$16</f>
        <v>#VALUE!</v>
      </c>
    </row>
    <row r="61" spans="1:10" ht="12.75" customHeight="1" x14ac:dyDescent="0.2">
      <c r="A61" s="250" t="s">
        <v>65</v>
      </c>
      <c r="B61" s="251">
        <f>Data_category!C49</f>
        <v>0</v>
      </c>
      <c r="C61" s="252">
        <f>Data_category!D49</f>
        <v>0</v>
      </c>
      <c r="D61" s="253">
        <f>Data_category!E49</f>
        <v>0</v>
      </c>
      <c r="E61" s="252">
        <f>Data_category!F49</f>
        <v>0</v>
      </c>
      <c r="F61" s="253">
        <f>Data_category!G49</f>
        <v>0</v>
      </c>
      <c r="G61" s="252">
        <f>Data_category!H49</f>
        <v>0</v>
      </c>
      <c r="I61" s="248" t="e">
        <f>CV_C!AD30</f>
        <v>#VALUE!</v>
      </c>
      <c r="J61" s="255" t="e">
        <f>I61/Data_category!$M$29*Data_count!$F$16</f>
        <v>#VALUE!</v>
      </c>
    </row>
    <row r="62" spans="1:10" ht="12.75" customHeight="1" x14ac:dyDescent="0.2">
      <c r="A62" s="256" t="s">
        <v>66</v>
      </c>
      <c r="B62" s="257">
        <f>Data_category!C50</f>
        <v>0</v>
      </c>
      <c r="C62" s="258">
        <f>Data_category!D50</f>
        <v>0</v>
      </c>
      <c r="D62" s="259">
        <f>Data_category!E50</f>
        <v>0</v>
      </c>
      <c r="E62" s="258">
        <f>Data_category!F50</f>
        <v>0</v>
      </c>
      <c r="F62" s="259">
        <f>Data_category!G50</f>
        <v>0</v>
      </c>
      <c r="G62" s="258">
        <f>Data_category!H50</f>
        <v>0</v>
      </c>
      <c r="H62" s="67"/>
      <c r="I62" s="261" t="e">
        <f>CV_C!AD31</f>
        <v>#VALUE!</v>
      </c>
      <c r="J62" s="262" t="e">
        <f>I62/Data_category!$M$29*Data_count!$F$16</f>
        <v>#VALUE!</v>
      </c>
    </row>
    <row r="63" spans="1:10" ht="12.75" customHeight="1" x14ac:dyDescent="0.2">
      <c r="A63" s="250" t="s">
        <v>67</v>
      </c>
      <c r="B63" s="251">
        <f>Data_category!C51</f>
        <v>0</v>
      </c>
      <c r="C63" s="252">
        <f>Data_category!D51</f>
        <v>0</v>
      </c>
      <c r="D63" s="253">
        <f>Data_category!E51</f>
        <v>0</v>
      </c>
      <c r="E63" s="252">
        <f>Data_category!F51</f>
        <v>0</v>
      </c>
      <c r="F63" s="253">
        <f>Data_category!G51</f>
        <v>0</v>
      </c>
      <c r="G63" s="252">
        <f>Data_category!H51</f>
        <v>0</v>
      </c>
      <c r="I63" s="248" t="e">
        <f>CV_C!AD32</f>
        <v>#VALUE!</v>
      </c>
      <c r="J63" s="255" t="e">
        <f>I63/Data_category!$M$29*Data_count!$F$16</f>
        <v>#VALUE!</v>
      </c>
    </row>
    <row r="64" spans="1:10" ht="12.75" customHeight="1" x14ac:dyDescent="0.2">
      <c r="A64" s="250" t="s">
        <v>68</v>
      </c>
      <c r="B64" s="251">
        <f>Data_category!C52</f>
        <v>0</v>
      </c>
      <c r="C64" s="252">
        <f>Data_category!D52</f>
        <v>0</v>
      </c>
      <c r="D64" s="253">
        <f>Data_category!E52</f>
        <v>0</v>
      </c>
      <c r="E64" s="252">
        <f>Data_category!F52</f>
        <v>0</v>
      </c>
      <c r="F64" s="253">
        <f>Data_category!G52</f>
        <v>0</v>
      </c>
      <c r="G64" s="252">
        <f>Data_category!H52</f>
        <v>0</v>
      </c>
      <c r="I64" s="248" t="e">
        <f>CV_C!AD33</f>
        <v>#VALUE!</v>
      </c>
      <c r="J64" s="255" t="e">
        <f>I64/Data_category!$M$29*Data_count!$F$16</f>
        <v>#VALUE!</v>
      </c>
    </row>
    <row r="65" spans="1:11" ht="12.75" customHeight="1" x14ac:dyDescent="0.2">
      <c r="A65" s="250" t="s">
        <v>69</v>
      </c>
      <c r="B65" s="251">
        <f>Data_category!C53</f>
        <v>0</v>
      </c>
      <c r="C65" s="252">
        <f>Data_category!D53</f>
        <v>0</v>
      </c>
      <c r="D65" s="253">
        <f>Data_category!E53</f>
        <v>0</v>
      </c>
      <c r="E65" s="252">
        <f>Data_category!F53</f>
        <v>0</v>
      </c>
      <c r="F65" s="253">
        <f>Data_category!G53</f>
        <v>0</v>
      </c>
      <c r="G65" s="252">
        <f>Data_category!H53</f>
        <v>0</v>
      </c>
      <c r="I65" s="248" t="e">
        <f>CV_C!AD34</f>
        <v>#VALUE!</v>
      </c>
      <c r="J65" s="255" t="e">
        <f>I65/Data_category!$M$29*Data_count!$F$16</f>
        <v>#VALUE!</v>
      </c>
    </row>
    <row r="66" spans="1:11" ht="12.75" customHeight="1" x14ac:dyDescent="0.2">
      <c r="A66" s="250" t="s">
        <v>70</v>
      </c>
      <c r="B66" s="251">
        <f>Data_category!C54</f>
        <v>0</v>
      </c>
      <c r="C66" s="252">
        <f>Data_category!D54</f>
        <v>0</v>
      </c>
      <c r="D66" s="253">
        <f>Data_category!E54</f>
        <v>0</v>
      </c>
      <c r="E66" s="252">
        <f>Data_category!F54</f>
        <v>0</v>
      </c>
      <c r="F66" s="253">
        <f>Data_category!G54</f>
        <v>0</v>
      </c>
      <c r="G66" s="252">
        <f>Data_category!H54</f>
        <v>0</v>
      </c>
      <c r="I66" s="248" t="e">
        <f>CV_C!AD35</f>
        <v>#VALUE!</v>
      </c>
      <c r="J66" s="255" t="e">
        <f>I66/Data_category!$M$29*Data_count!$F$16</f>
        <v>#VALUE!</v>
      </c>
    </row>
    <row r="67" spans="1:11" ht="12.75" customHeight="1" x14ac:dyDescent="0.2">
      <c r="A67" s="250" t="s">
        <v>71</v>
      </c>
      <c r="B67" s="251">
        <f>Data_category!C55</f>
        <v>0</v>
      </c>
      <c r="C67" s="252">
        <f>Data_category!D55</f>
        <v>0</v>
      </c>
      <c r="D67" s="253">
        <f>Data_category!E55</f>
        <v>0</v>
      </c>
      <c r="E67" s="252">
        <f>Data_category!F55</f>
        <v>0</v>
      </c>
      <c r="F67" s="253">
        <f>Data_category!G55</f>
        <v>0</v>
      </c>
      <c r="G67" s="252">
        <f>Data_category!H55</f>
        <v>0</v>
      </c>
      <c r="I67" s="248" t="e">
        <f>CV_C!AD36</f>
        <v>#VALUE!</v>
      </c>
      <c r="J67" s="255" t="e">
        <f>I67/Data_category!$M$29*Data_count!$F$16</f>
        <v>#VALUE!</v>
      </c>
    </row>
    <row r="68" spans="1:11" ht="13.5" customHeight="1" thickBot="1" x14ac:dyDescent="0.25">
      <c r="A68" s="243" t="s">
        <v>72</v>
      </c>
      <c r="B68" s="263">
        <f>Data_category!C56</f>
        <v>0</v>
      </c>
      <c r="C68" s="264">
        <f>Data_category!D56</f>
        <v>0</v>
      </c>
      <c r="D68" s="265">
        <f>Data_category!E56</f>
        <v>0</v>
      </c>
      <c r="E68" s="264">
        <f>Data_category!F56</f>
        <v>0</v>
      </c>
      <c r="F68" s="265">
        <f>Data_category!G56</f>
        <v>0</v>
      </c>
      <c r="G68" s="264">
        <f>Data_category!H56</f>
        <v>0</v>
      </c>
      <c r="I68" s="267" t="e">
        <f>CV_C!AD37</f>
        <v>#VALUE!</v>
      </c>
      <c r="J68" s="255" t="e">
        <f>I68/Data_category!$M$29*Data_count!$F$16</f>
        <v>#VALUE!</v>
      </c>
    </row>
    <row r="69" spans="1:11" ht="12.75" customHeight="1" x14ac:dyDescent="0.2">
      <c r="A69" s="268" t="s">
        <v>144</v>
      </c>
      <c r="B69" s="269" t="e">
        <f>SUM(B45:B68)/Data_category!$M$57</f>
        <v>#DIV/0!</v>
      </c>
      <c r="C69" s="270" t="e">
        <f>SUM(C45:C68)/Data_category!$M$57</f>
        <v>#DIV/0!</v>
      </c>
      <c r="D69" s="270" t="e">
        <f>SUM(D45:D68)/Data_category!$M$57</f>
        <v>#DIV/0!</v>
      </c>
      <c r="E69" s="270" t="e">
        <f>SUM(E45:E68)/Data_category!$M$57</f>
        <v>#DIV/0!</v>
      </c>
      <c r="F69" s="270" t="e">
        <f>SUM(F45:F68)/Data_category!$M$57</f>
        <v>#DIV/0!</v>
      </c>
      <c r="G69" s="270" t="e">
        <f>SUM(G45:G68)/Data_category!$M$57</f>
        <v>#DIV/0!</v>
      </c>
      <c r="I69" s="272" t="e">
        <f>SUM(I45:I68)</f>
        <v>#VALUE!</v>
      </c>
      <c r="J69" s="273" t="e">
        <f>SUM(B69:G69)</f>
        <v>#DIV/0!</v>
      </c>
    </row>
    <row r="70" spans="1:11" ht="12.75" customHeight="1" x14ac:dyDescent="0.2">
      <c r="A70" s="256" t="s">
        <v>158</v>
      </c>
      <c r="B70" s="274" t="e">
        <f>SUM(B51:B66)/Data_category!$M$57</f>
        <v>#DIV/0!</v>
      </c>
      <c r="C70" s="275" t="e">
        <f>SUM(C51:C66)/Data_category!$M$57</f>
        <v>#DIV/0!</v>
      </c>
      <c r="D70" s="275" t="e">
        <f>SUM(D51:D66)/Data_category!$M$57</f>
        <v>#DIV/0!</v>
      </c>
      <c r="E70" s="275" t="e">
        <f>SUM(E51:E66)/Data_category!$M$57</f>
        <v>#DIV/0!</v>
      </c>
      <c r="F70" s="275" t="e">
        <f>SUM(F51:F66)/Data_category!$M$57</f>
        <v>#DIV/0!</v>
      </c>
      <c r="G70" s="275" t="e">
        <f>SUM(G51:G66)/Data_category!$M$57</f>
        <v>#DIV/0!</v>
      </c>
      <c r="I70" s="261" t="e">
        <f>SUM(I51:I66)</f>
        <v>#VALUE!</v>
      </c>
      <c r="J70" s="262" t="e">
        <f>SUM(B70:G70)</f>
        <v>#DIV/0!</v>
      </c>
    </row>
    <row r="71" spans="1:11" ht="13.5" customHeight="1" thickBot="1" x14ac:dyDescent="0.25">
      <c r="A71" s="277" t="s">
        <v>159</v>
      </c>
      <c r="B71" s="278" t="e">
        <f t="shared" ref="B71:G71" si="2">B69-B70</f>
        <v>#DIV/0!</v>
      </c>
      <c r="C71" s="279" t="e">
        <f t="shared" si="2"/>
        <v>#DIV/0!</v>
      </c>
      <c r="D71" s="279" t="e">
        <f t="shared" si="2"/>
        <v>#DIV/0!</v>
      </c>
      <c r="E71" s="279" t="e">
        <f t="shared" si="2"/>
        <v>#DIV/0!</v>
      </c>
      <c r="F71" s="279" t="e">
        <f t="shared" si="2"/>
        <v>#DIV/0!</v>
      </c>
      <c r="G71" s="279" t="e">
        <f t="shared" si="2"/>
        <v>#DIV/0!</v>
      </c>
      <c r="I71" s="281" t="e">
        <f>I69-I70</f>
        <v>#VALUE!</v>
      </c>
      <c r="J71" s="282" t="e">
        <f>J69-J70</f>
        <v>#DIV/0!</v>
      </c>
    </row>
    <row r="72" spans="1:11" x14ac:dyDescent="0.2">
      <c r="C72" s="11"/>
    </row>
    <row r="73" spans="1:11" s="40" customFormat="1" ht="12.75" customHeight="1" x14ac:dyDescent="0.2">
      <c r="A73" s="84" t="s">
        <v>221</v>
      </c>
      <c r="B73" s="84"/>
      <c r="C73" s="401" t="s">
        <v>227</v>
      </c>
      <c r="E73" s="84"/>
      <c r="F73" s="84"/>
      <c r="G73" s="62" t="s">
        <v>228</v>
      </c>
      <c r="H73" s="67"/>
      <c r="J73" s="88"/>
      <c r="K73" s="135"/>
    </row>
    <row r="74" spans="1:11" s="40" customFormat="1" ht="12.75" customHeight="1" x14ac:dyDescent="0.2">
      <c r="A74" s="401" t="s">
        <v>226</v>
      </c>
      <c r="B74" s="84"/>
      <c r="E74" s="84" t="s">
        <v>222</v>
      </c>
      <c r="F74" s="84"/>
      <c r="G74" s="401" t="s">
        <v>230</v>
      </c>
      <c r="H74" s="67"/>
      <c r="J74" s="88"/>
      <c r="K74" s="135"/>
    </row>
    <row r="75" spans="1:11" ht="12.75" customHeight="1" x14ac:dyDescent="0.2">
      <c r="A75" s="84"/>
      <c r="B75" s="84"/>
      <c r="C75" s="84"/>
      <c r="D75" s="84"/>
      <c r="E75" s="84"/>
      <c r="F75" s="84"/>
      <c r="G75" s="84"/>
      <c r="H75" s="67"/>
      <c r="I75" s="67"/>
      <c r="J75" s="88"/>
      <c r="K75" s="283"/>
    </row>
    <row r="76" spans="1:11" ht="12.75" customHeight="1" x14ac:dyDescent="0.2">
      <c r="A76" s="442" t="s">
        <v>232</v>
      </c>
      <c r="B76" s="442"/>
      <c r="C76" s="442"/>
      <c r="D76" s="442"/>
      <c r="E76" s="284"/>
      <c r="F76" s="439" t="s">
        <v>233</v>
      </c>
      <c r="G76" s="439"/>
      <c r="H76" s="439"/>
      <c r="I76" s="439"/>
      <c r="J76" s="439"/>
      <c r="K76" s="283"/>
    </row>
  </sheetData>
  <mergeCells count="6">
    <mergeCell ref="B11:G11"/>
    <mergeCell ref="J11:J12"/>
    <mergeCell ref="B43:G43"/>
    <mergeCell ref="J43:J44"/>
    <mergeCell ref="F76:J76"/>
    <mergeCell ref="A76:D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3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3">
        <f>Data_count!B3</f>
        <v>0</v>
      </c>
      <c r="I1" s="12"/>
      <c r="J1" s="14"/>
    </row>
    <row r="2" spans="1:10" ht="19.5" customHeight="1" x14ac:dyDescent="0.25">
      <c r="A2" s="15">
        <f>Data_count!B4</f>
        <v>0</v>
      </c>
      <c r="E2" s="16">
        <f>Data_count!B5</f>
        <v>0</v>
      </c>
      <c r="I2" s="12"/>
      <c r="J2" s="14">
        <f>Data_count!B6</f>
        <v>0</v>
      </c>
    </row>
    <row r="3" spans="1:10" ht="18.75" customHeight="1" x14ac:dyDescent="0.2">
      <c r="A3" s="15">
        <f>Data_count!B10</f>
        <v>0</v>
      </c>
      <c r="I3" s="12"/>
      <c r="J3" s="17">
        <f>Data_count!B7</f>
        <v>0</v>
      </c>
    </row>
    <row r="4" spans="1:10" ht="12.75" customHeight="1" x14ac:dyDescent="0.2">
      <c r="A4" s="15" t="s">
        <v>105</v>
      </c>
      <c r="B4" s="18">
        <f>Data_count!B13</f>
        <v>0</v>
      </c>
      <c r="I4" s="12"/>
      <c r="J4" s="17">
        <f>Data_count!B8</f>
        <v>0</v>
      </c>
    </row>
    <row r="5" spans="1:10" ht="15.95" customHeight="1" x14ac:dyDescent="0.25">
      <c r="A5" s="15" t="s">
        <v>106</v>
      </c>
      <c r="B5" s="18">
        <f>Data_count!B14</f>
        <v>0</v>
      </c>
      <c r="E5" s="16"/>
      <c r="I5" s="12"/>
      <c r="J5" s="17">
        <f>Data_count!B9</f>
        <v>0</v>
      </c>
    </row>
    <row r="6" spans="1:10" ht="27" customHeight="1" x14ac:dyDescent="0.25">
      <c r="A6" s="15"/>
      <c r="C6" s="19"/>
      <c r="E6" s="16" t="s">
        <v>202</v>
      </c>
      <c r="I6" s="12"/>
    </row>
    <row r="7" spans="1:10" ht="12.75" customHeight="1" x14ac:dyDescent="0.2">
      <c r="A7" s="15"/>
      <c r="C7" s="19"/>
      <c r="G7" s="101"/>
      <c r="I7" s="12"/>
      <c r="J7" s="12"/>
    </row>
    <row r="8" spans="1:10" ht="12.75" customHeight="1" x14ac:dyDescent="0.25">
      <c r="A8" s="15"/>
      <c r="C8" s="19"/>
      <c r="E8" s="20">
        <f>Data_count!B11</f>
        <v>0</v>
      </c>
      <c r="G8" s="101"/>
      <c r="I8" s="12"/>
      <c r="J8" s="12"/>
    </row>
    <row r="9" spans="1:10" ht="12.75" customHeight="1" x14ac:dyDescent="0.2">
      <c r="A9" s="236" t="s">
        <v>105</v>
      </c>
      <c r="B9" s="6">
        <f>B4</f>
        <v>0</v>
      </c>
    </row>
    <row r="10" spans="1:10" s="6" customFormat="1" ht="13.5" customHeight="1" thickBot="1" x14ac:dyDescent="0.25">
      <c r="B10" s="286"/>
      <c r="J10" s="286"/>
    </row>
    <row r="11" spans="1:10" ht="18.600000000000001" customHeight="1" thickBot="1" x14ac:dyDescent="0.25">
      <c r="H11" s="287"/>
      <c r="I11" s="440" t="s">
        <v>124</v>
      </c>
      <c r="J11" s="441" t="s">
        <v>150</v>
      </c>
    </row>
    <row r="12" spans="1:10" ht="12.75" customHeight="1" thickBot="1" x14ac:dyDescent="0.25">
      <c r="H12" s="254"/>
      <c r="I12" s="440"/>
      <c r="J12" s="441"/>
    </row>
    <row r="13" spans="1:10" ht="12.75" customHeight="1" x14ac:dyDescent="0.2">
      <c r="H13" s="254"/>
      <c r="I13" s="288" t="s">
        <v>49</v>
      </c>
      <c r="J13" s="289" t="e">
        <f>EUR6_H!J13</f>
        <v>#VALUE!</v>
      </c>
    </row>
    <row r="14" spans="1:10" ht="12.75" customHeight="1" x14ac:dyDescent="0.2">
      <c r="H14" s="254"/>
      <c r="I14" s="290" t="s">
        <v>50</v>
      </c>
      <c r="J14" s="291" t="e">
        <f>EUR6_H!J14</f>
        <v>#VALUE!</v>
      </c>
    </row>
    <row r="15" spans="1:10" ht="12.75" customHeight="1" x14ac:dyDescent="0.2">
      <c r="H15" s="254"/>
      <c r="I15" s="290" t="s">
        <v>51</v>
      </c>
      <c r="J15" s="291" t="e">
        <f>EUR6_H!J15</f>
        <v>#VALUE!</v>
      </c>
    </row>
    <row r="16" spans="1:10" ht="12.75" customHeight="1" x14ac:dyDescent="0.2">
      <c r="H16" s="254"/>
      <c r="I16" s="290" t="s">
        <v>52</v>
      </c>
      <c r="J16" s="291" t="e">
        <f>EUR6_H!J16</f>
        <v>#VALUE!</v>
      </c>
    </row>
    <row r="17" spans="8:10" ht="12.75" customHeight="1" x14ac:dyDescent="0.2">
      <c r="H17" s="254"/>
      <c r="I17" s="290" t="s">
        <v>53</v>
      </c>
      <c r="J17" s="291" t="e">
        <f>EUR6_H!J17</f>
        <v>#VALUE!</v>
      </c>
    </row>
    <row r="18" spans="8:10" ht="12.75" customHeight="1" x14ac:dyDescent="0.2">
      <c r="H18" s="254"/>
      <c r="I18" s="290" t="s">
        <v>54</v>
      </c>
      <c r="J18" s="291" t="e">
        <f>EUR6_H!J18</f>
        <v>#VALUE!</v>
      </c>
    </row>
    <row r="19" spans="8:10" ht="12.75" customHeight="1" x14ac:dyDescent="0.2">
      <c r="H19" s="254"/>
      <c r="I19" s="290" t="s">
        <v>55</v>
      </c>
      <c r="J19" s="291" t="e">
        <f>EUR6_H!J19</f>
        <v>#VALUE!</v>
      </c>
    </row>
    <row r="20" spans="8:10" ht="12.75" customHeight="1" x14ac:dyDescent="0.2">
      <c r="H20" s="254"/>
      <c r="I20" s="262" t="s">
        <v>56</v>
      </c>
      <c r="J20" s="292" t="e">
        <f>EUR6_H!J20</f>
        <v>#VALUE!</v>
      </c>
    </row>
    <row r="21" spans="8:10" ht="12.75" customHeight="1" x14ac:dyDescent="0.2">
      <c r="H21" s="254"/>
      <c r="I21" s="290" t="s">
        <v>57</v>
      </c>
      <c r="J21" s="291" t="e">
        <f>EUR6_H!J21</f>
        <v>#VALUE!</v>
      </c>
    </row>
    <row r="22" spans="8:10" ht="12.75" customHeight="1" x14ac:dyDescent="0.2">
      <c r="H22" s="254"/>
      <c r="I22" s="290" t="s">
        <v>58</v>
      </c>
      <c r="J22" s="291" t="e">
        <f>EUR6_H!J22</f>
        <v>#VALUE!</v>
      </c>
    </row>
    <row r="23" spans="8:10" ht="12.75" customHeight="1" x14ac:dyDescent="0.2">
      <c r="H23" s="254"/>
      <c r="I23" s="290" t="s">
        <v>59</v>
      </c>
      <c r="J23" s="291" t="e">
        <f>EUR6_H!J23</f>
        <v>#VALUE!</v>
      </c>
    </row>
    <row r="24" spans="8:10" ht="12.75" customHeight="1" x14ac:dyDescent="0.2">
      <c r="H24" s="254"/>
      <c r="I24" s="290" t="s">
        <v>60</v>
      </c>
      <c r="J24" s="291" t="e">
        <f>EUR6_H!J24</f>
        <v>#VALUE!</v>
      </c>
    </row>
    <row r="25" spans="8:10" ht="12.75" customHeight="1" x14ac:dyDescent="0.2">
      <c r="H25" s="254"/>
      <c r="I25" s="293" t="s">
        <v>61</v>
      </c>
      <c r="J25" s="291" t="e">
        <f>EUR6_H!J25</f>
        <v>#VALUE!</v>
      </c>
    </row>
    <row r="26" spans="8:10" ht="12.75" customHeight="1" x14ac:dyDescent="0.2">
      <c r="H26" s="254"/>
      <c r="I26" s="290" t="s">
        <v>62</v>
      </c>
      <c r="J26" s="291" t="e">
        <f>EUR6_H!J26</f>
        <v>#VALUE!</v>
      </c>
    </row>
    <row r="27" spans="8:10" ht="12.75" customHeight="1" x14ac:dyDescent="0.2">
      <c r="H27" s="254"/>
      <c r="I27" s="290" t="s">
        <v>63</v>
      </c>
      <c r="J27" s="291" t="e">
        <f>EUR6_H!J27</f>
        <v>#VALUE!</v>
      </c>
    </row>
    <row r="28" spans="8:10" ht="12.75" customHeight="1" x14ac:dyDescent="0.2">
      <c r="H28" s="254"/>
      <c r="I28" s="290" t="s">
        <v>64</v>
      </c>
      <c r="J28" s="291" t="e">
        <f>EUR6_H!J28</f>
        <v>#VALUE!</v>
      </c>
    </row>
    <row r="29" spans="8:10" ht="12.75" customHeight="1" x14ac:dyDescent="0.2">
      <c r="H29" s="254"/>
      <c r="I29" s="290" t="s">
        <v>65</v>
      </c>
      <c r="J29" s="291" t="e">
        <f>EUR6_H!J29</f>
        <v>#VALUE!</v>
      </c>
    </row>
    <row r="30" spans="8:10" ht="12.75" customHeight="1" x14ac:dyDescent="0.2">
      <c r="H30" s="254"/>
      <c r="I30" s="262" t="s">
        <v>66</v>
      </c>
      <c r="J30" s="292" t="e">
        <f>EUR6_H!J30</f>
        <v>#VALUE!</v>
      </c>
    </row>
    <row r="31" spans="8:10" ht="12.75" customHeight="1" x14ac:dyDescent="0.2">
      <c r="H31" s="254"/>
      <c r="I31" s="290" t="s">
        <v>67</v>
      </c>
      <c r="J31" s="291" t="e">
        <f>EUR6_H!J31</f>
        <v>#VALUE!</v>
      </c>
    </row>
    <row r="32" spans="8:10" ht="12.75" customHeight="1" x14ac:dyDescent="0.2">
      <c r="H32" s="254"/>
      <c r="I32" s="290" t="s">
        <v>68</v>
      </c>
      <c r="J32" s="291" t="e">
        <f>EUR6_H!J32</f>
        <v>#VALUE!</v>
      </c>
    </row>
    <row r="33" spans="1:10" ht="12.75" customHeight="1" x14ac:dyDescent="0.2">
      <c r="H33" s="254"/>
      <c r="I33" s="290" t="s">
        <v>69</v>
      </c>
      <c r="J33" s="291" t="e">
        <f>EUR6_H!J33</f>
        <v>#VALUE!</v>
      </c>
    </row>
    <row r="34" spans="1:10" ht="12.75" customHeight="1" x14ac:dyDescent="0.2">
      <c r="H34" s="254"/>
      <c r="I34" s="290" t="s">
        <v>70</v>
      </c>
      <c r="J34" s="291" t="e">
        <f>EUR6_H!J34</f>
        <v>#VALUE!</v>
      </c>
    </row>
    <row r="35" spans="1:10" ht="12.75" customHeight="1" x14ac:dyDescent="0.2">
      <c r="H35" s="254"/>
      <c r="I35" s="290" t="s">
        <v>71</v>
      </c>
      <c r="J35" s="291" t="e">
        <f>EUR6_H!J35</f>
        <v>#VALUE!</v>
      </c>
    </row>
    <row r="36" spans="1:10" ht="12.75" customHeight="1" thickBot="1" x14ac:dyDescent="0.25">
      <c r="H36" s="294"/>
      <c r="I36" s="243" t="s">
        <v>72</v>
      </c>
      <c r="J36" s="295" t="e">
        <f>EUR6_H!J36</f>
        <v>#VALUE!</v>
      </c>
    </row>
    <row r="37" spans="1:10" ht="12.75" customHeight="1" thickBot="1" x14ac:dyDescent="0.25">
      <c r="H37" s="67"/>
      <c r="I37" s="85"/>
      <c r="J37" s="296"/>
    </row>
    <row r="38" spans="1:10" ht="13.5" customHeight="1" thickBot="1" x14ac:dyDescent="0.25">
      <c r="B38" s="297" t="str">
        <f>EUR6_H!B12</f>
        <v>MR (1)</v>
      </c>
      <c r="C38" s="298" t="str">
        <f>EUR6_H!C12</f>
        <v>VL &amp; UT (2)</v>
      </c>
      <c r="D38" s="299" t="str">
        <f>EUR6_H!D12</f>
        <v>VL-R &amp; UT-R (3)</v>
      </c>
      <c r="E38" s="300" t="str">
        <f>EUR6_H!E12</f>
        <v>PL (4)</v>
      </c>
      <c r="F38" s="301" t="str">
        <f>EUR6_H!F12</f>
        <v>PL-R &amp; SL-R (5)</v>
      </c>
      <c r="G38" s="302" t="str">
        <f>EUR6_H!G12</f>
        <v>CAR (6)</v>
      </c>
    </row>
    <row r="39" spans="1:10" ht="12.75" customHeight="1" x14ac:dyDescent="0.2">
      <c r="A39" s="268" t="s">
        <v>144</v>
      </c>
      <c r="B39" s="269" t="e">
        <f>EUR6_H!B37</f>
        <v>#DIV/0!</v>
      </c>
      <c r="C39" s="270" t="e">
        <f>EUR6_H!C37</f>
        <v>#DIV/0!</v>
      </c>
      <c r="D39" s="270" t="e">
        <f>EUR6_H!D37</f>
        <v>#DIV/0!</v>
      </c>
      <c r="E39" s="270" t="e">
        <f>EUR6_H!E37</f>
        <v>#DIV/0!</v>
      </c>
      <c r="F39" s="270" t="e">
        <f>EUR6_H!F37</f>
        <v>#DIV/0!</v>
      </c>
      <c r="G39" s="270" t="e">
        <f>EUR6_H!G37</f>
        <v>#DIV/0!</v>
      </c>
      <c r="H39" s="304"/>
      <c r="I39" s="40"/>
      <c r="J39" s="305" t="e">
        <f>EUR6_H!J37</f>
        <v>#DIV/0!</v>
      </c>
    </row>
    <row r="40" spans="1:10" ht="12.75" customHeight="1" x14ac:dyDescent="0.2">
      <c r="A40" s="256" t="s">
        <v>158</v>
      </c>
      <c r="B40" s="274" t="e">
        <f>EUR6_H!B38</f>
        <v>#DIV/0!</v>
      </c>
      <c r="C40" s="275" t="e">
        <f>EUR6_H!C38</f>
        <v>#DIV/0!</v>
      </c>
      <c r="D40" s="275" t="e">
        <f>EUR6_H!D38</f>
        <v>#DIV/0!</v>
      </c>
      <c r="E40" s="275" t="e">
        <f>EUR6_H!E38</f>
        <v>#DIV/0!</v>
      </c>
      <c r="F40" s="275" t="e">
        <f>EUR6_H!F38</f>
        <v>#DIV/0!</v>
      </c>
      <c r="G40" s="275" t="e">
        <f>EUR6_H!G38</f>
        <v>#DIV/0!</v>
      </c>
      <c r="H40" s="304"/>
      <c r="I40" s="40"/>
      <c r="J40" s="292" t="e">
        <f>EUR6_H!J38</f>
        <v>#DIV/0!</v>
      </c>
    </row>
    <row r="41" spans="1:10" ht="13.5" customHeight="1" thickBot="1" x14ac:dyDescent="0.25">
      <c r="A41" s="277" t="s">
        <v>159</v>
      </c>
      <c r="B41" s="278" t="e">
        <f>EUR6_H!B39</f>
        <v>#DIV/0!</v>
      </c>
      <c r="C41" s="279" t="e">
        <f>EUR6_H!C39</f>
        <v>#DIV/0!</v>
      </c>
      <c r="D41" s="279" t="e">
        <f>EUR6_H!D39</f>
        <v>#DIV/0!</v>
      </c>
      <c r="E41" s="279" t="e">
        <f>EUR6_H!E39</f>
        <v>#DIV/0!</v>
      </c>
      <c r="F41" s="279" t="e">
        <f>EUR6_H!F39</f>
        <v>#DIV/0!</v>
      </c>
      <c r="G41" s="279" t="e">
        <f>EUR6_H!G39</f>
        <v>#DIV/0!</v>
      </c>
      <c r="H41" s="304"/>
      <c r="I41" s="40"/>
      <c r="J41" s="306" t="e">
        <f>EUR6_H!J39</f>
        <v>#DIV/0!</v>
      </c>
    </row>
    <row r="43" spans="1:10" x14ac:dyDescent="0.2">
      <c r="C43" s="1" t="e">
        <f>INT((C12/Data_count!$F18)+0.5)</f>
        <v>#VALUE!</v>
      </c>
    </row>
    <row r="44" spans="1:10" ht="12.75" customHeight="1" x14ac:dyDescent="0.2">
      <c r="A44" s="236" t="s">
        <v>106</v>
      </c>
      <c r="B44" s="6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307"/>
      <c r="I46" s="440" t="s">
        <v>124</v>
      </c>
      <c r="J46" s="441" t="str">
        <f>J11</f>
        <v>Part du TJM</v>
      </c>
    </row>
    <row r="47" spans="1:10" ht="12.75" customHeight="1" thickBot="1" x14ac:dyDescent="0.25">
      <c r="H47" s="308"/>
      <c r="I47" s="440"/>
      <c r="J47" s="441"/>
    </row>
    <row r="48" spans="1:10" ht="12.75" customHeight="1" x14ac:dyDescent="0.2">
      <c r="H48" s="308"/>
      <c r="I48" s="288" t="s">
        <v>49</v>
      </c>
      <c r="J48" s="289" t="e">
        <f>EUR6_H!J45</f>
        <v>#VALUE!</v>
      </c>
    </row>
    <row r="49" spans="8:10" ht="12.75" customHeight="1" x14ac:dyDescent="0.2">
      <c r="H49" s="308"/>
      <c r="I49" s="290" t="s">
        <v>50</v>
      </c>
      <c r="J49" s="291" t="e">
        <f>EUR6_H!J46</f>
        <v>#VALUE!</v>
      </c>
    </row>
    <row r="50" spans="8:10" ht="12.75" customHeight="1" x14ac:dyDescent="0.2">
      <c r="H50" s="308"/>
      <c r="I50" s="290" t="s">
        <v>51</v>
      </c>
      <c r="J50" s="291" t="e">
        <f>EUR6_H!J47</f>
        <v>#VALUE!</v>
      </c>
    </row>
    <row r="51" spans="8:10" ht="12.75" customHeight="1" x14ac:dyDescent="0.2">
      <c r="H51" s="308"/>
      <c r="I51" s="290" t="s">
        <v>52</v>
      </c>
      <c r="J51" s="291" t="e">
        <f>EUR6_H!J48</f>
        <v>#VALUE!</v>
      </c>
    </row>
    <row r="52" spans="8:10" ht="12.75" customHeight="1" x14ac:dyDescent="0.2">
      <c r="H52" s="308"/>
      <c r="I52" s="290" t="s">
        <v>53</v>
      </c>
      <c r="J52" s="291" t="e">
        <f>EUR6_H!J49</f>
        <v>#VALUE!</v>
      </c>
    </row>
    <row r="53" spans="8:10" ht="12.75" customHeight="1" x14ac:dyDescent="0.2">
      <c r="H53" s="308"/>
      <c r="I53" s="290" t="s">
        <v>54</v>
      </c>
      <c r="J53" s="291" t="e">
        <f>EUR6_H!J50</f>
        <v>#VALUE!</v>
      </c>
    </row>
    <row r="54" spans="8:10" ht="12.75" customHeight="1" x14ac:dyDescent="0.2">
      <c r="H54" s="308"/>
      <c r="I54" s="290" t="s">
        <v>55</v>
      </c>
      <c r="J54" s="291" t="e">
        <f>EUR6_H!J51</f>
        <v>#VALUE!</v>
      </c>
    </row>
    <row r="55" spans="8:10" ht="12.75" customHeight="1" x14ac:dyDescent="0.2">
      <c r="H55" s="308"/>
      <c r="I55" s="262" t="s">
        <v>56</v>
      </c>
      <c r="J55" s="292" t="e">
        <f>EUR6_H!J52</f>
        <v>#VALUE!</v>
      </c>
    </row>
    <row r="56" spans="8:10" ht="12.75" customHeight="1" x14ac:dyDescent="0.2">
      <c r="H56" s="308"/>
      <c r="I56" s="290" t="s">
        <v>57</v>
      </c>
      <c r="J56" s="291" t="e">
        <f>EUR6_H!J53</f>
        <v>#VALUE!</v>
      </c>
    </row>
    <row r="57" spans="8:10" ht="12.75" customHeight="1" x14ac:dyDescent="0.2">
      <c r="H57" s="308"/>
      <c r="I57" s="290" t="s">
        <v>58</v>
      </c>
      <c r="J57" s="291" t="e">
        <f>EUR6_H!J54</f>
        <v>#VALUE!</v>
      </c>
    </row>
    <row r="58" spans="8:10" ht="12.75" customHeight="1" x14ac:dyDescent="0.2">
      <c r="H58" s="308"/>
      <c r="I58" s="290" t="s">
        <v>59</v>
      </c>
      <c r="J58" s="291" t="e">
        <f>EUR6_H!J55</f>
        <v>#VALUE!</v>
      </c>
    </row>
    <row r="59" spans="8:10" ht="12.75" customHeight="1" x14ac:dyDescent="0.2">
      <c r="H59" s="308"/>
      <c r="I59" s="290" t="s">
        <v>60</v>
      </c>
      <c r="J59" s="291" t="e">
        <f>EUR6_H!J56</f>
        <v>#VALUE!</v>
      </c>
    </row>
    <row r="60" spans="8:10" ht="12.75" customHeight="1" x14ac:dyDescent="0.2">
      <c r="H60" s="308"/>
      <c r="I60" s="293" t="s">
        <v>61</v>
      </c>
      <c r="J60" s="291" t="e">
        <f>EUR6_H!J57</f>
        <v>#VALUE!</v>
      </c>
    </row>
    <row r="61" spans="8:10" ht="12.75" customHeight="1" x14ac:dyDescent="0.2">
      <c r="H61" s="308"/>
      <c r="I61" s="290" t="s">
        <v>62</v>
      </c>
      <c r="J61" s="291" t="e">
        <f>EUR6_H!J58</f>
        <v>#VALUE!</v>
      </c>
    </row>
    <row r="62" spans="8:10" ht="12.75" customHeight="1" x14ac:dyDescent="0.2">
      <c r="H62" s="308"/>
      <c r="I62" s="290" t="s">
        <v>63</v>
      </c>
      <c r="J62" s="291" t="e">
        <f>EUR6_H!J59</f>
        <v>#VALUE!</v>
      </c>
    </row>
    <row r="63" spans="8:10" ht="12.75" customHeight="1" x14ac:dyDescent="0.2">
      <c r="H63" s="308"/>
      <c r="I63" s="290" t="s">
        <v>64</v>
      </c>
      <c r="J63" s="291" t="e">
        <f>EUR6_H!J60</f>
        <v>#VALUE!</v>
      </c>
    </row>
    <row r="64" spans="8:10" ht="12.75" customHeight="1" x14ac:dyDescent="0.2">
      <c r="H64" s="308"/>
      <c r="I64" s="290" t="s">
        <v>65</v>
      </c>
      <c r="J64" s="291" t="e">
        <f>EUR6_H!J61</f>
        <v>#VALUE!</v>
      </c>
    </row>
    <row r="65" spans="1:10" ht="12.75" customHeight="1" x14ac:dyDescent="0.2">
      <c r="H65" s="308"/>
      <c r="I65" s="262" t="s">
        <v>66</v>
      </c>
      <c r="J65" s="292" t="e">
        <f>EUR6_H!J62</f>
        <v>#VALUE!</v>
      </c>
    </row>
    <row r="66" spans="1:10" ht="12.75" customHeight="1" x14ac:dyDescent="0.2">
      <c r="H66" s="308"/>
      <c r="I66" s="290" t="s">
        <v>67</v>
      </c>
      <c r="J66" s="291" t="e">
        <f>EUR6_H!J63</f>
        <v>#VALUE!</v>
      </c>
    </row>
    <row r="67" spans="1:10" ht="12.75" customHeight="1" x14ac:dyDescent="0.2">
      <c r="H67" s="308"/>
      <c r="I67" s="290" t="s">
        <v>68</v>
      </c>
      <c r="J67" s="291" t="e">
        <f>EUR6_H!J64</f>
        <v>#VALUE!</v>
      </c>
    </row>
    <row r="68" spans="1:10" ht="12.75" customHeight="1" x14ac:dyDescent="0.2">
      <c r="H68" s="308"/>
      <c r="I68" s="290" t="s">
        <v>69</v>
      </c>
      <c r="J68" s="291" t="e">
        <f>EUR6_H!J65</f>
        <v>#VALUE!</v>
      </c>
    </row>
    <row r="69" spans="1:10" ht="12.75" customHeight="1" x14ac:dyDescent="0.2">
      <c r="H69" s="308"/>
      <c r="I69" s="290" t="s">
        <v>70</v>
      </c>
      <c r="J69" s="291" t="e">
        <f>EUR6_H!J66</f>
        <v>#VALUE!</v>
      </c>
    </row>
    <row r="70" spans="1:10" ht="12.75" customHeight="1" x14ac:dyDescent="0.2">
      <c r="H70" s="308"/>
      <c r="I70" s="290" t="s">
        <v>71</v>
      </c>
      <c r="J70" s="291" t="e">
        <f>EUR6_H!J67</f>
        <v>#VALUE!</v>
      </c>
    </row>
    <row r="71" spans="1:10" ht="12.75" customHeight="1" thickBot="1" x14ac:dyDescent="0.25">
      <c r="H71" s="309"/>
      <c r="I71" s="243" t="s">
        <v>72</v>
      </c>
      <c r="J71" s="295" t="e">
        <f>EUR6_H!J68</f>
        <v>#VALUE!</v>
      </c>
    </row>
    <row r="72" spans="1:10" ht="12.75" customHeight="1" thickBot="1" x14ac:dyDescent="0.25">
      <c r="H72" s="67"/>
      <c r="I72" s="85"/>
      <c r="J72" s="296"/>
    </row>
    <row r="73" spans="1:10" ht="13.5" customHeight="1" thickBot="1" x14ac:dyDescent="0.25">
      <c r="B73" s="297" t="str">
        <f t="shared" ref="B73:G73" si="0">B38</f>
        <v>MR (1)</v>
      </c>
      <c r="C73" s="298" t="str">
        <f t="shared" si="0"/>
        <v>VL &amp; UT (2)</v>
      </c>
      <c r="D73" s="299" t="str">
        <f t="shared" si="0"/>
        <v>VL-R &amp; UT-R (3)</v>
      </c>
      <c r="E73" s="300" t="str">
        <f t="shared" si="0"/>
        <v>PL (4)</v>
      </c>
      <c r="F73" s="301" t="str">
        <f t="shared" si="0"/>
        <v>PL-R &amp; SL-R (5)</v>
      </c>
      <c r="G73" s="302" t="str">
        <f t="shared" si="0"/>
        <v>CAR (6)</v>
      </c>
    </row>
    <row r="74" spans="1:10" ht="12.75" customHeight="1" x14ac:dyDescent="0.2">
      <c r="A74" s="268" t="s">
        <v>144</v>
      </c>
      <c r="B74" s="269" t="e">
        <f>EUR6_H!B69</f>
        <v>#DIV/0!</v>
      </c>
      <c r="C74" s="270" t="e">
        <f>EUR6_H!C69</f>
        <v>#DIV/0!</v>
      </c>
      <c r="D74" s="270" t="e">
        <f>EUR6_H!D69</f>
        <v>#DIV/0!</v>
      </c>
      <c r="E74" s="270" t="e">
        <f>EUR6_H!E69</f>
        <v>#DIV/0!</v>
      </c>
      <c r="F74" s="270" t="e">
        <f>EUR6_H!F69</f>
        <v>#DIV/0!</v>
      </c>
      <c r="G74" s="270" t="e">
        <f>EUR6_H!G69</f>
        <v>#DIV/0!</v>
      </c>
      <c r="H74" s="304"/>
      <c r="I74" s="40"/>
      <c r="J74" s="305" t="e">
        <f>EUR6_H!J69</f>
        <v>#DIV/0!</v>
      </c>
    </row>
    <row r="75" spans="1:10" ht="12.75" customHeight="1" x14ac:dyDescent="0.2">
      <c r="A75" s="256" t="s">
        <v>158</v>
      </c>
      <c r="B75" s="274" t="e">
        <f>EUR6_H!B70</f>
        <v>#DIV/0!</v>
      </c>
      <c r="C75" s="275" t="e">
        <f>EUR6_H!C70</f>
        <v>#DIV/0!</v>
      </c>
      <c r="D75" s="275" t="e">
        <f>EUR6_H!D70</f>
        <v>#DIV/0!</v>
      </c>
      <c r="E75" s="275" t="e">
        <f>EUR6_H!E70</f>
        <v>#DIV/0!</v>
      </c>
      <c r="F75" s="275" t="e">
        <f>EUR6_H!F70</f>
        <v>#DIV/0!</v>
      </c>
      <c r="G75" s="275" t="e">
        <f>EUR6_H!G70</f>
        <v>#DIV/0!</v>
      </c>
      <c r="H75" s="304"/>
      <c r="I75" s="40"/>
      <c r="J75" s="292" t="e">
        <f>EUR6_H!J70</f>
        <v>#DIV/0!</v>
      </c>
    </row>
    <row r="76" spans="1:10" ht="13.5" customHeight="1" thickBot="1" x14ac:dyDescent="0.25">
      <c r="A76" s="277" t="s">
        <v>159</v>
      </c>
      <c r="B76" s="278" t="e">
        <f>EUR6_H!B71</f>
        <v>#DIV/0!</v>
      </c>
      <c r="C76" s="279" t="e">
        <f>EUR6_H!C71</f>
        <v>#DIV/0!</v>
      </c>
      <c r="D76" s="279" t="e">
        <f>EUR6_H!D71</f>
        <v>#DIV/0!</v>
      </c>
      <c r="E76" s="279" t="e">
        <f>EUR6_H!E71</f>
        <v>#DIV/0!</v>
      </c>
      <c r="F76" s="279" t="e">
        <f>EUR6_H!F71</f>
        <v>#DIV/0!</v>
      </c>
      <c r="G76" s="279" t="e">
        <f>EUR6_H!G71</f>
        <v>#DIV/0!</v>
      </c>
      <c r="H76" s="304"/>
      <c r="I76" s="40"/>
      <c r="J76" s="306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3">
        <f>Data_count!B3</f>
        <v>0</v>
      </c>
      <c r="J1" s="12"/>
      <c r="K1" s="14"/>
      <c r="N1" s="88"/>
    </row>
    <row r="2" spans="1:15" ht="19.5" customHeight="1" x14ac:dyDescent="0.25">
      <c r="A2" s="15">
        <f>Data_count!B4</f>
        <v>0</v>
      </c>
      <c r="H2" s="16">
        <f>Data_count!B5</f>
        <v>0</v>
      </c>
      <c r="O2" s="14">
        <f>Data_count!B6</f>
        <v>0</v>
      </c>
    </row>
    <row r="3" spans="1:15" ht="13.9" customHeight="1" x14ac:dyDescent="0.25">
      <c r="A3" s="15">
        <f>Data_count!B10</f>
        <v>0</v>
      </c>
      <c r="G3" s="16"/>
      <c r="J3" s="12"/>
      <c r="O3" s="17">
        <f>Data_count!B7</f>
        <v>0</v>
      </c>
    </row>
    <row r="4" spans="1:15" ht="14.65" customHeight="1" x14ac:dyDescent="0.2">
      <c r="A4" s="15" t="s">
        <v>105</v>
      </c>
      <c r="B4" s="18">
        <f>Data_count!B13</f>
        <v>0</v>
      </c>
      <c r="J4" s="12"/>
      <c r="O4" s="17">
        <f>Data_count!B8</f>
        <v>0</v>
      </c>
    </row>
    <row r="5" spans="1:15" ht="13.9" customHeight="1" x14ac:dyDescent="0.2">
      <c r="A5" s="15" t="s">
        <v>106</v>
      </c>
      <c r="B5" s="18">
        <f>Data_count!B14</f>
        <v>0</v>
      </c>
      <c r="J5" s="12"/>
      <c r="O5" s="17">
        <f>Data_count!B9</f>
        <v>0</v>
      </c>
    </row>
    <row r="6" spans="1:15" ht="27" customHeight="1" x14ac:dyDescent="0.25">
      <c r="A6" s="15"/>
      <c r="C6" s="19"/>
      <c r="H6" s="16" t="s">
        <v>181</v>
      </c>
      <c r="J6" s="12"/>
      <c r="N6" s="88"/>
    </row>
    <row r="7" spans="1:15" ht="16.149999999999999" customHeight="1" x14ac:dyDescent="0.2">
      <c r="A7" s="15"/>
      <c r="C7" s="19"/>
      <c r="G7" s="101"/>
      <c r="K7" s="12"/>
      <c r="N7" s="88"/>
    </row>
    <row r="8" spans="1:15" ht="16.5" x14ac:dyDescent="0.25">
      <c r="H8" s="20">
        <f>Data_count!B11</f>
        <v>0</v>
      </c>
    </row>
    <row r="9" spans="1:15" ht="3" customHeight="1" x14ac:dyDescent="0.2"/>
    <row r="10" spans="1:15" ht="14.65" customHeight="1" x14ac:dyDescent="0.2">
      <c r="A10" s="236" t="s">
        <v>105</v>
      </c>
      <c r="B10" s="6">
        <f>B4</f>
        <v>0</v>
      </c>
    </row>
    <row r="11" spans="1:15" ht="24.75" customHeight="1" x14ac:dyDescent="0.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  <c r="O11" s="443"/>
    </row>
    <row r="12" spans="1:15" s="6" customFormat="1" ht="18.600000000000001" customHeight="1" x14ac:dyDescent="0.2">
      <c r="B12" s="437" t="str">
        <f>"Distribution de la Vitesse par tranche horaire  -  Cumul annuel"</f>
        <v>Distribution de la Vitesse par tranche horaire  -  Cumul annuel</v>
      </c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238"/>
      <c r="O12" s="239" t="s">
        <v>143</v>
      </c>
    </row>
    <row r="13" spans="1:15" ht="14.65" customHeight="1" x14ac:dyDescent="0.2">
      <c r="A13" s="116" t="s">
        <v>124</v>
      </c>
      <c r="B13" s="311" t="s">
        <v>182</v>
      </c>
      <c r="C13" s="119" t="s">
        <v>183</v>
      </c>
      <c r="D13" s="119" t="s">
        <v>184</v>
      </c>
      <c r="E13" s="119" t="s">
        <v>185</v>
      </c>
      <c r="F13" s="119" t="s">
        <v>186</v>
      </c>
      <c r="G13" s="119" t="s">
        <v>187</v>
      </c>
      <c r="H13" s="119" t="s">
        <v>188</v>
      </c>
      <c r="I13" s="119" t="s">
        <v>189</v>
      </c>
      <c r="J13" s="119" t="s">
        <v>190</v>
      </c>
      <c r="K13" s="119" t="s">
        <v>191</v>
      </c>
      <c r="L13" s="119" t="s">
        <v>192</v>
      </c>
      <c r="M13" s="121" t="s">
        <v>193</v>
      </c>
      <c r="O13" s="243" t="s">
        <v>127</v>
      </c>
    </row>
    <row r="14" spans="1:15" ht="14.65" customHeight="1" x14ac:dyDescent="0.2">
      <c r="A14" s="244" t="s">
        <v>49</v>
      </c>
      <c r="B14" s="246">
        <f>Data_speed!B5</f>
        <v>0</v>
      </c>
      <c r="C14" s="141">
        <f>Data_speed!C5</f>
        <v>0</v>
      </c>
      <c r="D14" s="246">
        <f>Data_speed!D5</f>
        <v>0</v>
      </c>
      <c r="E14" s="141">
        <f>Data_speed!E5</f>
        <v>0</v>
      </c>
      <c r="F14" s="246">
        <f>Data_speed!F5</f>
        <v>0</v>
      </c>
      <c r="G14" s="141">
        <f>Data_speed!G5</f>
        <v>0</v>
      </c>
      <c r="H14" s="246">
        <f>Data_speed!H5</f>
        <v>0</v>
      </c>
      <c r="I14" s="141">
        <f>Data_speed!I5</f>
        <v>0</v>
      </c>
      <c r="J14" s="246">
        <f>Data_speed!J5</f>
        <v>0</v>
      </c>
      <c r="K14" s="141">
        <f>Data_speed!K5</f>
        <v>0</v>
      </c>
      <c r="L14" s="141">
        <f>Data_speed!L5</f>
        <v>0</v>
      </c>
      <c r="M14" s="247">
        <f>Data_speed!M5</f>
        <v>0</v>
      </c>
      <c r="O14" s="248" t="e">
        <f>CV_C!T14</f>
        <v>#VALUE!</v>
      </c>
    </row>
    <row r="15" spans="1:15" ht="14.65" customHeight="1" x14ac:dyDescent="0.2">
      <c r="A15" s="250" t="s">
        <v>50</v>
      </c>
      <c r="B15" s="253">
        <f>Data_speed!B6</f>
        <v>0</v>
      </c>
      <c r="C15" s="252">
        <f>Data_speed!C6</f>
        <v>0</v>
      </c>
      <c r="D15" s="253">
        <f>Data_speed!D6</f>
        <v>0</v>
      </c>
      <c r="E15" s="252">
        <f>Data_speed!E6</f>
        <v>0</v>
      </c>
      <c r="F15" s="253">
        <f>Data_speed!F6</f>
        <v>0</v>
      </c>
      <c r="G15" s="252">
        <f>Data_speed!G6</f>
        <v>0</v>
      </c>
      <c r="H15" s="253">
        <f>Data_speed!H6</f>
        <v>0</v>
      </c>
      <c r="I15" s="252">
        <f>Data_speed!I6</f>
        <v>0</v>
      </c>
      <c r="J15" s="253">
        <f>Data_speed!J6</f>
        <v>0</v>
      </c>
      <c r="K15" s="252">
        <f>Data_speed!K6</f>
        <v>0</v>
      </c>
      <c r="L15" s="252">
        <f>Data_speed!L6</f>
        <v>0</v>
      </c>
      <c r="M15" s="254">
        <f>Data_speed!M6</f>
        <v>0</v>
      </c>
      <c r="O15" s="248" t="e">
        <f>CV_C!T15</f>
        <v>#VALUE!</v>
      </c>
    </row>
    <row r="16" spans="1:15" ht="14.65" customHeight="1" x14ac:dyDescent="0.2">
      <c r="A16" s="250" t="s">
        <v>51</v>
      </c>
      <c r="B16" s="253">
        <f>Data_speed!B7</f>
        <v>0</v>
      </c>
      <c r="C16" s="252">
        <f>Data_speed!C7</f>
        <v>0</v>
      </c>
      <c r="D16" s="253">
        <f>Data_speed!D7</f>
        <v>0</v>
      </c>
      <c r="E16" s="252">
        <f>Data_speed!E7</f>
        <v>0</v>
      </c>
      <c r="F16" s="253">
        <f>Data_speed!F7</f>
        <v>0</v>
      </c>
      <c r="G16" s="252">
        <f>Data_speed!G7</f>
        <v>0</v>
      </c>
      <c r="H16" s="253">
        <f>Data_speed!H7</f>
        <v>0</v>
      </c>
      <c r="I16" s="252">
        <f>Data_speed!I7</f>
        <v>0</v>
      </c>
      <c r="J16" s="253">
        <f>Data_speed!J7</f>
        <v>0</v>
      </c>
      <c r="K16" s="252">
        <f>Data_speed!K7</f>
        <v>0</v>
      </c>
      <c r="L16" s="252">
        <f>Data_speed!L7</f>
        <v>0</v>
      </c>
      <c r="M16" s="254">
        <f>Data_speed!M7</f>
        <v>0</v>
      </c>
      <c r="O16" s="248" t="e">
        <f>CV_C!T16</f>
        <v>#VALUE!</v>
      </c>
    </row>
    <row r="17" spans="1:15" ht="14.65" customHeight="1" x14ac:dyDescent="0.2">
      <c r="A17" s="250" t="s">
        <v>52</v>
      </c>
      <c r="B17" s="253">
        <f>Data_speed!B8</f>
        <v>0</v>
      </c>
      <c r="C17" s="252">
        <f>Data_speed!C8</f>
        <v>0</v>
      </c>
      <c r="D17" s="253">
        <f>Data_speed!D8</f>
        <v>0</v>
      </c>
      <c r="E17" s="252">
        <f>Data_speed!E8</f>
        <v>0</v>
      </c>
      <c r="F17" s="253">
        <f>Data_speed!F8</f>
        <v>0</v>
      </c>
      <c r="G17" s="252">
        <f>Data_speed!G8</f>
        <v>0</v>
      </c>
      <c r="H17" s="253">
        <f>Data_speed!H8</f>
        <v>0</v>
      </c>
      <c r="I17" s="252">
        <f>Data_speed!I8</f>
        <v>0</v>
      </c>
      <c r="J17" s="253">
        <f>Data_speed!J8</f>
        <v>0</v>
      </c>
      <c r="K17" s="252">
        <f>Data_speed!K8</f>
        <v>0</v>
      </c>
      <c r="L17" s="252">
        <f>Data_speed!L8</f>
        <v>0</v>
      </c>
      <c r="M17" s="254">
        <f>Data_speed!M8</f>
        <v>0</v>
      </c>
      <c r="O17" s="248" t="e">
        <f>CV_C!T17</f>
        <v>#VALUE!</v>
      </c>
    </row>
    <row r="18" spans="1:15" ht="14.65" customHeight="1" x14ac:dyDescent="0.2">
      <c r="A18" s="250" t="s">
        <v>53</v>
      </c>
      <c r="B18" s="253">
        <f>Data_speed!B9</f>
        <v>0</v>
      </c>
      <c r="C18" s="252">
        <f>Data_speed!C9</f>
        <v>0</v>
      </c>
      <c r="D18" s="253">
        <f>Data_speed!D9</f>
        <v>0</v>
      </c>
      <c r="E18" s="252">
        <f>Data_speed!E9</f>
        <v>0</v>
      </c>
      <c r="F18" s="253">
        <f>Data_speed!F9</f>
        <v>0</v>
      </c>
      <c r="G18" s="252">
        <f>Data_speed!G9</f>
        <v>0</v>
      </c>
      <c r="H18" s="253">
        <f>Data_speed!H9</f>
        <v>0</v>
      </c>
      <c r="I18" s="252">
        <f>Data_speed!I9</f>
        <v>0</v>
      </c>
      <c r="J18" s="253">
        <f>Data_speed!J9</f>
        <v>0</v>
      </c>
      <c r="K18" s="252">
        <f>Data_speed!K9</f>
        <v>0</v>
      </c>
      <c r="L18" s="252">
        <f>Data_speed!L9</f>
        <v>0</v>
      </c>
      <c r="M18" s="254">
        <f>Data_speed!M9</f>
        <v>0</v>
      </c>
      <c r="O18" s="248" t="e">
        <f>CV_C!T18</f>
        <v>#VALUE!</v>
      </c>
    </row>
    <row r="19" spans="1:15" ht="14.65" customHeight="1" x14ac:dyDescent="0.2">
      <c r="A19" s="250" t="s">
        <v>54</v>
      </c>
      <c r="B19" s="253">
        <f>Data_speed!B10</f>
        <v>0</v>
      </c>
      <c r="C19" s="252">
        <f>Data_speed!C10</f>
        <v>0</v>
      </c>
      <c r="D19" s="253">
        <f>Data_speed!D10</f>
        <v>0</v>
      </c>
      <c r="E19" s="252">
        <f>Data_speed!E10</f>
        <v>0</v>
      </c>
      <c r="F19" s="253">
        <f>Data_speed!F10</f>
        <v>0</v>
      </c>
      <c r="G19" s="252">
        <f>Data_speed!G10</f>
        <v>0</v>
      </c>
      <c r="H19" s="253">
        <f>Data_speed!H10</f>
        <v>0</v>
      </c>
      <c r="I19" s="252">
        <f>Data_speed!I10</f>
        <v>0</v>
      </c>
      <c r="J19" s="253">
        <f>Data_speed!J10</f>
        <v>0</v>
      </c>
      <c r="K19" s="252">
        <f>Data_speed!K10</f>
        <v>0</v>
      </c>
      <c r="L19" s="252">
        <f>Data_speed!L10</f>
        <v>0</v>
      </c>
      <c r="M19" s="254">
        <f>Data_speed!M10</f>
        <v>0</v>
      </c>
      <c r="O19" s="248" t="e">
        <f>CV_C!T19</f>
        <v>#VALUE!</v>
      </c>
    </row>
    <row r="20" spans="1:15" ht="14.65" customHeight="1" x14ac:dyDescent="0.2">
      <c r="A20" s="250" t="s">
        <v>55</v>
      </c>
      <c r="B20" s="253">
        <f>Data_speed!B11</f>
        <v>0</v>
      </c>
      <c r="C20" s="252">
        <f>Data_speed!C11</f>
        <v>0</v>
      </c>
      <c r="D20" s="253">
        <f>Data_speed!D11</f>
        <v>0</v>
      </c>
      <c r="E20" s="252">
        <f>Data_speed!E11</f>
        <v>0</v>
      </c>
      <c r="F20" s="253">
        <f>Data_speed!F11</f>
        <v>0</v>
      </c>
      <c r="G20" s="252">
        <f>Data_speed!G11</f>
        <v>0</v>
      </c>
      <c r="H20" s="253">
        <f>Data_speed!H11</f>
        <v>0</v>
      </c>
      <c r="I20" s="252">
        <f>Data_speed!I11</f>
        <v>0</v>
      </c>
      <c r="J20" s="253">
        <f>Data_speed!J11</f>
        <v>0</v>
      </c>
      <c r="K20" s="252">
        <f>Data_speed!K11</f>
        <v>0</v>
      </c>
      <c r="L20" s="252">
        <f>Data_speed!L11</f>
        <v>0</v>
      </c>
      <c r="M20" s="254">
        <f>Data_speed!M11</f>
        <v>0</v>
      </c>
      <c r="O20" s="248" t="e">
        <f>CV_C!T20</f>
        <v>#VALUE!</v>
      </c>
    </row>
    <row r="21" spans="1:15" ht="14.65" customHeight="1" x14ac:dyDescent="0.2">
      <c r="A21" s="256" t="s">
        <v>56</v>
      </c>
      <c r="B21" s="259">
        <f>Data_speed!B12</f>
        <v>0</v>
      </c>
      <c r="C21" s="258">
        <f>Data_speed!C12</f>
        <v>0</v>
      </c>
      <c r="D21" s="259">
        <f>Data_speed!D12</f>
        <v>0</v>
      </c>
      <c r="E21" s="258">
        <f>Data_speed!E12</f>
        <v>0</v>
      </c>
      <c r="F21" s="259">
        <f>Data_speed!F12</f>
        <v>0</v>
      </c>
      <c r="G21" s="258">
        <f>Data_speed!G12</f>
        <v>0</v>
      </c>
      <c r="H21" s="259">
        <f>Data_speed!H12</f>
        <v>0</v>
      </c>
      <c r="I21" s="258">
        <f>Data_speed!I12</f>
        <v>0</v>
      </c>
      <c r="J21" s="259">
        <f>Data_speed!J12</f>
        <v>0</v>
      </c>
      <c r="K21" s="258">
        <f>Data_speed!K12</f>
        <v>0</v>
      </c>
      <c r="L21" s="258">
        <f>Data_speed!L12</f>
        <v>0</v>
      </c>
      <c r="M21" s="260">
        <f>Data_speed!M12</f>
        <v>0</v>
      </c>
      <c r="N21" s="343"/>
      <c r="O21" s="261" t="e">
        <f>CV_C!T21</f>
        <v>#VALUE!</v>
      </c>
    </row>
    <row r="22" spans="1:15" ht="14.65" customHeight="1" x14ac:dyDescent="0.2">
      <c r="A22" s="250" t="s">
        <v>57</v>
      </c>
      <c r="B22" s="253">
        <f>Data_speed!B13</f>
        <v>0</v>
      </c>
      <c r="C22" s="252">
        <f>Data_speed!C13</f>
        <v>0</v>
      </c>
      <c r="D22" s="253">
        <f>Data_speed!D13</f>
        <v>0</v>
      </c>
      <c r="E22" s="252">
        <f>Data_speed!E13</f>
        <v>0</v>
      </c>
      <c r="F22" s="253">
        <f>Data_speed!F13</f>
        <v>0</v>
      </c>
      <c r="G22" s="252">
        <f>Data_speed!G13</f>
        <v>0</v>
      </c>
      <c r="H22" s="253">
        <f>Data_speed!H13</f>
        <v>0</v>
      </c>
      <c r="I22" s="252">
        <f>Data_speed!I13</f>
        <v>0</v>
      </c>
      <c r="J22" s="253">
        <f>Data_speed!J13</f>
        <v>0</v>
      </c>
      <c r="K22" s="252">
        <f>Data_speed!K13</f>
        <v>0</v>
      </c>
      <c r="L22" s="252">
        <f>Data_speed!L13</f>
        <v>0</v>
      </c>
      <c r="M22" s="254">
        <f>Data_speed!M13</f>
        <v>0</v>
      </c>
      <c r="O22" s="248" t="e">
        <f>CV_C!T22</f>
        <v>#VALUE!</v>
      </c>
    </row>
    <row r="23" spans="1:15" ht="14.65" customHeight="1" x14ac:dyDescent="0.2">
      <c r="A23" s="250" t="s">
        <v>58</v>
      </c>
      <c r="B23" s="253">
        <f>Data_speed!B14</f>
        <v>0</v>
      </c>
      <c r="C23" s="252">
        <f>Data_speed!C14</f>
        <v>0</v>
      </c>
      <c r="D23" s="253">
        <f>Data_speed!D14</f>
        <v>0</v>
      </c>
      <c r="E23" s="252">
        <f>Data_speed!E14</f>
        <v>0</v>
      </c>
      <c r="F23" s="253">
        <f>Data_speed!F14</f>
        <v>0</v>
      </c>
      <c r="G23" s="252">
        <f>Data_speed!G14</f>
        <v>0</v>
      </c>
      <c r="H23" s="253">
        <f>Data_speed!H14</f>
        <v>0</v>
      </c>
      <c r="I23" s="252">
        <f>Data_speed!I14</f>
        <v>0</v>
      </c>
      <c r="J23" s="253">
        <f>Data_speed!J14</f>
        <v>0</v>
      </c>
      <c r="K23" s="252">
        <f>Data_speed!K14</f>
        <v>0</v>
      </c>
      <c r="L23" s="252">
        <f>Data_speed!L14</f>
        <v>0</v>
      </c>
      <c r="M23" s="254">
        <f>Data_speed!M14</f>
        <v>0</v>
      </c>
      <c r="O23" s="248" t="e">
        <f>CV_C!T23</f>
        <v>#VALUE!</v>
      </c>
    </row>
    <row r="24" spans="1:15" ht="14.65" customHeight="1" x14ac:dyDescent="0.2">
      <c r="A24" s="250" t="s">
        <v>59</v>
      </c>
      <c r="B24" s="253">
        <f>Data_speed!B15</f>
        <v>0</v>
      </c>
      <c r="C24" s="252">
        <f>Data_speed!C15</f>
        <v>0</v>
      </c>
      <c r="D24" s="253">
        <f>Data_speed!D15</f>
        <v>0</v>
      </c>
      <c r="E24" s="252">
        <f>Data_speed!E15</f>
        <v>0</v>
      </c>
      <c r="F24" s="253">
        <f>Data_speed!F15</f>
        <v>0</v>
      </c>
      <c r="G24" s="252">
        <f>Data_speed!G15</f>
        <v>0</v>
      </c>
      <c r="H24" s="253">
        <f>Data_speed!H15</f>
        <v>0</v>
      </c>
      <c r="I24" s="252">
        <f>Data_speed!I15</f>
        <v>0</v>
      </c>
      <c r="J24" s="253">
        <f>Data_speed!J15</f>
        <v>0</v>
      </c>
      <c r="K24" s="252">
        <f>Data_speed!K15</f>
        <v>0</v>
      </c>
      <c r="L24" s="252">
        <f>Data_speed!L15</f>
        <v>0</v>
      </c>
      <c r="M24" s="254">
        <f>Data_speed!M15</f>
        <v>0</v>
      </c>
      <c r="O24" s="248" t="e">
        <f>CV_C!T24</f>
        <v>#VALUE!</v>
      </c>
    </row>
    <row r="25" spans="1:15" ht="14.65" customHeight="1" x14ac:dyDescent="0.2">
      <c r="A25" s="250" t="s">
        <v>60</v>
      </c>
      <c r="B25" s="253">
        <f>Data_speed!B16</f>
        <v>0</v>
      </c>
      <c r="C25" s="252">
        <f>Data_speed!C16</f>
        <v>0</v>
      </c>
      <c r="D25" s="253">
        <f>Data_speed!D16</f>
        <v>0</v>
      </c>
      <c r="E25" s="252">
        <f>Data_speed!E16</f>
        <v>0</v>
      </c>
      <c r="F25" s="253">
        <f>Data_speed!F16</f>
        <v>0</v>
      </c>
      <c r="G25" s="252">
        <f>Data_speed!G16</f>
        <v>0</v>
      </c>
      <c r="H25" s="253">
        <f>Data_speed!H16</f>
        <v>0</v>
      </c>
      <c r="I25" s="252">
        <f>Data_speed!I16</f>
        <v>0</v>
      </c>
      <c r="J25" s="253">
        <f>Data_speed!J16</f>
        <v>0</v>
      </c>
      <c r="K25" s="252">
        <f>Data_speed!K16</f>
        <v>0</v>
      </c>
      <c r="L25" s="252">
        <f>Data_speed!L16</f>
        <v>0</v>
      </c>
      <c r="M25" s="254">
        <f>Data_speed!M16</f>
        <v>0</v>
      </c>
      <c r="O25" s="248" t="e">
        <f>CV_C!T25</f>
        <v>#VALUE!</v>
      </c>
    </row>
    <row r="26" spans="1:15" ht="14.65" customHeight="1" x14ac:dyDescent="0.2">
      <c r="A26" s="250" t="s">
        <v>61</v>
      </c>
      <c r="B26" s="253">
        <f>Data_speed!B17</f>
        <v>0</v>
      </c>
      <c r="C26" s="252">
        <f>Data_speed!C17</f>
        <v>0</v>
      </c>
      <c r="D26" s="253">
        <f>Data_speed!D17</f>
        <v>0</v>
      </c>
      <c r="E26" s="252">
        <f>Data_speed!E17</f>
        <v>0</v>
      </c>
      <c r="F26" s="253">
        <f>Data_speed!F17</f>
        <v>0</v>
      </c>
      <c r="G26" s="252">
        <f>Data_speed!G17</f>
        <v>0</v>
      </c>
      <c r="H26" s="253">
        <f>Data_speed!H17</f>
        <v>0</v>
      </c>
      <c r="I26" s="252">
        <f>Data_speed!I17</f>
        <v>0</v>
      </c>
      <c r="J26" s="253">
        <f>Data_speed!J17</f>
        <v>0</v>
      </c>
      <c r="K26" s="252">
        <f>Data_speed!K17</f>
        <v>0</v>
      </c>
      <c r="L26" s="252">
        <f>Data_speed!L17</f>
        <v>0</v>
      </c>
      <c r="M26" s="254">
        <f>Data_speed!M17</f>
        <v>0</v>
      </c>
      <c r="O26" s="248" t="e">
        <f>CV_C!T26</f>
        <v>#VALUE!</v>
      </c>
    </row>
    <row r="27" spans="1:15" ht="14.65" customHeight="1" x14ac:dyDescent="0.2">
      <c r="A27" s="250" t="s">
        <v>62</v>
      </c>
      <c r="B27" s="253">
        <f>Data_speed!B18</f>
        <v>0</v>
      </c>
      <c r="C27" s="252">
        <f>Data_speed!C18</f>
        <v>0</v>
      </c>
      <c r="D27" s="253">
        <f>Data_speed!D18</f>
        <v>0</v>
      </c>
      <c r="E27" s="252">
        <f>Data_speed!E18</f>
        <v>0</v>
      </c>
      <c r="F27" s="253">
        <f>Data_speed!F18</f>
        <v>0</v>
      </c>
      <c r="G27" s="252">
        <f>Data_speed!G18</f>
        <v>0</v>
      </c>
      <c r="H27" s="253">
        <f>Data_speed!H18</f>
        <v>0</v>
      </c>
      <c r="I27" s="252">
        <f>Data_speed!I18</f>
        <v>0</v>
      </c>
      <c r="J27" s="253">
        <f>Data_speed!J18</f>
        <v>0</v>
      </c>
      <c r="K27" s="252">
        <f>Data_speed!K18</f>
        <v>0</v>
      </c>
      <c r="L27" s="252">
        <f>Data_speed!L18</f>
        <v>0</v>
      </c>
      <c r="M27" s="254">
        <f>Data_speed!M18</f>
        <v>0</v>
      </c>
      <c r="O27" s="248" t="e">
        <f>CV_C!T27</f>
        <v>#VALUE!</v>
      </c>
    </row>
    <row r="28" spans="1:15" ht="14.65" customHeight="1" x14ac:dyDescent="0.2">
      <c r="A28" s="250" t="s">
        <v>63</v>
      </c>
      <c r="B28" s="253">
        <f>Data_speed!B19</f>
        <v>0</v>
      </c>
      <c r="C28" s="252">
        <f>Data_speed!C19</f>
        <v>0</v>
      </c>
      <c r="D28" s="253">
        <f>Data_speed!D19</f>
        <v>0</v>
      </c>
      <c r="E28" s="252">
        <f>Data_speed!E19</f>
        <v>0</v>
      </c>
      <c r="F28" s="253">
        <f>Data_speed!F19</f>
        <v>0</v>
      </c>
      <c r="G28" s="252">
        <f>Data_speed!G19</f>
        <v>0</v>
      </c>
      <c r="H28" s="253">
        <f>Data_speed!H19</f>
        <v>0</v>
      </c>
      <c r="I28" s="252">
        <f>Data_speed!I19</f>
        <v>0</v>
      </c>
      <c r="J28" s="253">
        <f>Data_speed!J19</f>
        <v>0</v>
      </c>
      <c r="K28" s="252">
        <f>Data_speed!K19</f>
        <v>0</v>
      </c>
      <c r="L28" s="252">
        <f>Data_speed!L19</f>
        <v>0</v>
      </c>
      <c r="M28" s="254">
        <f>Data_speed!M19</f>
        <v>0</v>
      </c>
      <c r="O28" s="248" t="e">
        <f>CV_C!T28</f>
        <v>#VALUE!</v>
      </c>
    </row>
    <row r="29" spans="1:15" ht="14.65" customHeight="1" x14ac:dyDescent="0.2">
      <c r="A29" s="250" t="s">
        <v>64</v>
      </c>
      <c r="B29" s="253">
        <f>Data_speed!B20</f>
        <v>0</v>
      </c>
      <c r="C29" s="252">
        <f>Data_speed!C20</f>
        <v>0</v>
      </c>
      <c r="D29" s="253">
        <f>Data_speed!D20</f>
        <v>0</v>
      </c>
      <c r="E29" s="252">
        <f>Data_speed!E20</f>
        <v>0</v>
      </c>
      <c r="F29" s="253">
        <f>Data_speed!F20</f>
        <v>0</v>
      </c>
      <c r="G29" s="252">
        <f>Data_speed!G20</f>
        <v>0</v>
      </c>
      <c r="H29" s="253">
        <f>Data_speed!H20</f>
        <v>0</v>
      </c>
      <c r="I29" s="252">
        <f>Data_speed!I20</f>
        <v>0</v>
      </c>
      <c r="J29" s="253">
        <f>Data_speed!J20</f>
        <v>0</v>
      </c>
      <c r="K29" s="252">
        <f>Data_speed!K20</f>
        <v>0</v>
      </c>
      <c r="L29" s="252">
        <f>Data_speed!L20</f>
        <v>0</v>
      </c>
      <c r="M29" s="254">
        <f>Data_speed!M20</f>
        <v>0</v>
      </c>
      <c r="O29" s="248" t="e">
        <f>CV_C!T29</f>
        <v>#VALUE!</v>
      </c>
    </row>
    <row r="30" spans="1:15" ht="14.65" customHeight="1" x14ac:dyDescent="0.2">
      <c r="A30" s="250" t="s">
        <v>65</v>
      </c>
      <c r="B30" s="253">
        <f>Data_speed!B21</f>
        <v>0</v>
      </c>
      <c r="C30" s="252">
        <f>Data_speed!C21</f>
        <v>0</v>
      </c>
      <c r="D30" s="253">
        <f>Data_speed!D21</f>
        <v>0</v>
      </c>
      <c r="E30" s="252">
        <f>Data_speed!E21</f>
        <v>0</v>
      </c>
      <c r="F30" s="253">
        <f>Data_speed!F21</f>
        <v>0</v>
      </c>
      <c r="G30" s="252">
        <f>Data_speed!G21</f>
        <v>0</v>
      </c>
      <c r="H30" s="253">
        <f>Data_speed!H21</f>
        <v>0</v>
      </c>
      <c r="I30" s="252">
        <f>Data_speed!I21</f>
        <v>0</v>
      </c>
      <c r="J30" s="253">
        <f>Data_speed!J21</f>
        <v>0</v>
      </c>
      <c r="K30" s="252">
        <f>Data_speed!K21</f>
        <v>0</v>
      </c>
      <c r="L30" s="252">
        <f>Data_speed!L21</f>
        <v>0</v>
      </c>
      <c r="M30" s="254">
        <f>Data_speed!M21</f>
        <v>0</v>
      </c>
      <c r="O30" s="248" t="e">
        <f>CV_C!T30</f>
        <v>#VALUE!</v>
      </c>
    </row>
    <row r="31" spans="1:15" ht="14.65" customHeight="1" x14ac:dyDescent="0.2">
      <c r="A31" s="256" t="s">
        <v>66</v>
      </c>
      <c r="B31" s="259">
        <f>Data_speed!B22</f>
        <v>0</v>
      </c>
      <c r="C31" s="258">
        <f>Data_speed!C22</f>
        <v>0</v>
      </c>
      <c r="D31" s="259">
        <f>Data_speed!D22</f>
        <v>0</v>
      </c>
      <c r="E31" s="258">
        <f>Data_speed!E22</f>
        <v>0</v>
      </c>
      <c r="F31" s="259">
        <f>Data_speed!F22</f>
        <v>0</v>
      </c>
      <c r="G31" s="258">
        <f>Data_speed!G22</f>
        <v>0</v>
      </c>
      <c r="H31" s="259">
        <f>Data_speed!H22</f>
        <v>0</v>
      </c>
      <c r="I31" s="258">
        <f>Data_speed!I22</f>
        <v>0</v>
      </c>
      <c r="J31" s="259">
        <f>Data_speed!J22</f>
        <v>0</v>
      </c>
      <c r="K31" s="258">
        <f>Data_speed!K22</f>
        <v>0</v>
      </c>
      <c r="L31" s="258">
        <f>Data_speed!L22</f>
        <v>0</v>
      </c>
      <c r="M31" s="260">
        <f>Data_speed!M22</f>
        <v>0</v>
      </c>
      <c r="N31" s="343"/>
      <c r="O31" s="261" t="e">
        <f>CV_C!T31</f>
        <v>#VALUE!</v>
      </c>
    </row>
    <row r="32" spans="1:15" ht="14.65" customHeight="1" x14ac:dyDescent="0.2">
      <c r="A32" s="250" t="s">
        <v>67</v>
      </c>
      <c r="B32" s="253">
        <f>Data_speed!B23</f>
        <v>0</v>
      </c>
      <c r="C32" s="252">
        <f>Data_speed!C23</f>
        <v>0</v>
      </c>
      <c r="D32" s="253">
        <f>Data_speed!D23</f>
        <v>0</v>
      </c>
      <c r="E32" s="252">
        <f>Data_speed!E23</f>
        <v>0</v>
      </c>
      <c r="F32" s="253">
        <f>Data_speed!F23</f>
        <v>0</v>
      </c>
      <c r="G32" s="252">
        <f>Data_speed!G23</f>
        <v>0</v>
      </c>
      <c r="H32" s="253">
        <f>Data_speed!H23</f>
        <v>0</v>
      </c>
      <c r="I32" s="252">
        <f>Data_speed!I23</f>
        <v>0</v>
      </c>
      <c r="J32" s="253">
        <f>Data_speed!J23</f>
        <v>0</v>
      </c>
      <c r="K32" s="252">
        <f>Data_speed!K23</f>
        <v>0</v>
      </c>
      <c r="L32" s="252">
        <f>Data_speed!L23</f>
        <v>0</v>
      </c>
      <c r="M32" s="254">
        <f>Data_speed!M23</f>
        <v>0</v>
      </c>
      <c r="O32" s="248" t="e">
        <f>CV_C!T32</f>
        <v>#VALUE!</v>
      </c>
    </row>
    <row r="33" spans="1:15" ht="14.65" customHeight="1" x14ac:dyDescent="0.2">
      <c r="A33" s="250" t="s">
        <v>68</v>
      </c>
      <c r="B33" s="253">
        <f>Data_speed!B24</f>
        <v>0</v>
      </c>
      <c r="C33" s="252">
        <f>Data_speed!C24</f>
        <v>0</v>
      </c>
      <c r="D33" s="253">
        <f>Data_speed!D24</f>
        <v>0</v>
      </c>
      <c r="E33" s="252">
        <f>Data_speed!E24</f>
        <v>0</v>
      </c>
      <c r="F33" s="253">
        <f>Data_speed!F24</f>
        <v>0</v>
      </c>
      <c r="G33" s="252">
        <f>Data_speed!G24</f>
        <v>0</v>
      </c>
      <c r="H33" s="253">
        <f>Data_speed!H24</f>
        <v>0</v>
      </c>
      <c r="I33" s="252">
        <f>Data_speed!I24</f>
        <v>0</v>
      </c>
      <c r="J33" s="253">
        <f>Data_speed!J24</f>
        <v>0</v>
      </c>
      <c r="K33" s="252">
        <f>Data_speed!K24</f>
        <v>0</v>
      </c>
      <c r="L33" s="252">
        <f>Data_speed!L24</f>
        <v>0</v>
      </c>
      <c r="M33" s="254">
        <f>Data_speed!M24</f>
        <v>0</v>
      </c>
      <c r="O33" s="248" t="e">
        <f>CV_C!T33</f>
        <v>#VALUE!</v>
      </c>
    </row>
    <row r="34" spans="1:15" ht="14.65" customHeight="1" x14ac:dyDescent="0.2">
      <c r="A34" s="250" t="s">
        <v>69</v>
      </c>
      <c r="B34" s="253">
        <f>Data_speed!B25</f>
        <v>0</v>
      </c>
      <c r="C34" s="252">
        <f>Data_speed!C25</f>
        <v>0</v>
      </c>
      <c r="D34" s="253">
        <f>Data_speed!D25</f>
        <v>0</v>
      </c>
      <c r="E34" s="252">
        <f>Data_speed!E25</f>
        <v>0</v>
      </c>
      <c r="F34" s="253">
        <f>Data_speed!F25</f>
        <v>0</v>
      </c>
      <c r="G34" s="252">
        <f>Data_speed!G25</f>
        <v>0</v>
      </c>
      <c r="H34" s="253">
        <f>Data_speed!H25</f>
        <v>0</v>
      </c>
      <c r="I34" s="252">
        <f>Data_speed!I25</f>
        <v>0</v>
      </c>
      <c r="J34" s="253">
        <f>Data_speed!J25</f>
        <v>0</v>
      </c>
      <c r="K34" s="252">
        <f>Data_speed!K25</f>
        <v>0</v>
      </c>
      <c r="L34" s="252">
        <f>Data_speed!L25</f>
        <v>0</v>
      </c>
      <c r="M34" s="254">
        <f>Data_speed!M25</f>
        <v>0</v>
      </c>
      <c r="O34" s="248" t="e">
        <f>CV_C!T34</f>
        <v>#VALUE!</v>
      </c>
    </row>
    <row r="35" spans="1:15" ht="14.65" customHeight="1" x14ac:dyDescent="0.2">
      <c r="A35" s="250" t="s">
        <v>70</v>
      </c>
      <c r="B35" s="253">
        <f>Data_speed!B26</f>
        <v>0</v>
      </c>
      <c r="C35" s="252">
        <f>Data_speed!C26</f>
        <v>0</v>
      </c>
      <c r="D35" s="253">
        <f>Data_speed!D26</f>
        <v>0</v>
      </c>
      <c r="E35" s="252">
        <f>Data_speed!E26</f>
        <v>0</v>
      </c>
      <c r="F35" s="253">
        <f>Data_speed!F26</f>
        <v>0</v>
      </c>
      <c r="G35" s="252">
        <f>Data_speed!G26</f>
        <v>0</v>
      </c>
      <c r="H35" s="253">
        <f>Data_speed!H26</f>
        <v>0</v>
      </c>
      <c r="I35" s="252">
        <f>Data_speed!I26</f>
        <v>0</v>
      </c>
      <c r="J35" s="253">
        <f>Data_speed!J26</f>
        <v>0</v>
      </c>
      <c r="K35" s="252">
        <f>Data_speed!K26</f>
        <v>0</v>
      </c>
      <c r="L35" s="252">
        <f>Data_speed!L26</f>
        <v>0</v>
      </c>
      <c r="M35" s="254">
        <f>Data_speed!M26</f>
        <v>0</v>
      </c>
      <c r="O35" s="248" t="e">
        <f>CV_C!T35</f>
        <v>#VALUE!</v>
      </c>
    </row>
    <row r="36" spans="1:15" ht="14.65" customHeight="1" x14ac:dyDescent="0.2">
      <c r="A36" s="250" t="s">
        <v>71</v>
      </c>
      <c r="B36" s="253">
        <f>Data_speed!B27</f>
        <v>0</v>
      </c>
      <c r="C36" s="252">
        <f>Data_speed!C27</f>
        <v>0</v>
      </c>
      <c r="D36" s="253">
        <f>Data_speed!D27</f>
        <v>0</v>
      </c>
      <c r="E36" s="252">
        <f>Data_speed!E27</f>
        <v>0</v>
      </c>
      <c r="F36" s="253">
        <f>Data_speed!F27</f>
        <v>0</v>
      </c>
      <c r="G36" s="252">
        <f>Data_speed!G27</f>
        <v>0</v>
      </c>
      <c r="H36" s="253">
        <f>Data_speed!H27</f>
        <v>0</v>
      </c>
      <c r="I36" s="252">
        <f>Data_speed!I27</f>
        <v>0</v>
      </c>
      <c r="J36" s="253">
        <f>Data_speed!J27</f>
        <v>0</v>
      </c>
      <c r="K36" s="252">
        <f>Data_speed!K27</f>
        <v>0</v>
      </c>
      <c r="L36" s="252">
        <f>Data_speed!L27</f>
        <v>0</v>
      </c>
      <c r="M36" s="254">
        <f>Data_speed!M27</f>
        <v>0</v>
      </c>
      <c r="O36" s="248" t="e">
        <f>CV_C!T36</f>
        <v>#VALUE!</v>
      </c>
    </row>
    <row r="37" spans="1:15" ht="14.65" customHeight="1" x14ac:dyDescent="0.2">
      <c r="A37" s="243" t="s">
        <v>72</v>
      </c>
      <c r="B37" s="265">
        <f>Data_speed!B28</f>
        <v>0</v>
      </c>
      <c r="C37" s="264">
        <f>Data_speed!C28</f>
        <v>0</v>
      </c>
      <c r="D37" s="265">
        <f>Data_speed!D28</f>
        <v>0</v>
      </c>
      <c r="E37" s="264">
        <f>Data_speed!E28</f>
        <v>0</v>
      </c>
      <c r="F37" s="265">
        <f>Data_speed!F28</f>
        <v>0</v>
      </c>
      <c r="G37" s="264">
        <f>Data_speed!G28</f>
        <v>0</v>
      </c>
      <c r="H37" s="265">
        <f>Data_speed!H28</f>
        <v>0</v>
      </c>
      <c r="I37" s="264">
        <f>Data_speed!I28</f>
        <v>0</v>
      </c>
      <c r="J37" s="265">
        <f>Data_speed!J28</f>
        <v>0</v>
      </c>
      <c r="K37" s="264">
        <f>Data_speed!K28</f>
        <v>0</v>
      </c>
      <c r="L37" s="264">
        <f>Data_speed!L28</f>
        <v>0</v>
      </c>
      <c r="M37" s="266">
        <f>Data_speed!M28</f>
        <v>0</v>
      </c>
      <c r="O37" s="267" t="e">
        <f>CV_C!T37</f>
        <v>#VALUE!</v>
      </c>
    </row>
    <row r="38" spans="1:15" ht="7.5" customHeight="1" x14ac:dyDescent="0.2"/>
    <row r="39" spans="1:15" ht="14.65" customHeight="1" x14ac:dyDescent="0.2">
      <c r="A39" s="268" t="s">
        <v>144</v>
      </c>
      <c r="B39" s="344" t="e">
        <f>SUM(B14:B37)/Data_speed!$O$29</f>
        <v>#DIV/0!</v>
      </c>
      <c r="C39" s="345" t="e">
        <f>SUM(C14:C37)/Data_speed!$O$29</f>
        <v>#DIV/0!</v>
      </c>
      <c r="D39" s="345" t="e">
        <f>SUM(D14:D37)/Data_speed!$O$29</f>
        <v>#DIV/0!</v>
      </c>
      <c r="E39" s="345" t="e">
        <f>SUM(E14:E37)/Data_speed!$O$29</f>
        <v>#DIV/0!</v>
      </c>
      <c r="F39" s="345" t="e">
        <f>SUM(F14:F37)/Data_speed!$O$29</f>
        <v>#DIV/0!</v>
      </c>
      <c r="G39" s="345" t="e">
        <f>SUM(G14:G37)/Data_speed!$O$29</f>
        <v>#DIV/0!</v>
      </c>
      <c r="H39" s="345" t="e">
        <f>SUM(H14:H37)/Data_speed!$O$29</f>
        <v>#DIV/0!</v>
      </c>
      <c r="I39" s="345" t="e">
        <f>SUM(I14:I37)/Data_speed!$O$29</f>
        <v>#DIV/0!</v>
      </c>
      <c r="J39" s="345" t="e">
        <f>SUM(J14:J37)/Data_speed!$O$29</f>
        <v>#DIV/0!</v>
      </c>
      <c r="K39" s="345" t="e">
        <f>SUM(K14:K37)/Data_speed!$O$29</f>
        <v>#DIV/0!</v>
      </c>
      <c r="L39" s="345" t="e">
        <f>SUM(L14:L37)/Data_speed!$O$29</f>
        <v>#DIV/0!</v>
      </c>
      <c r="M39" s="346" t="e">
        <f>SUM(M14:M37)/Data_speed!$O$29</f>
        <v>#DIV/0!</v>
      </c>
      <c r="O39" s="305" t="e">
        <f>SUM(B39:M39)</f>
        <v>#DIV/0!</v>
      </c>
    </row>
    <row r="40" spans="1:15" ht="14.65" customHeight="1" x14ac:dyDescent="0.2">
      <c r="A40" s="256" t="s">
        <v>158</v>
      </c>
      <c r="B40" s="347" t="e">
        <f>SUM(B20:B35)/Data_speed!$O$29</f>
        <v>#DIV/0!</v>
      </c>
      <c r="C40" s="348" t="e">
        <f>SUM(C20:C35)/Data_speed!$O$29</f>
        <v>#DIV/0!</v>
      </c>
      <c r="D40" s="348" t="e">
        <f>SUM(D20:D35)/Data_speed!$O$29</f>
        <v>#DIV/0!</v>
      </c>
      <c r="E40" s="348" t="e">
        <f>SUM(E20:E35)/Data_speed!$O$29</f>
        <v>#DIV/0!</v>
      </c>
      <c r="F40" s="348" t="e">
        <f>SUM(F20:F35)/Data_speed!$O$29</f>
        <v>#DIV/0!</v>
      </c>
      <c r="G40" s="348" t="e">
        <f>SUM(G20:G35)/Data_speed!$O$29</f>
        <v>#DIV/0!</v>
      </c>
      <c r="H40" s="348" t="e">
        <f>SUM(H20:H35)/Data_speed!$O$29</f>
        <v>#DIV/0!</v>
      </c>
      <c r="I40" s="348" t="e">
        <f>SUM(I20:I35)/Data_speed!$O$29</f>
        <v>#DIV/0!</v>
      </c>
      <c r="J40" s="348" t="e">
        <f>SUM(J20:J35)/Data_speed!$O$29</f>
        <v>#DIV/0!</v>
      </c>
      <c r="K40" s="348" t="e">
        <f>SUM(K20:K35)/Data_speed!$O$29</f>
        <v>#DIV/0!</v>
      </c>
      <c r="L40" s="348" t="e">
        <f>SUM(L20:L35)/Data_speed!$O$29</f>
        <v>#DIV/0!</v>
      </c>
      <c r="M40" s="349" t="e">
        <f>SUM(M20:M35)/Data_speed!$O$29</f>
        <v>#DIV/0!</v>
      </c>
      <c r="O40" s="292" t="e">
        <f>SUM(B40:M40)</f>
        <v>#DIV/0!</v>
      </c>
    </row>
    <row r="41" spans="1:15" ht="14.65" customHeight="1" x14ac:dyDescent="0.2">
      <c r="A41" s="277" t="s">
        <v>159</v>
      </c>
      <c r="B41" s="350" t="e">
        <f t="shared" ref="B41:M41" si="0">B39-B40</f>
        <v>#DIV/0!</v>
      </c>
      <c r="C41" s="351" t="e">
        <f t="shared" si="0"/>
        <v>#DIV/0!</v>
      </c>
      <c r="D41" s="351" t="e">
        <f t="shared" si="0"/>
        <v>#DIV/0!</v>
      </c>
      <c r="E41" s="351" t="e">
        <f t="shared" si="0"/>
        <v>#DIV/0!</v>
      </c>
      <c r="F41" s="351" t="e">
        <f t="shared" si="0"/>
        <v>#DIV/0!</v>
      </c>
      <c r="G41" s="351" t="e">
        <f t="shared" si="0"/>
        <v>#DIV/0!</v>
      </c>
      <c r="H41" s="351" t="e">
        <f t="shared" si="0"/>
        <v>#DIV/0!</v>
      </c>
      <c r="I41" s="351" t="e">
        <f t="shared" si="0"/>
        <v>#DIV/0!</v>
      </c>
      <c r="J41" s="351" t="e">
        <f t="shared" si="0"/>
        <v>#DIV/0!</v>
      </c>
      <c r="K41" s="351" t="e">
        <f t="shared" si="0"/>
        <v>#DIV/0!</v>
      </c>
      <c r="L41" s="351" t="e">
        <f t="shared" si="0"/>
        <v>#DIV/0!</v>
      </c>
      <c r="M41" s="352" t="e">
        <f t="shared" si="0"/>
        <v>#DIV/0!</v>
      </c>
      <c r="N41" s="353"/>
      <c r="O41" s="306" t="e">
        <f>O39-O40</f>
        <v>#DIV/0!</v>
      </c>
    </row>
    <row r="42" spans="1:15" ht="14.65" customHeight="1" x14ac:dyDescent="0.2">
      <c r="B42" s="12"/>
      <c r="C42" s="12"/>
      <c r="D42" s="12"/>
      <c r="E42" s="12"/>
      <c r="F42" s="12"/>
      <c r="G42" s="12"/>
      <c r="H42" s="12"/>
      <c r="J42" s="12"/>
    </row>
    <row r="43" spans="1:15" ht="14.65" customHeight="1" x14ac:dyDescent="0.2">
      <c r="C43" s="1" t="e">
        <f>INT((C12/Data_count!$F18)+0.5)</f>
        <v>#VALUE!</v>
      </c>
    </row>
    <row r="44" spans="1:15" ht="3" customHeight="1" x14ac:dyDescent="0.2"/>
    <row r="45" spans="1:15" ht="14.65" customHeight="1" x14ac:dyDescent="0.2">
      <c r="A45" s="236" t="s">
        <v>106</v>
      </c>
      <c r="B45" s="6">
        <f>B5</f>
        <v>0</v>
      </c>
    </row>
    <row r="46" spans="1:15" ht="24.75" customHeight="1" x14ac:dyDescent="0.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</row>
    <row r="47" spans="1:15" ht="18.600000000000001" customHeight="1" x14ac:dyDescent="0.2">
      <c r="A47" s="6"/>
      <c r="B47" s="437" t="str">
        <f>B12</f>
        <v>Distribution de la Vitesse par tranche horaire  -  Cumul annuel</v>
      </c>
      <c r="C47" s="437"/>
      <c r="D47" s="437"/>
      <c r="E47" s="437"/>
      <c r="F47" s="437"/>
      <c r="G47" s="437"/>
      <c r="H47" s="437"/>
      <c r="I47" s="437"/>
      <c r="J47" s="437"/>
      <c r="K47" s="437"/>
      <c r="L47" s="437"/>
      <c r="M47" s="437"/>
      <c r="N47" s="238"/>
      <c r="O47" s="239" t="str">
        <f>O12</f>
        <v>THM</v>
      </c>
    </row>
    <row r="48" spans="1:15" ht="14.65" customHeight="1" x14ac:dyDescent="0.2">
      <c r="A48" s="116" t="s">
        <v>124</v>
      </c>
      <c r="B48" s="311" t="str">
        <f>B13</f>
        <v>30 km/h</v>
      </c>
      <c r="C48" s="119" t="str">
        <f t="shared" ref="C48:M48" si="1">C13</f>
        <v>40 km/h</v>
      </c>
      <c r="D48" s="119" t="str">
        <f t="shared" si="1"/>
        <v>50 km/h</v>
      </c>
      <c r="E48" s="119" t="str">
        <f t="shared" si="1"/>
        <v>60 km/h</v>
      </c>
      <c r="F48" s="119" t="str">
        <f t="shared" si="1"/>
        <v>70 km/h</v>
      </c>
      <c r="G48" s="119" t="str">
        <f t="shared" si="1"/>
        <v>80 km/h</v>
      </c>
      <c r="H48" s="119" t="str">
        <f t="shared" si="1"/>
        <v>90 km/h</v>
      </c>
      <c r="I48" s="119" t="str">
        <f t="shared" si="1"/>
        <v>100 km/h</v>
      </c>
      <c r="J48" s="119" t="str">
        <f t="shared" si="1"/>
        <v>110 km/h</v>
      </c>
      <c r="K48" s="119" t="str">
        <f t="shared" si="1"/>
        <v>120 km/h</v>
      </c>
      <c r="L48" s="119" t="str">
        <f t="shared" si="1"/>
        <v>130 km/h</v>
      </c>
      <c r="M48" s="121" t="str">
        <f t="shared" si="1"/>
        <v>&gt; 130 km/h</v>
      </c>
      <c r="O48" s="243" t="s">
        <v>127</v>
      </c>
    </row>
    <row r="49" spans="1:15" ht="14.65" customHeight="1" x14ac:dyDescent="0.2">
      <c r="A49" s="244" t="s">
        <v>49</v>
      </c>
      <c r="B49" s="246">
        <f>Data_speed!B33</f>
        <v>0</v>
      </c>
      <c r="C49" s="141">
        <f>Data_speed!C33</f>
        <v>0</v>
      </c>
      <c r="D49" s="246">
        <f>Data_speed!D33</f>
        <v>0</v>
      </c>
      <c r="E49" s="141">
        <f>Data_speed!E33</f>
        <v>0</v>
      </c>
      <c r="F49" s="246">
        <f>Data_speed!F33</f>
        <v>0</v>
      </c>
      <c r="G49" s="141">
        <f>Data_speed!G33</f>
        <v>0</v>
      </c>
      <c r="H49" s="246">
        <f>Data_speed!H33</f>
        <v>0</v>
      </c>
      <c r="I49" s="141">
        <f>Data_speed!I33</f>
        <v>0</v>
      </c>
      <c r="J49" s="246">
        <f>Data_speed!J33</f>
        <v>0</v>
      </c>
      <c r="K49" s="141">
        <f>Data_speed!K33</f>
        <v>0</v>
      </c>
      <c r="L49" s="141">
        <f>Data_speed!L33</f>
        <v>0</v>
      </c>
      <c r="M49" s="247">
        <f>Data_speed!M33</f>
        <v>0</v>
      </c>
      <c r="O49" s="248" t="e">
        <f>CV_C!AD14</f>
        <v>#VALUE!</v>
      </c>
    </row>
    <row r="50" spans="1:15" ht="14.65" customHeight="1" x14ac:dyDescent="0.2">
      <c r="A50" s="250" t="s">
        <v>50</v>
      </c>
      <c r="B50" s="253">
        <f>Data_speed!B34</f>
        <v>0</v>
      </c>
      <c r="C50" s="252">
        <f>Data_speed!C34</f>
        <v>0</v>
      </c>
      <c r="D50" s="253">
        <f>Data_speed!D34</f>
        <v>0</v>
      </c>
      <c r="E50" s="252">
        <f>Data_speed!E34</f>
        <v>0</v>
      </c>
      <c r="F50" s="253">
        <f>Data_speed!F34</f>
        <v>0</v>
      </c>
      <c r="G50" s="252">
        <f>Data_speed!G34</f>
        <v>0</v>
      </c>
      <c r="H50" s="253">
        <f>Data_speed!H34</f>
        <v>0</v>
      </c>
      <c r="I50" s="252">
        <f>Data_speed!I34</f>
        <v>0</v>
      </c>
      <c r="J50" s="253">
        <f>Data_speed!J34</f>
        <v>0</v>
      </c>
      <c r="K50" s="252">
        <f>Data_speed!K34</f>
        <v>0</v>
      </c>
      <c r="L50" s="252">
        <f>Data_speed!L34</f>
        <v>0</v>
      </c>
      <c r="M50" s="254">
        <f>Data_speed!M34</f>
        <v>0</v>
      </c>
      <c r="O50" s="248" t="e">
        <f>CV_C!AD15</f>
        <v>#VALUE!</v>
      </c>
    </row>
    <row r="51" spans="1:15" ht="14.65" customHeight="1" x14ac:dyDescent="0.2">
      <c r="A51" s="250" t="s">
        <v>51</v>
      </c>
      <c r="B51" s="253">
        <f>Data_speed!B35</f>
        <v>0</v>
      </c>
      <c r="C51" s="252">
        <f>Data_speed!C35</f>
        <v>0</v>
      </c>
      <c r="D51" s="253">
        <f>Data_speed!D35</f>
        <v>0</v>
      </c>
      <c r="E51" s="252">
        <f>Data_speed!E35</f>
        <v>0</v>
      </c>
      <c r="F51" s="253">
        <f>Data_speed!F35</f>
        <v>0</v>
      </c>
      <c r="G51" s="252">
        <f>Data_speed!G35</f>
        <v>0</v>
      </c>
      <c r="H51" s="253">
        <f>Data_speed!H35</f>
        <v>0</v>
      </c>
      <c r="I51" s="252">
        <f>Data_speed!I35</f>
        <v>0</v>
      </c>
      <c r="J51" s="253">
        <f>Data_speed!J35</f>
        <v>0</v>
      </c>
      <c r="K51" s="252">
        <f>Data_speed!K35</f>
        <v>0</v>
      </c>
      <c r="L51" s="252">
        <f>Data_speed!L35</f>
        <v>0</v>
      </c>
      <c r="M51" s="254">
        <f>Data_speed!M35</f>
        <v>0</v>
      </c>
      <c r="O51" s="248" t="e">
        <f>CV_C!AD16</f>
        <v>#VALUE!</v>
      </c>
    </row>
    <row r="52" spans="1:15" ht="14.65" customHeight="1" x14ac:dyDescent="0.2">
      <c r="A52" s="250" t="s">
        <v>52</v>
      </c>
      <c r="B52" s="253">
        <f>Data_speed!B36</f>
        <v>0</v>
      </c>
      <c r="C52" s="252">
        <f>Data_speed!C36</f>
        <v>0</v>
      </c>
      <c r="D52" s="253">
        <f>Data_speed!D36</f>
        <v>0</v>
      </c>
      <c r="E52" s="252">
        <f>Data_speed!E36</f>
        <v>0</v>
      </c>
      <c r="F52" s="253">
        <f>Data_speed!F36</f>
        <v>0</v>
      </c>
      <c r="G52" s="252">
        <f>Data_speed!G36</f>
        <v>0</v>
      </c>
      <c r="H52" s="253">
        <f>Data_speed!H36</f>
        <v>0</v>
      </c>
      <c r="I52" s="252">
        <f>Data_speed!I36</f>
        <v>0</v>
      </c>
      <c r="J52" s="253">
        <f>Data_speed!J36</f>
        <v>0</v>
      </c>
      <c r="K52" s="252">
        <f>Data_speed!K36</f>
        <v>0</v>
      </c>
      <c r="L52" s="252">
        <f>Data_speed!L36</f>
        <v>0</v>
      </c>
      <c r="M52" s="254">
        <f>Data_speed!M36</f>
        <v>0</v>
      </c>
      <c r="O52" s="248" t="e">
        <f>CV_C!AD17</f>
        <v>#VALUE!</v>
      </c>
    </row>
    <row r="53" spans="1:15" ht="14.65" customHeight="1" x14ac:dyDescent="0.2">
      <c r="A53" s="250" t="s">
        <v>53</v>
      </c>
      <c r="B53" s="253">
        <f>Data_speed!B37</f>
        <v>0</v>
      </c>
      <c r="C53" s="252">
        <f>Data_speed!C37</f>
        <v>0</v>
      </c>
      <c r="D53" s="253">
        <f>Data_speed!D37</f>
        <v>0</v>
      </c>
      <c r="E53" s="252">
        <f>Data_speed!E37</f>
        <v>0</v>
      </c>
      <c r="F53" s="253">
        <f>Data_speed!F37</f>
        <v>0</v>
      </c>
      <c r="G53" s="252">
        <f>Data_speed!G37</f>
        <v>0</v>
      </c>
      <c r="H53" s="253">
        <f>Data_speed!H37</f>
        <v>0</v>
      </c>
      <c r="I53" s="252">
        <f>Data_speed!I37</f>
        <v>0</v>
      </c>
      <c r="J53" s="253">
        <f>Data_speed!J37</f>
        <v>0</v>
      </c>
      <c r="K53" s="252">
        <f>Data_speed!K37</f>
        <v>0</v>
      </c>
      <c r="L53" s="252">
        <f>Data_speed!L37</f>
        <v>0</v>
      </c>
      <c r="M53" s="254">
        <f>Data_speed!M37</f>
        <v>0</v>
      </c>
      <c r="O53" s="248" t="e">
        <f>CV_C!AD18</f>
        <v>#VALUE!</v>
      </c>
    </row>
    <row r="54" spans="1:15" ht="14.65" customHeight="1" x14ac:dyDescent="0.2">
      <c r="A54" s="250" t="s">
        <v>54</v>
      </c>
      <c r="B54" s="253">
        <f>Data_speed!B38</f>
        <v>0</v>
      </c>
      <c r="C54" s="252">
        <f>Data_speed!C38</f>
        <v>0</v>
      </c>
      <c r="D54" s="253">
        <f>Data_speed!D38</f>
        <v>0</v>
      </c>
      <c r="E54" s="252">
        <f>Data_speed!E38</f>
        <v>0</v>
      </c>
      <c r="F54" s="253">
        <f>Data_speed!F38</f>
        <v>0</v>
      </c>
      <c r="G54" s="252">
        <f>Data_speed!G38</f>
        <v>0</v>
      </c>
      <c r="H54" s="253">
        <f>Data_speed!H38</f>
        <v>0</v>
      </c>
      <c r="I54" s="252">
        <f>Data_speed!I38</f>
        <v>0</v>
      </c>
      <c r="J54" s="253">
        <f>Data_speed!J38</f>
        <v>0</v>
      </c>
      <c r="K54" s="252">
        <f>Data_speed!K38</f>
        <v>0</v>
      </c>
      <c r="L54" s="252">
        <f>Data_speed!L38</f>
        <v>0</v>
      </c>
      <c r="M54" s="254">
        <f>Data_speed!M38</f>
        <v>0</v>
      </c>
      <c r="O54" s="248" t="e">
        <f>CV_C!AD19</f>
        <v>#VALUE!</v>
      </c>
    </row>
    <row r="55" spans="1:15" ht="14.65" customHeight="1" x14ac:dyDescent="0.2">
      <c r="A55" s="250" t="s">
        <v>55</v>
      </c>
      <c r="B55" s="253">
        <f>Data_speed!B39</f>
        <v>0</v>
      </c>
      <c r="C55" s="252">
        <f>Data_speed!C39</f>
        <v>0</v>
      </c>
      <c r="D55" s="253">
        <f>Data_speed!D39</f>
        <v>0</v>
      </c>
      <c r="E55" s="252">
        <f>Data_speed!E39</f>
        <v>0</v>
      </c>
      <c r="F55" s="253">
        <f>Data_speed!F39</f>
        <v>0</v>
      </c>
      <c r="G55" s="252">
        <f>Data_speed!G39</f>
        <v>0</v>
      </c>
      <c r="H55" s="253">
        <f>Data_speed!H39</f>
        <v>0</v>
      </c>
      <c r="I55" s="252">
        <f>Data_speed!I39</f>
        <v>0</v>
      </c>
      <c r="J55" s="253">
        <f>Data_speed!J39</f>
        <v>0</v>
      </c>
      <c r="K55" s="252">
        <f>Data_speed!K39</f>
        <v>0</v>
      </c>
      <c r="L55" s="252">
        <f>Data_speed!L39</f>
        <v>0</v>
      </c>
      <c r="M55" s="254">
        <f>Data_speed!M39</f>
        <v>0</v>
      </c>
      <c r="O55" s="248" t="e">
        <f>CV_C!AD20</f>
        <v>#VALUE!</v>
      </c>
    </row>
    <row r="56" spans="1:15" ht="14.65" customHeight="1" x14ac:dyDescent="0.2">
      <c r="A56" s="256" t="s">
        <v>56</v>
      </c>
      <c r="B56" s="259">
        <f>Data_speed!B40</f>
        <v>0</v>
      </c>
      <c r="C56" s="258">
        <f>Data_speed!C40</f>
        <v>0</v>
      </c>
      <c r="D56" s="259">
        <f>Data_speed!D40</f>
        <v>0</v>
      </c>
      <c r="E56" s="258">
        <f>Data_speed!E40</f>
        <v>0</v>
      </c>
      <c r="F56" s="259">
        <f>Data_speed!F40</f>
        <v>0</v>
      </c>
      <c r="G56" s="258">
        <f>Data_speed!G40</f>
        <v>0</v>
      </c>
      <c r="H56" s="259">
        <f>Data_speed!H40</f>
        <v>0</v>
      </c>
      <c r="I56" s="258">
        <f>Data_speed!I40</f>
        <v>0</v>
      </c>
      <c r="J56" s="259">
        <f>Data_speed!J40</f>
        <v>0</v>
      </c>
      <c r="K56" s="258">
        <f>Data_speed!K40</f>
        <v>0</v>
      </c>
      <c r="L56" s="258">
        <f>Data_speed!L40</f>
        <v>0</v>
      </c>
      <c r="M56" s="260">
        <f>Data_speed!M40</f>
        <v>0</v>
      </c>
      <c r="N56" s="343"/>
      <c r="O56" s="261" t="e">
        <f>CV_C!AD21</f>
        <v>#VALUE!</v>
      </c>
    </row>
    <row r="57" spans="1:15" ht="14.65" customHeight="1" x14ac:dyDescent="0.2">
      <c r="A57" s="250" t="s">
        <v>57</v>
      </c>
      <c r="B57" s="253">
        <f>Data_speed!B41</f>
        <v>0</v>
      </c>
      <c r="C57" s="252">
        <f>Data_speed!C41</f>
        <v>0</v>
      </c>
      <c r="D57" s="253">
        <f>Data_speed!D41</f>
        <v>0</v>
      </c>
      <c r="E57" s="252">
        <f>Data_speed!E41</f>
        <v>0</v>
      </c>
      <c r="F57" s="253">
        <f>Data_speed!F41</f>
        <v>0</v>
      </c>
      <c r="G57" s="252">
        <f>Data_speed!G41</f>
        <v>0</v>
      </c>
      <c r="H57" s="253">
        <f>Data_speed!H41</f>
        <v>0</v>
      </c>
      <c r="I57" s="252">
        <f>Data_speed!I41</f>
        <v>0</v>
      </c>
      <c r="J57" s="253">
        <f>Data_speed!J41</f>
        <v>0</v>
      </c>
      <c r="K57" s="252">
        <f>Data_speed!K41</f>
        <v>0</v>
      </c>
      <c r="L57" s="252">
        <f>Data_speed!L41</f>
        <v>0</v>
      </c>
      <c r="M57" s="254">
        <f>Data_speed!M41</f>
        <v>0</v>
      </c>
      <c r="O57" s="248" t="e">
        <f>CV_C!AD22</f>
        <v>#VALUE!</v>
      </c>
    </row>
    <row r="58" spans="1:15" ht="14.65" customHeight="1" x14ac:dyDescent="0.2">
      <c r="A58" s="250" t="s">
        <v>58</v>
      </c>
      <c r="B58" s="253">
        <f>Data_speed!B42</f>
        <v>0</v>
      </c>
      <c r="C58" s="252">
        <f>Data_speed!C42</f>
        <v>0</v>
      </c>
      <c r="D58" s="253">
        <f>Data_speed!D42</f>
        <v>0</v>
      </c>
      <c r="E58" s="252">
        <f>Data_speed!E42</f>
        <v>0</v>
      </c>
      <c r="F58" s="253">
        <f>Data_speed!F42</f>
        <v>0</v>
      </c>
      <c r="G58" s="252">
        <f>Data_speed!G42</f>
        <v>0</v>
      </c>
      <c r="H58" s="253">
        <f>Data_speed!H42</f>
        <v>0</v>
      </c>
      <c r="I58" s="252">
        <f>Data_speed!I42</f>
        <v>0</v>
      </c>
      <c r="J58" s="253">
        <f>Data_speed!J42</f>
        <v>0</v>
      </c>
      <c r="K58" s="252">
        <f>Data_speed!K42</f>
        <v>0</v>
      </c>
      <c r="L58" s="252">
        <f>Data_speed!L42</f>
        <v>0</v>
      </c>
      <c r="M58" s="254">
        <f>Data_speed!M42</f>
        <v>0</v>
      </c>
      <c r="O58" s="248" t="e">
        <f>CV_C!AD23</f>
        <v>#VALUE!</v>
      </c>
    </row>
    <row r="59" spans="1:15" ht="14.65" customHeight="1" x14ac:dyDescent="0.2">
      <c r="A59" s="250" t="s">
        <v>59</v>
      </c>
      <c r="B59" s="253">
        <f>Data_speed!B43</f>
        <v>0</v>
      </c>
      <c r="C59" s="252">
        <f>Data_speed!C43</f>
        <v>0</v>
      </c>
      <c r="D59" s="253">
        <f>Data_speed!D43</f>
        <v>0</v>
      </c>
      <c r="E59" s="252">
        <f>Data_speed!E43</f>
        <v>0</v>
      </c>
      <c r="F59" s="253">
        <f>Data_speed!F43</f>
        <v>0</v>
      </c>
      <c r="G59" s="252">
        <f>Data_speed!G43</f>
        <v>0</v>
      </c>
      <c r="H59" s="253">
        <f>Data_speed!H43</f>
        <v>0</v>
      </c>
      <c r="I59" s="252">
        <f>Data_speed!I43</f>
        <v>0</v>
      </c>
      <c r="J59" s="253">
        <f>Data_speed!J43</f>
        <v>0</v>
      </c>
      <c r="K59" s="252">
        <f>Data_speed!K43</f>
        <v>0</v>
      </c>
      <c r="L59" s="252">
        <f>Data_speed!L43</f>
        <v>0</v>
      </c>
      <c r="M59" s="254">
        <f>Data_speed!M43</f>
        <v>0</v>
      </c>
      <c r="O59" s="248" t="e">
        <f>CV_C!AD24</f>
        <v>#VALUE!</v>
      </c>
    </row>
    <row r="60" spans="1:15" ht="14.65" customHeight="1" x14ac:dyDescent="0.2">
      <c r="A60" s="250" t="s">
        <v>60</v>
      </c>
      <c r="B60" s="253">
        <f>Data_speed!B44</f>
        <v>0</v>
      </c>
      <c r="C60" s="252">
        <f>Data_speed!C44</f>
        <v>0</v>
      </c>
      <c r="D60" s="253">
        <f>Data_speed!D44</f>
        <v>0</v>
      </c>
      <c r="E60" s="252">
        <f>Data_speed!E44</f>
        <v>0</v>
      </c>
      <c r="F60" s="253">
        <f>Data_speed!F44</f>
        <v>0</v>
      </c>
      <c r="G60" s="252">
        <f>Data_speed!G44</f>
        <v>0</v>
      </c>
      <c r="H60" s="253">
        <f>Data_speed!H44</f>
        <v>0</v>
      </c>
      <c r="I60" s="252">
        <f>Data_speed!I44</f>
        <v>0</v>
      </c>
      <c r="J60" s="253">
        <f>Data_speed!J44</f>
        <v>0</v>
      </c>
      <c r="K60" s="252">
        <f>Data_speed!K44</f>
        <v>0</v>
      </c>
      <c r="L60" s="252">
        <f>Data_speed!L44</f>
        <v>0</v>
      </c>
      <c r="M60" s="254">
        <f>Data_speed!M44</f>
        <v>0</v>
      </c>
      <c r="O60" s="248" t="e">
        <f>CV_C!AD25</f>
        <v>#VALUE!</v>
      </c>
    </row>
    <row r="61" spans="1:15" ht="14.65" customHeight="1" x14ac:dyDescent="0.2">
      <c r="A61" s="250" t="s">
        <v>61</v>
      </c>
      <c r="B61" s="253">
        <f>Data_speed!B45</f>
        <v>0</v>
      </c>
      <c r="C61" s="252">
        <f>Data_speed!C45</f>
        <v>0</v>
      </c>
      <c r="D61" s="253">
        <f>Data_speed!D45</f>
        <v>0</v>
      </c>
      <c r="E61" s="252">
        <f>Data_speed!E45</f>
        <v>0</v>
      </c>
      <c r="F61" s="253">
        <f>Data_speed!F45</f>
        <v>0</v>
      </c>
      <c r="G61" s="252">
        <f>Data_speed!G45</f>
        <v>0</v>
      </c>
      <c r="H61" s="253">
        <f>Data_speed!H45</f>
        <v>0</v>
      </c>
      <c r="I61" s="252">
        <f>Data_speed!I45</f>
        <v>0</v>
      </c>
      <c r="J61" s="253">
        <f>Data_speed!J45</f>
        <v>0</v>
      </c>
      <c r="K61" s="252">
        <f>Data_speed!K45</f>
        <v>0</v>
      </c>
      <c r="L61" s="252">
        <f>Data_speed!L45</f>
        <v>0</v>
      </c>
      <c r="M61" s="254">
        <f>Data_speed!M45</f>
        <v>0</v>
      </c>
      <c r="O61" s="248" t="e">
        <f>CV_C!AD26</f>
        <v>#VALUE!</v>
      </c>
    </row>
    <row r="62" spans="1:15" ht="14.65" customHeight="1" x14ac:dyDescent="0.2">
      <c r="A62" s="250" t="s">
        <v>62</v>
      </c>
      <c r="B62" s="253">
        <f>Data_speed!B46</f>
        <v>0</v>
      </c>
      <c r="C62" s="252">
        <f>Data_speed!C46</f>
        <v>0</v>
      </c>
      <c r="D62" s="253">
        <f>Data_speed!D46</f>
        <v>0</v>
      </c>
      <c r="E62" s="252">
        <f>Data_speed!E46</f>
        <v>0</v>
      </c>
      <c r="F62" s="253">
        <f>Data_speed!F46</f>
        <v>0</v>
      </c>
      <c r="G62" s="252">
        <f>Data_speed!G46</f>
        <v>0</v>
      </c>
      <c r="H62" s="253">
        <f>Data_speed!H46</f>
        <v>0</v>
      </c>
      <c r="I62" s="252">
        <f>Data_speed!I46</f>
        <v>0</v>
      </c>
      <c r="J62" s="253">
        <f>Data_speed!J46</f>
        <v>0</v>
      </c>
      <c r="K62" s="252">
        <f>Data_speed!K46</f>
        <v>0</v>
      </c>
      <c r="L62" s="252">
        <f>Data_speed!L46</f>
        <v>0</v>
      </c>
      <c r="M62" s="254">
        <f>Data_speed!M46</f>
        <v>0</v>
      </c>
      <c r="O62" s="248" t="e">
        <f>CV_C!AD27</f>
        <v>#VALUE!</v>
      </c>
    </row>
    <row r="63" spans="1:15" ht="14.65" customHeight="1" x14ac:dyDescent="0.2">
      <c r="A63" s="250" t="s">
        <v>63</v>
      </c>
      <c r="B63" s="253">
        <f>Data_speed!B47</f>
        <v>0</v>
      </c>
      <c r="C63" s="252">
        <f>Data_speed!C47</f>
        <v>0</v>
      </c>
      <c r="D63" s="253">
        <f>Data_speed!D47</f>
        <v>0</v>
      </c>
      <c r="E63" s="252">
        <f>Data_speed!E47</f>
        <v>0</v>
      </c>
      <c r="F63" s="253">
        <f>Data_speed!F47</f>
        <v>0</v>
      </c>
      <c r="G63" s="252">
        <f>Data_speed!G47</f>
        <v>0</v>
      </c>
      <c r="H63" s="253">
        <f>Data_speed!H47</f>
        <v>0</v>
      </c>
      <c r="I63" s="252">
        <f>Data_speed!I47</f>
        <v>0</v>
      </c>
      <c r="J63" s="253">
        <f>Data_speed!J47</f>
        <v>0</v>
      </c>
      <c r="K63" s="252">
        <f>Data_speed!K47</f>
        <v>0</v>
      </c>
      <c r="L63" s="252">
        <f>Data_speed!L47</f>
        <v>0</v>
      </c>
      <c r="M63" s="254">
        <f>Data_speed!M47</f>
        <v>0</v>
      </c>
      <c r="O63" s="248" t="e">
        <f>CV_C!AD28</f>
        <v>#VALUE!</v>
      </c>
    </row>
    <row r="64" spans="1:15" ht="14.65" customHeight="1" x14ac:dyDescent="0.2">
      <c r="A64" s="250" t="s">
        <v>64</v>
      </c>
      <c r="B64" s="253">
        <f>Data_speed!B48</f>
        <v>0</v>
      </c>
      <c r="C64" s="252">
        <f>Data_speed!C48</f>
        <v>0</v>
      </c>
      <c r="D64" s="253">
        <f>Data_speed!D48</f>
        <v>0</v>
      </c>
      <c r="E64" s="252">
        <f>Data_speed!E48</f>
        <v>0</v>
      </c>
      <c r="F64" s="253">
        <f>Data_speed!F48</f>
        <v>0</v>
      </c>
      <c r="G64" s="252">
        <f>Data_speed!G48</f>
        <v>0</v>
      </c>
      <c r="H64" s="253">
        <f>Data_speed!H48</f>
        <v>0</v>
      </c>
      <c r="I64" s="252">
        <f>Data_speed!I48</f>
        <v>0</v>
      </c>
      <c r="J64" s="253">
        <f>Data_speed!J48</f>
        <v>0</v>
      </c>
      <c r="K64" s="252">
        <f>Data_speed!K48</f>
        <v>0</v>
      </c>
      <c r="L64" s="252">
        <f>Data_speed!L48</f>
        <v>0</v>
      </c>
      <c r="M64" s="254">
        <f>Data_speed!M48</f>
        <v>0</v>
      </c>
      <c r="O64" s="248" t="e">
        <f>CV_C!AD29</f>
        <v>#VALUE!</v>
      </c>
    </row>
    <row r="65" spans="1:15" ht="14.65" customHeight="1" x14ac:dyDescent="0.2">
      <c r="A65" s="250" t="s">
        <v>65</v>
      </c>
      <c r="B65" s="253">
        <f>Data_speed!B49</f>
        <v>0</v>
      </c>
      <c r="C65" s="252">
        <f>Data_speed!C49</f>
        <v>0</v>
      </c>
      <c r="D65" s="253">
        <f>Data_speed!D49</f>
        <v>0</v>
      </c>
      <c r="E65" s="252">
        <f>Data_speed!E49</f>
        <v>0</v>
      </c>
      <c r="F65" s="253">
        <f>Data_speed!F49</f>
        <v>0</v>
      </c>
      <c r="G65" s="252">
        <f>Data_speed!G49</f>
        <v>0</v>
      </c>
      <c r="H65" s="253">
        <f>Data_speed!H49</f>
        <v>0</v>
      </c>
      <c r="I65" s="252">
        <f>Data_speed!I49</f>
        <v>0</v>
      </c>
      <c r="J65" s="253">
        <f>Data_speed!J49</f>
        <v>0</v>
      </c>
      <c r="K65" s="252">
        <f>Data_speed!K49</f>
        <v>0</v>
      </c>
      <c r="L65" s="252">
        <f>Data_speed!L49</f>
        <v>0</v>
      </c>
      <c r="M65" s="254">
        <f>Data_speed!M49</f>
        <v>0</v>
      </c>
      <c r="O65" s="248" t="e">
        <f>CV_C!AD30</f>
        <v>#VALUE!</v>
      </c>
    </row>
    <row r="66" spans="1:15" ht="14.65" customHeight="1" x14ac:dyDescent="0.2">
      <c r="A66" s="256" t="s">
        <v>66</v>
      </c>
      <c r="B66" s="259">
        <f>Data_speed!B50</f>
        <v>0</v>
      </c>
      <c r="C66" s="258">
        <f>Data_speed!C50</f>
        <v>0</v>
      </c>
      <c r="D66" s="259">
        <f>Data_speed!D50</f>
        <v>0</v>
      </c>
      <c r="E66" s="258">
        <f>Data_speed!E50</f>
        <v>0</v>
      </c>
      <c r="F66" s="259">
        <f>Data_speed!F50</f>
        <v>0</v>
      </c>
      <c r="G66" s="258">
        <f>Data_speed!G50</f>
        <v>0</v>
      </c>
      <c r="H66" s="259">
        <f>Data_speed!H50</f>
        <v>0</v>
      </c>
      <c r="I66" s="258">
        <f>Data_speed!I50</f>
        <v>0</v>
      </c>
      <c r="J66" s="259">
        <f>Data_speed!J50</f>
        <v>0</v>
      </c>
      <c r="K66" s="258">
        <f>Data_speed!K50</f>
        <v>0</v>
      </c>
      <c r="L66" s="258">
        <f>Data_speed!L50</f>
        <v>0</v>
      </c>
      <c r="M66" s="260">
        <f>Data_speed!M50</f>
        <v>0</v>
      </c>
      <c r="N66" s="343"/>
      <c r="O66" s="261" t="e">
        <f>CV_C!AD31</f>
        <v>#VALUE!</v>
      </c>
    </row>
    <row r="67" spans="1:15" ht="14.65" customHeight="1" x14ac:dyDescent="0.2">
      <c r="A67" s="250" t="s">
        <v>67</v>
      </c>
      <c r="B67" s="253">
        <f>Data_speed!B51</f>
        <v>0</v>
      </c>
      <c r="C67" s="252">
        <f>Data_speed!C51</f>
        <v>0</v>
      </c>
      <c r="D67" s="253">
        <f>Data_speed!D51</f>
        <v>0</v>
      </c>
      <c r="E67" s="252">
        <f>Data_speed!E51</f>
        <v>0</v>
      </c>
      <c r="F67" s="253">
        <f>Data_speed!F51</f>
        <v>0</v>
      </c>
      <c r="G67" s="252">
        <f>Data_speed!G51</f>
        <v>0</v>
      </c>
      <c r="H67" s="253">
        <f>Data_speed!H51</f>
        <v>0</v>
      </c>
      <c r="I67" s="252">
        <f>Data_speed!I51</f>
        <v>0</v>
      </c>
      <c r="J67" s="253">
        <f>Data_speed!J51</f>
        <v>0</v>
      </c>
      <c r="K67" s="252">
        <f>Data_speed!K51</f>
        <v>0</v>
      </c>
      <c r="L67" s="252">
        <f>Data_speed!L51</f>
        <v>0</v>
      </c>
      <c r="M67" s="254">
        <f>Data_speed!M51</f>
        <v>0</v>
      </c>
      <c r="O67" s="248" t="e">
        <f>CV_C!AD32</f>
        <v>#VALUE!</v>
      </c>
    </row>
    <row r="68" spans="1:15" ht="14.65" customHeight="1" x14ac:dyDescent="0.2">
      <c r="A68" s="250" t="s">
        <v>68</v>
      </c>
      <c r="B68" s="253">
        <f>Data_speed!B52</f>
        <v>0</v>
      </c>
      <c r="C68" s="252">
        <f>Data_speed!C52</f>
        <v>0</v>
      </c>
      <c r="D68" s="253">
        <f>Data_speed!D52</f>
        <v>0</v>
      </c>
      <c r="E68" s="252">
        <f>Data_speed!E52</f>
        <v>0</v>
      </c>
      <c r="F68" s="253">
        <f>Data_speed!F52</f>
        <v>0</v>
      </c>
      <c r="G68" s="252">
        <f>Data_speed!G52</f>
        <v>0</v>
      </c>
      <c r="H68" s="253">
        <f>Data_speed!H52</f>
        <v>0</v>
      </c>
      <c r="I68" s="252">
        <f>Data_speed!I52</f>
        <v>0</v>
      </c>
      <c r="J68" s="253">
        <f>Data_speed!J52</f>
        <v>0</v>
      </c>
      <c r="K68" s="252">
        <f>Data_speed!K52</f>
        <v>0</v>
      </c>
      <c r="L68" s="252">
        <f>Data_speed!L52</f>
        <v>0</v>
      </c>
      <c r="M68" s="254">
        <f>Data_speed!M52</f>
        <v>0</v>
      </c>
      <c r="O68" s="248" t="e">
        <f>CV_C!AD33</f>
        <v>#VALUE!</v>
      </c>
    </row>
    <row r="69" spans="1:15" ht="14.65" customHeight="1" x14ac:dyDescent="0.2">
      <c r="A69" s="250" t="s">
        <v>69</v>
      </c>
      <c r="B69" s="253">
        <f>Data_speed!B53</f>
        <v>0</v>
      </c>
      <c r="C69" s="252">
        <f>Data_speed!C53</f>
        <v>0</v>
      </c>
      <c r="D69" s="253">
        <f>Data_speed!D53</f>
        <v>0</v>
      </c>
      <c r="E69" s="252">
        <f>Data_speed!E53</f>
        <v>0</v>
      </c>
      <c r="F69" s="253">
        <f>Data_speed!F53</f>
        <v>0</v>
      </c>
      <c r="G69" s="252">
        <f>Data_speed!G53</f>
        <v>0</v>
      </c>
      <c r="H69" s="253">
        <f>Data_speed!H53</f>
        <v>0</v>
      </c>
      <c r="I69" s="252">
        <f>Data_speed!I53</f>
        <v>0</v>
      </c>
      <c r="J69" s="253">
        <f>Data_speed!J53</f>
        <v>0</v>
      </c>
      <c r="K69" s="252">
        <f>Data_speed!K53</f>
        <v>0</v>
      </c>
      <c r="L69" s="252">
        <f>Data_speed!L53</f>
        <v>0</v>
      </c>
      <c r="M69" s="254">
        <f>Data_speed!M53</f>
        <v>0</v>
      </c>
      <c r="O69" s="248" t="e">
        <f>CV_C!AD34</f>
        <v>#VALUE!</v>
      </c>
    </row>
    <row r="70" spans="1:15" ht="14.65" customHeight="1" x14ac:dyDescent="0.2">
      <c r="A70" s="250" t="s">
        <v>70</v>
      </c>
      <c r="B70" s="253">
        <f>Data_speed!B54</f>
        <v>0</v>
      </c>
      <c r="C70" s="252">
        <f>Data_speed!C54</f>
        <v>0</v>
      </c>
      <c r="D70" s="253">
        <f>Data_speed!D54</f>
        <v>0</v>
      </c>
      <c r="E70" s="252">
        <f>Data_speed!E54</f>
        <v>0</v>
      </c>
      <c r="F70" s="253">
        <f>Data_speed!F54</f>
        <v>0</v>
      </c>
      <c r="G70" s="252">
        <f>Data_speed!G54</f>
        <v>0</v>
      </c>
      <c r="H70" s="253">
        <f>Data_speed!H54</f>
        <v>0</v>
      </c>
      <c r="I70" s="252">
        <f>Data_speed!I54</f>
        <v>0</v>
      </c>
      <c r="J70" s="253">
        <f>Data_speed!J54</f>
        <v>0</v>
      </c>
      <c r="K70" s="252">
        <f>Data_speed!K54</f>
        <v>0</v>
      </c>
      <c r="L70" s="252">
        <f>Data_speed!L54</f>
        <v>0</v>
      </c>
      <c r="M70" s="254">
        <f>Data_speed!M54</f>
        <v>0</v>
      </c>
      <c r="O70" s="248" t="e">
        <f>CV_C!AD35</f>
        <v>#VALUE!</v>
      </c>
    </row>
    <row r="71" spans="1:15" ht="14.65" customHeight="1" x14ac:dyDescent="0.2">
      <c r="A71" s="250" t="s">
        <v>71</v>
      </c>
      <c r="B71" s="253">
        <f>Data_speed!B55</f>
        <v>0</v>
      </c>
      <c r="C71" s="252">
        <f>Data_speed!C55</f>
        <v>0</v>
      </c>
      <c r="D71" s="253">
        <f>Data_speed!D55</f>
        <v>0</v>
      </c>
      <c r="E71" s="252">
        <f>Data_speed!E55</f>
        <v>0</v>
      </c>
      <c r="F71" s="253">
        <f>Data_speed!F55</f>
        <v>0</v>
      </c>
      <c r="G71" s="252">
        <f>Data_speed!G55</f>
        <v>0</v>
      </c>
      <c r="H71" s="253">
        <f>Data_speed!H55</f>
        <v>0</v>
      </c>
      <c r="I71" s="252">
        <f>Data_speed!I55</f>
        <v>0</v>
      </c>
      <c r="J71" s="253">
        <f>Data_speed!J55</f>
        <v>0</v>
      </c>
      <c r="K71" s="252">
        <f>Data_speed!K55</f>
        <v>0</v>
      </c>
      <c r="L71" s="252">
        <f>Data_speed!L55</f>
        <v>0</v>
      </c>
      <c r="M71" s="254">
        <f>Data_speed!M55</f>
        <v>0</v>
      </c>
      <c r="O71" s="248" t="e">
        <f>CV_C!AD36</f>
        <v>#VALUE!</v>
      </c>
    </row>
    <row r="72" spans="1:15" ht="14.65" customHeight="1" x14ac:dyDescent="0.2">
      <c r="A72" s="243" t="s">
        <v>72</v>
      </c>
      <c r="B72" s="265">
        <f>Data_speed!B56</f>
        <v>0</v>
      </c>
      <c r="C72" s="264">
        <f>Data_speed!C56</f>
        <v>0</v>
      </c>
      <c r="D72" s="265">
        <f>Data_speed!D56</f>
        <v>0</v>
      </c>
      <c r="E72" s="264">
        <f>Data_speed!E56</f>
        <v>0</v>
      </c>
      <c r="F72" s="265">
        <f>Data_speed!F56</f>
        <v>0</v>
      </c>
      <c r="G72" s="264">
        <f>Data_speed!G56</f>
        <v>0</v>
      </c>
      <c r="H72" s="265">
        <f>Data_speed!H56</f>
        <v>0</v>
      </c>
      <c r="I72" s="264">
        <f>Data_speed!I56</f>
        <v>0</v>
      </c>
      <c r="J72" s="265">
        <f>Data_speed!J56</f>
        <v>0</v>
      </c>
      <c r="K72" s="264">
        <f>Data_speed!K56</f>
        <v>0</v>
      </c>
      <c r="L72" s="264">
        <f>Data_speed!L56</f>
        <v>0</v>
      </c>
      <c r="M72" s="266">
        <f>Data_speed!M56</f>
        <v>0</v>
      </c>
      <c r="O72" s="267" t="e">
        <f>CV_C!AD37</f>
        <v>#VALUE!</v>
      </c>
    </row>
    <row r="73" spans="1:15" ht="7.5" customHeight="1" x14ac:dyDescent="0.2"/>
    <row r="74" spans="1:15" ht="14.65" customHeight="1" x14ac:dyDescent="0.2">
      <c r="A74" s="268" t="s">
        <v>144</v>
      </c>
      <c r="B74" s="344" t="e">
        <f>SUM(B49:B72)/Data_speed!$O$57</f>
        <v>#DIV/0!</v>
      </c>
      <c r="C74" s="345" t="e">
        <f>SUM(C49:C72)/Data_speed!$O$57</f>
        <v>#DIV/0!</v>
      </c>
      <c r="D74" s="345" t="e">
        <f>SUM(D49:D72)/Data_speed!$O$57</f>
        <v>#DIV/0!</v>
      </c>
      <c r="E74" s="345" t="e">
        <f>SUM(E49:E72)/Data_speed!$O$57</f>
        <v>#DIV/0!</v>
      </c>
      <c r="F74" s="345" t="e">
        <f>SUM(F49:F72)/Data_speed!$O$57</f>
        <v>#DIV/0!</v>
      </c>
      <c r="G74" s="345" t="e">
        <f>SUM(G49:G72)/Data_speed!$O$57</f>
        <v>#DIV/0!</v>
      </c>
      <c r="H74" s="345" t="e">
        <f>SUM(H49:H72)/Data_speed!$O$57</f>
        <v>#DIV/0!</v>
      </c>
      <c r="I74" s="345" t="e">
        <f>SUM(I49:I72)/Data_speed!$O$57</f>
        <v>#DIV/0!</v>
      </c>
      <c r="J74" s="345" t="e">
        <f>SUM(J49:J72)/Data_speed!$O$57</f>
        <v>#DIV/0!</v>
      </c>
      <c r="K74" s="345" t="e">
        <f>SUM(K49:K72)/Data_speed!$O$57</f>
        <v>#DIV/0!</v>
      </c>
      <c r="L74" s="345" t="e">
        <f>SUM(L49:L72)/Data_speed!$O$57</f>
        <v>#DIV/0!</v>
      </c>
      <c r="M74" s="346" t="e">
        <f>SUM(M49:M72)/Data_speed!$O$57</f>
        <v>#DIV/0!</v>
      </c>
      <c r="O74" s="305" t="e">
        <f>SUM(B74:M74)</f>
        <v>#DIV/0!</v>
      </c>
    </row>
    <row r="75" spans="1:15" ht="14.65" customHeight="1" x14ac:dyDescent="0.2">
      <c r="A75" s="256" t="s">
        <v>158</v>
      </c>
      <c r="B75" s="347" t="e">
        <f>SUM(B55:B70)/Data_speed!$O$57</f>
        <v>#DIV/0!</v>
      </c>
      <c r="C75" s="348" t="e">
        <f>SUM(C55:C70)/Data_speed!$O$57</f>
        <v>#DIV/0!</v>
      </c>
      <c r="D75" s="348" t="e">
        <f>SUM(D55:D70)/Data_speed!$O$57</f>
        <v>#DIV/0!</v>
      </c>
      <c r="E75" s="348" t="e">
        <f>SUM(E55:E70)/Data_speed!$O$57</f>
        <v>#DIV/0!</v>
      </c>
      <c r="F75" s="348" t="e">
        <f>SUM(F55:F70)/Data_speed!$O$57</f>
        <v>#DIV/0!</v>
      </c>
      <c r="G75" s="348" t="e">
        <f>SUM(G55:G70)/Data_speed!$O$57</f>
        <v>#DIV/0!</v>
      </c>
      <c r="H75" s="348" t="e">
        <f>SUM(H55:H70)/Data_speed!$O$57</f>
        <v>#DIV/0!</v>
      </c>
      <c r="I75" s="348" t="e">
        <f>SUM(I55:I70)/Data_speed!$O$57</f>
        <v>#DIV/0!</v>
      </c>
      <c r="J75" s="348" t="e">
        <f>SUM(J55:J70)/Data_speed!$O$57</f>
        <v>#DIV/0!</v>
      </c>
      <c r="K75" s="348" t="e">
        <f>SUM(K55:K70)/Data_speed!$O$57</f>
        <v>#DIV/0!</v>
      </c>
      <c r="L75" s="348" t="e">
        <f>SUM(L55:L70)/Data_speed!$O$57</f>
        <v>#DIV/0!</v>
      </c>
      <c r="M75" s="349" t="e">
        <f>SUM(M55:M70)/Data_speed!$O$57</f>
        <v>#DIV/0!</v>
      </c>
      <c r="O75" s="292" t="e">
        <f>SUM(B75:M75)</f>
        <v>#DIV/0!</v>
      </c>
    </row>
    <row r="76" spans="1:15" ht="14.65" customHeight="1" x14ac:dyDescent="0.2">
      <c r="A76" s="277" t="s">
        <v>159</v>
      </c>
      <c r="B76" s="350" t="e">
        <f t="shared" ref="B76:M76" si="2">B74-B75</f>
        <v>#DIV/0!</v>
      </c>
      <c r="C76" s="351" t="e">
        <f t="shared" si="2"/>
        <v>#DIV/0!</v>
      </c>
      <c r="D76" s="351" t="e">
        <f t="shared" si="2"/>
        <v>#DIV/0!</v>
      </c>
      <c r="E76" s="351" t="e">
        <f t="shared" si="2"/>
        <v>#DIV/0!</v>
      </c>
      <c r="F76" s="351" t="e">
        <f t="shared" si="2"/>
        <v>#DIV/0!</v>
      </c>
      <c r="G76" s="351" t="e">
        <f t="shared" si="2"/>
        <v>#DIV/0!</v>
      </c>
      <c r="H76" s="351" t="e">
        <f t="shared" si="2"/>
        <v>#DIV/0!</v>
      </c>
      <c r="I76" s="351" t="e">
        <f t="shared" si="2"/>
        <v>#DIV/0!</v>
      </c>
      <c r="J76" s="351" t="e">
        <f t="shared" si="2"/>
        <v>#DIV/0!</v>
      </c>
      <c r="K76" s="351" t="e">
        <f t="shared" si="2"/>
        <v>#DIV/0!</v>
      </c>
      <c r="L76" s="351" t="e">
        <f t="shared" si="2"/>
        <v>#DIV/0!</v>
      </c>
      <c r="M76" s="352" t="e">
        <f t="shared" si="2"/>
        <v>#DIV/0!</v>
      </c>
      <c r="N76" s="353"/>
      <c r="O76" s="306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3">
        <f>Data_count!B3</f>
        <v>0</v>
      </c>
      <c r="J1" s="12"/>
      <c r="K1" s="14"/>
      <c r="N1" s="148"/>
    </row>
    <row r="2" spans="1:21" ht="19.5" customHeight="1" x14ac:dyDescent="0.25">
      <c r="A2" s="15">
        <f>Data_count!B4</f>
        <v>0</v>
      </c>
      <c r="J2" s="16">
        <f>Data_count!B5</f>
        <v>0</v>
      </c>
      <c r="Q2" s="354"/>
      <c r="U2" s="14">
        <f>Data_count!B6</f>
        <v>0</v>
      </c>
    </row>
    <row r="3" spans="1:21" ht="18.75" customHeight="1" x14ac:dyDescent="0.25">
      <c r="A3" s="15">
        <f>Data_count!B10</f>
        <v>0</v>
      </c>
      <c r="G3" s="16"/>
      <c r="J3" s="12"/>
      <c r="U3" s="17">
        <f>Data_count!B7</f>
        <v>0</v>
      </c>
    </row>
    <row r="4" spans="1:21" ht="14.65" customHeight="1" x14ac:dyDescent="0.2">
      <c r="A4" s="15" t="s">
        <v>105</v>
      </c>
      <c r="B4" s="18">
        <f>Data_count!B13</f>
        <v>0</v>
      </c>
      <c r="J4" s="12"/>
      <c r="U4" s="17">
        <f>Data_count!B8</f>
        <v>0</v>
      </c>
    </row>
    <row r="5" spans="1:21" ht="15.95" customHeight="1" x14ac:dyDescent="0.2">
      <c r="A5" s="15" t="s">
        <v>106</v>
      </c>
      <c r="B5" s="18">
        <f>Data_count!B14</f>
        <v>0</v>
      </c>
      <c r="J5" s="12"/>
      <c r="U5" s="17">
        <f>Data_count!B9</f>
        <v>0</v>
      </c>
    </row>
    <row r="6" spans="1:21" ht="27" customHeight="1" x14ac:dyDescent="0.25">
      <c r="A6" s="15"/>
      <c r="C6" s="19"/>
      <c r="J6" s="16" t="s">
        <v>181</v>
      </c>
      <c r="N6" s="148"/>
    </row>
    <row r="7" spans="1:21" ht="16.149999999999999" customHeight="1" x14ac:dyDescent="0.2">
      <c r="A7" s="15"/>
      <c r="C7" s="19"/>
      <c r="G7" s="101"/>
      <c r="K7" s="12"/>
      <c r="N7" s="148"/>
    </row>
    <row r="8" spans="1:21" ht="16.5" x14ac:dyDescent="0.25">
      <c r="J8" s="20">
        <f>Data_count!B11</f>
        <v>0</v>
      </c>
    </row>
    <row r="9" spans="1:21" ht="3" customHeight="1" x14ac:dyDescent="0.2"/>
    <row r="10" spans="1:21" ht="14.65" customHeight="1" x14ac:dyDescent="0.2">
      <c r="A10" s="236" t="s">
        <v>105</v>
      </c>
      <c r="B10" s="6">
        <f>B4</f>
        <v>0</v>
      </c>
    </row>
    <row r="11" spans="1:21" ht="24.75" customHeight="1" x14ac:dyDescent="0.2">
      <c r="A11" s="443" t="str">
        <f>"Vitesse moyenne = "&amp;INT(U39)&amp;" km/h"</f>
        <v>Vitesse moyenne = 0 km/h</v>
      </c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  <c r="O11" s="443"/>
      <c r="P11" s="443"/>
      <c r="Q11" s="443"/>
      <c r="R11" s="443"/>
      <c r="S11" s="443"/>
      <c r="T11" s="443"/>
      <c r="U11" s="443"/>
    </row>
    <row r="12" spans="1:21" s="6" customFormat="1" ht="18.600000000000001" customHeight="1" x14ac:dyDescent="0.2">
      <c r="B12" s="437" t="str">
        <f>"Distribution de la Vitesse par tranche horaire  -  Cumul annuel"</f>
        <v>Distribution de la Vitesse par tranche horaire  -  Cumul annuel</v>
      </c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437"/>
      <c r="O12" s="238"/>
      <c r="P12" s="239" t="s">
        <v>143</v>
      </c>
      <c r="Q12" s="310"/>
      <c r="R12" s="437" t="s">
        <v>194</v>
      </c>
      <c r="S12" s="437"/>
      <c r="T12" s="437"/>
      <c r="U12" s="437"/>
    </row>
    <row r="13" spans="1:21" ht="14.65" customHeight="1" x14ac:dyDescent="0.2">
      <c r="A13" s="116" t="s">
        <v>124</v>
      </c>
      <c r="B13" s="329" t="s">
        <v>195</v>
      </c>
      <c r="C13" s="119" t="s">
        <v>196</v>
      </c>
      <c r="D13" s="119" t="s">
        <v>182</v>
      </c>
      <c r="E13" s="119" t="s">
        <v>183</v>
      </c>
      <c r="F13" s="119" t="s">
        <v>184</v>
      </c>
      <c r="G13" s="119" t="s">
        <v>185</v>
      </c>
      <c r="H13" s="119" t="s">
        <v>186</v>
      </c>
      <c r="I13" s="119" t="s">
        <v>187</v>
      </c>
      <c r="J13" s="119" t="s">
        <v>188</v>
      </c>
      <c r="K13" s="119" t="s">
        <v>189</v>
      </c>
      <c r="L13" s="119" t="s">
        <v>190</v>
      </c>
      <c r="M13" s="119" t="s">
        <v>191</v>
      </c>
      <c r="N13" s="120" t="s">
        <v>197</v>
      </c>
      <c r="O13" s="67"/>
      <c r="P13" s="243" t="s">
        <v>127</v>
      </c>
      <c r="Q13" s="88"/>
      <c r="R13" s="355" t="s">
        <v>198</v>
      </c>
      <c r="S13" s="356" t="s">
        <v>199</v>
      </c>
      <c r="T13" s="356" t="s">
        <v>200</v>
      </c>
      <c r="U13" s="357" t="s">
        <v>201</v>
      </c>
    </row>
    <row r="14" spans="1:21" ht="14.65" customHeight="1" x14ac:dyDescent="0.2">
      <c r="A14" s="244" t="s">
        <v>49</v>
      </c>
      <c r="B14" s="246">
        <f>Data_speed!B5</f>
        <v>0</v>
      </c>
      <c r="C14" s="141">
        <f>Data_speed!C5</f>
        <v>0</v>
      </c>
      <c r="D14" s="246">
        <f>Data_speed!D5</f>
        <v>0</v>
      </c>
      <c r="E14" s="141">
        <f>Data_speed!E5</f>
        <v>0</v>
      </c>
      <c r="F14" s="246">
        <f>Data_speed!F5</f>
        <v>0</v>
      </c>
      <c r="G14" s="141">
        <f>Data_speed!G5</f>
        <v>0</v>
      </c>
      <c r="H14" s="246">
        <f>Data_speed!H5</f>
        <v>0</v>
      </c>
      <c r="I14" s="141">
        <f>Data_speed!I5</f>
        <v>0</v>
      </c>
      <c r="J14" s="246">
        <f>Data_speed!J5</f>
        <v>0</v>
      </c>
      <c r="K14" s="141">
        <f>Data_speed!K5</f>
        <v>0</v>
      </c>
      <c r="L14" s="246">
        <f>Data_speed!L5</f>
        <v>0</v>
      </c>
      <c r="M14" s="141">
        <f>Data_speed!M5</f>
        <v>0</v>
      </c>
      <c r="N14" s="247">
        <f>Data_speed!N5</f>
        <v>0</v>
      </c>
      <c r="P14" s="248" t="e">
        <f>CV_C!T14</f>
        <v>#VALUE!</v>
      </c>
      <c r="Q14" s="313"/>
      <c r="R14" s="358">
        <f>Data_speed!P5</f>
        <v>0</v>
      </c>
      <c r="S14" s="359">
        <f>Data_speed!Q5</f>
        <v>0</v>
      </c>
      <c r="T14" s="359">
        <f>Data_speed!R5</f>
        <v>0</v>
      </c>
      <c r="U14" s="360">
        <f>Data_speed!S5</f>
        <v>0</v>
      </c>
    </row>
    <row r="15" spans="1:21" ht="14.65" customHeight="1" x14ac:dyDescent="0.2">
      <c r="A15" s="250" t="s">
        <v>50</v>
      </c>
      <c r="B15" s="253">
        <f>Data_speed!B6</f>
        <v>0</v>
      </c>
      <c r="C15" s="252">
        <f>Data_speed!C6</f>
        <v>0</v>
      </c>
      <c r="D15" s="253">
        <f>Data_speed!D6</f>
        <v>0</v>
      </c>
      <c r="E15" s="252">
        <f>Data_speed!E6</f>
        <v>0</v>
      </c>
      <c r="F15" s="253">
        <f>Data_speed!F6</f>
        <v>0</v>
      </c>
      <c r="G15" s="252">
        <f>Data_speed!G6</f>
        <v>0</v>
      </c>
      <c r="H15" s="253">
        <f>Data_speed!H6</f>
        <v>0</v>
      </c>
      <c r="I15" s="252">
        <f>Data_speed!I6</f>
        <v>0</v>
      </c>
      <c r="J15" s="253">
        <f>Data_speed!J6</f>
        <v>0</v>
      </c>
      <c r="K15" s="252">
        <f>Data_speed!K6</f>
        <v>0</v>
      </c>
      <c r="L15" s="253">
        <f>Data_speed!L6</f>
        <v>0</v>
      </c>
      <c r="M15" s="252">
        <f>Data_speed!M6</f>
        <v>0</v>
      </c>
      <c r="N15" s="254">
        <f>Data_speed!N6</f>
        <v>0</v>
      </c>
      <c r="P15" s="248" t="e">
        <f>CV_C!T15</f>
        <v>#VALUE!</v>
      </c>
      <c r="Q15" s="313"/>
      <c r="R15" s="361">
        <f>Data_speed!P6</f>
        <v>0</v>
      </c>
      <c r="S15" s="142">
        <f>Data_speed!Q6</f>
        <v>0</v>
      </c>
      <c r="T15" s="142">
        <f>Data_speed!R6</f>
        <v>0</v>
      </c>
      <c r="U15" s="362">
        <f>Data_speed!S6</f>
        <v>0</v>
      </c>
    </row>
    <row r="16" spans="1:21" ht="14.65" customHeight="1" x14ac:dyDescent="0.2">
      <c r="A16" s="250" t="s">
        <v>51</v>
      </c>
      <c r="B16" s="253">
        <f>Data_speed!B7</f>
        <v>0</v>
      </c>
      <c r="C16" s="252">
        <f>Data_speed!C7</f>
        <v>0</v>
      </c>
      <c r="D16" s="253">
        <f>Data_speed!D7</f>
        <v>0</v>
      </c>
      <c r="E16" s="252">
        <f>Data_speed!E7</f>
        <v>0</v>
      </c>
      <c r="F16" s="253">
        <f>Data_speed!F7</f>
        <v>0</v>
      </c>
      <c r="G16" s="252">
        <f>Data_speed!G7</f>
        <v>0</v>
      </c>
      <c r="H16" s="253">
        <f>Data_speed!H7</f>
        <v>0</v>
      </c>
      <c r="I16" s="252">
        <f>Data_speed!I7</f>
        <v>0</v>
      </c>
      <c r="J16" s="253">
        <f>Data_speed!J7</f>
        <v>0</v>
      </c>
      <c r="K16" s="252">
        <f>Data_speed!K7</f>
        <v>0</v>
      </c>
      <c r="L16" s="253">
        <f>Data_speed!L7</f>
        <v>0</v>
      </c>
      <c r="M16" s="252">
        <f>Data_speed!M7</f>
        <v>0</v>
      </c>
      <c r="N16" s="254">
        <f>Data_speed!N7</f>
        <v>0</v>
      </c>
      <c r="P16" s="248" t="e">
        <f>CV_C!T16</f>
        <v>#VALUE!</v>
      </c>
      <c r="Q16" s="313"/>
      <c r="R16" s="361">
        <f>Data_speed!P7</f>
        <v>0</v>
      </c>
      <c r="S16" s="142">
        <f>Data_speed!Q7</f>
        <v>0</v>
      </c>
      <c r="T16" s="142">
        <f>Data_speed!R7</f>
        <v>0</v>
      </c>
      <c r="U16" s="362">
        <f>Data_speed!S7</f>
        <v>0</v>
      </c>
    </row>
    <row r="17" spans="1:21" ht="14.65" customHeight="1" x14ac:dyDescent="0.2">
      <c r="A17" s="250" t="s">
        <v>52</v>
      </c>
      <c r="B17" s="253">
        <f>Data_speed!B8</f>
        <v>0</v>
      </c>
      <c r="C17" s="252">
        <f>Data_speed!C8</f>
        <v>0</v>
      </c>
      <c r="D17" s="253">
        <f>Data_speed!D8</f>
        <v>0</v>
      </c>
      <c r="E17" s="252">
        <f>Data_speed!E8</f>
        <v>0</v>
      </c>
      <c r="F17" s="253">
        <f>Data_speed!F8</f>
        <v>0</v>
      </c>
      <c r="G17" s="252">
        <f>Data_speed!G8</f>
        <v>0</v>
      </c>
      <c r="H17" s="253">
        <f>Data_speed!H8</f>
        <v>0</v>
      </c>
      <c r="I17" s="252">
        <f>Data_speed!I8</f>
        <v>0</v>
      </c>
      <c r="J17" s="253">
        <f>Data_speed!J8</f>
        <v>0</v>
      </c>
      <c r="K17" s="252">
        <f>Data_speed!K8</f>
        <v>0</v>
      </c>
      <c r="L17" s="253">
        <f>Data_speed!L8</f>
        <v>0</v>
      </c>
      <c r="M17" s="252">
        <f>Data_speed!M8</f>
        <v>0</v>
      </c>
      <c r="N17" s="254">
        <f>Data_speed!N8</f>
        <v>0</v>
      </c>
      <c r="P17" s="248" t="e">
        <f>CV_C!T17</f>
        <v>#VALUE!</v>
      </c>
      <c r="Q17" s="313"/>
      <c r="R17" s="361">
        <f>Data_speed!P8</f>
        <v>0</v>
      </c>
      <c r="S17" s="142">
        <f>Data_speed!Q8</f>
        <v>0</v>
      </c>
      <c r="T17" s="142">
        <f>Data_speed!R8</f>
        <v>0</v>
      </c>
      <c r="U17" s="362">
        <f>Data_speed!S8</f>
        <v>0</v>
      </c>
    </row>
    <row r="18" spans="1:21" ht="14.65" customHeight="1" x14ac:dyDescent="0.2">
      <c r="A18" s="250" t="s">
        <v>53</v>
      </c>
      <c r="B18" s="253">
        <f>Data_speed!B9</f>
        <v>0</v>
      </c>
      <c r="C18" s="252">
        <f>Data_speed!C9</f>
        <v>0</v>
      </c>
      <c r="D18" s="253">
        <f>Data_speed!D9</f>
        <v>0</v>
      </c>
      <c r="E18" s="252">
        <f>Data_speed!E9</f>
        <v>0</v>
      </c>
      <c r="F18" s="253">
        <f>Data_speed!F9</f>
        <v>0</v>
      </c>
      <c r="G18" s="252">
        <f>Data_speed!G9</f>
        <v>0</v>
      </c>
      <c r="H18" s="253">
        <f>Data_speed!H9</f>
        <v>0</v>
      </c>
      <c r="I18" s="252">
        <f>Data_speed!I9</f>
        <v>0</v>
      </c>
      <c r="J18" s="253">
        <f>Data_speed!J9</f>
        <v>0</v>
      </c>
      <c r="K18" s="252">
        <f>Data_speed!K9</f>
        <v>0</v>
      </c>
      <c r="L18" s="253">
        <f>Data_speed!L9</f>
        <v>0</v>
      </c>
      <c r="M18" s="252">
        <f>Data_speed!M9</f>
        <v>0</v>
      </c>
      <c r="N18" s="254">
        <f>Data_speed!N9</f>
        <v>0</v>
      </c>
      <c r="P18" s="248" t="e">
        <f>CV_C!T18</f>
        <v>#VALUE!</v>
      </c>
      <c r="Q18" s="313"/>
      <c r="R18" s="361">
        <f>Data_speed!P9</f>
        <v>0</v>
      </c>
      <c r="S18" s="142">
        <f>Data_speed!Q9</f>
        <v>0</v>
      </c>
      <c r="T18" s="142">
        <f>Data_speed!R9</f>
        <v>0</v>
      </c>
      <c r="U18" s="362">
        <f>Data_speed!S9</f>
        <v>0</v>
      </c>
    </row>
    <row r="19" spans="1:21" ht="14.65" customHeight="1" x14ac:dyDescent="0.2">
      <c r="A19" s="250" t="s">
        <v>54</v>
      </c>
      <c r="B19" s="253">
        <f>Data_speed!B10</f>
        <v>0</v>
      </c>
      <c r="C19" s="252">
        <f>Data_speed!C10</f>
        <v>0</v>
      </c>
      <c r="D19" s="253">
        <f>Data_speed!D10</f>
        <v>0</v>
      </c>
      <c r="E19" s="252">
        <f>Data_speed!E10</f>
        <v>0</v>
      </c>
      <c r="F19" s="253">
        <f>Data_speed!F10</f>
        <v>0</v>
      </c>
      <c r="G19" s="252">
        <f>Data_speed!G10</f>
        <v>0</v>
      </c>
      <c r="H19" s="253">
        <f>Data_speed!H10</f>
        <v>0</v>
      </c>
      <c r="I19" s="252">
        <f>Data_speed!I10</f>
        <v>0</v>
      </c>
      <c r="J19" s="253">
        <f>Data_speed!J10</f>
        <v>0</v>
      </c>
      <c r="K19" s="252">
        <f>Data_speed!K10</f>
        <v>0</v>
      </c>
      <c r="L19" s="253">
        <f>Data_speed!L10</f>
        <v>0</v>
      </c>
      <c r="M19" s="252">
        <f>Data_speed!M10</f>
        <v>0</v>
      </c>
      <c r="N19" s="254">
        <f>Data_speed!N10</f>
        <v>0</v>
      </c>
      <c r="P19" s="248" t="e">
        <f>CV_C!T19</f>
        <v>#VALUE!</v>
      </c>
      <c r="Q19" s="313"/>
      <c r="R19" s="361">
        <f>Data_speed!P10</f>
        <v>0</v>
      </c>
      <c r="S19" s="142">
        <f>Data_speed!Q10</f>
        <v>0</v>
      </c>
      <c r="T19" s="142">
        <f>Data_speed!R10</f>
        <v>0</v>
      </c>
      <c r="U19" s="362">
        <f>Data_speed!S10</f>
        <v>0</v>
      </c>
    </row>
    <row r="20" spans="1:21" ht="14.65" customHeight="1" x14ac:dyDescent="0.2">
      <c r="A20" s="250" t="s">
        <v>55</v>
      </c>
      <c r="B20" s="253">
        <f>Data_speed!B11</f>
        <v>0</v>
      </c>
      <c r="C20" s="252">
        <f>Data_speed!C11</f>
        <v>0</v>
      </c>
      <c r="D20" s="253">
        <f>Data_speed!D11</f>
        <v>0</v>
      </c>
      <c r="E20" s="252">
        <f>Data_speed!E11</f>
        <v>0</v>
      </c>
      <c r="F20" s="253">
        <f>Data_speed!F11</f>
        <v>0</v>
      </c>
      <c r="G20" s="252">
        <f>Data_speed!G11</f>
        <v>0</v>
      </c>
      <c r="H20" s="253">
        <f>Data_speed!H11</f>
        <v>0</v>
      </c>
      <c r="I20" s="252">
        <f>Data_speed!I11</f>
        <v>0</v>
      </c>
      <c r="J20" s="253">
        <f>Data_speed!J11</f>
        <v>0</v>
      </c>
      <c r="K20" s="252">
        <f>Data_speed!K11</f>
        <v>0</v>
      </c>
      <c r="L20" s="253">
        <f>Data_speed!L11</f>
        <v>0</v>
      </c>
      <c r="M20" s="252">
        <f>Data_speed!M11</f>
        <v>0</v>
      </c>
      <c r="N20" s="254">
        <f>Data_speed!N11</f>
        <v>0</v>
      </c>
      <c r="P20" s="248" t="e">
        <f>CV_C!T20</f>
        <v>#VALUE!</v>
      </c>
      <c r="Q20" s="313"/>
      <c r="R20" s="361">
        <f>Data_speed!P11</f>
        <v>0</v>
      </c>
      <c r="S20" s="142">
        <f>Data_speed!Q11</f>
        <v>0</v>
      </c>
      <c r="T20" s="142">
        <f>Data_speed!R11</f>
        <v>0</v>
      </c>
      <c r="U20" s="362">
        <f>Data_speed!S11</f>
        <v>0</v>
      </c>
    </row>
    <row r="21" spans="1:21" ht="14.65" customHeight="1" x14ac:dyDescent="0.2">
      <c r="A21" s="256" t="s">
        <v>56</v>
      </c>
      <c r="B21" s="259">
        <f>Data_speed!B12</f>
        <v>0</v>
      </c>
      <c r="C21" s="258">
        <f>Data_speed!C12</f>
        <v>0</v>
      </c>
      <c r="D21" s="259">
        <f>Data_speed!D12</f>
        <v>0</v>
      </c>
      <c r="E21" s="258">
        <f>Data_speed!E12</f>
        <v>0</v>
      </c>
      <c r="F21" s="259">
        <f>Data_speed!F12</f>
        <v>0</v>
      </c>
      <c r="G21" s="258">
        <f>Data_speed!G12</f>
        <v>0</v>
      </c>
      <c r="H21" s="259">
        <f>Data_speed!H12</f>
        <v>0</v>
      </c>
      <c r="I21" s="258">
        <f>Data_speed!I12</f>
        <v>0</v>
      </c>
      <c r="J21" s="259">
        <f>Data_speed!J12</f>
        <v>0</v>
      </c>
      <c r="K21" s="258">
        <f>Data_speed!K12</f>
        <v>0</v>
      </c>
      <c r="L21" s="259">
        <f>Data_speed!L12</f>
        <v>0</v>
      </c>
      <c r="M21" s="258">
        <f>Data_speed!M12</f>
        <v>0</v>
      </c>
      <c r="N21" s="260">
        <f>Data_speed!N12</f>
        <v>0</v>
      </c>
      <c r="P21" s="261" t="e">
        <f>CV_C!T21</f>
        <v>#VALUE!</v>
      </c>
      <c r="Q21" s="313"/>
      <c r="R21" s="363">
        <f>Data_speed!P12</f>
        <v>0</v>
      </c>
      <c r="S21" s="364">
        <f>Data_speed!Q12</f>
        <v>0</v>
      </c>
      <c r="T21" s="364">
        <f>Data_speed!R12</f>
        <v>0</v>
      </c>
      <c r="U21" s="365">
        <f>Data_speed!S12</f>
        <v>0</v>
      </c>
    </row>
    <row r="22" spans="1:21" ht="14.65" customHeight="1" x14ac:dyDescent="0.2">
      <c r="A22" s="250" t="s">
        <v>57</v>
      </c>
      <c r="B22" s="253">
        <f>Data_speed!B13</f>
        <v>0</v>
      </c>
      <c r="C22" s="252">
        <f>Data_speed!C13</f>
        <v>0</v>
      </c>
      <c r="D22" s="253">
        <f>Data_speed!D13</f>
        <v>0</v>
      </c>
      <c r="E22" s="252">
        <f>Data_speed!E13</f>
        <v>0</v>
      </c>
      <c r="F22" s="253">
        <f>Data_speed!F13</f>
        <v>0</v>
      </c>
      <c r="G22" s="252">
        <f>Data_speed!G13</f>
        <v>0</v>
      </c>
      <c r="H22" s="253">
        <f>Data_speed!H13</f>
        <v>0</v>
      </c>
      <c r="I22" s="252">
        <f>Data_speed!I13</f>
        <v>0</v>
      </c>
      <c r="J22" s="253">
        <f>Data_speed!J13</f>
        <v>0</v>
      </c>
      <c r="K22" s="252">
        <f>Data_speed!K13</f>
        <v>0</v>
      </c>
      <c r="L22" s="253">
        <f>Data_speed!L13</f>
        <v>0</v>
      </c>
      <c r="M22" s="252">
        <f>Data_speed!M13</f>
        <v>0</v>
      </c>
      <c r="N22" s="254">
        <f>Data_speed!N13</f>
        <v>0</v>
      </c>
      <c r="P22" s="248" t="e">
        <f>CV_C!T22</f>
        <v>#VALUE!</v>
      </c>
      <c r="Q22" s="313"/>
      <c r="R22" s="361">
        <f>Data_speed!P13</f>
        <v>0</v>
      </c>
      <c r="S22" s="142">
        <f>Data_speed!Q13</f>
        <v>0</v>
      </c>
      <c r="T22" s="142">
        <f>Data_speed!R13</f>
        <v>0</v>
      </c>
      <c r="U22" s="362">
        <f>Data_speed!S13</f>
        <v>0</v>
      </c>
    </row>
    <row r="23" spans="1:21" ht="14.65" customHeight="1" x14ac:dyDescent="0.2">
      <c r="A23" s="250" t="s">
        <v>58</v>
      </c>
      <c r="B23" s="253">
        <f>Data_speed!B14</f>
        <v>0</v>
      </c>
      <c r="C23" s="252">
        <f>Data_speed!C14</f>
        <v>0</v>
      </c>
      <c r="D23" s="253">
        <f>Data_speed!D14</f>
        <v>0</v>
      </c>
      <c r="E23" s="252">
        <f>Data_speed!E14</f>
        <v>0</v>
      </c>
      <c r="F23" s="253">
        <f>Data_speed!F14</f>
        <v>0</v>
      </c>
      <c r="G23" s="252">
        <f>Data_speed!G14</f>
        <v>0</v>
      </c>
      <c r="H23" s="253">
        <f>Data_speed!H14</f>
        <v>0</v>
      </c>
      <c r="I23" s="252">
        <f>Data_speed!I14</f>
        <v>0</v>
      </c>
      <c r="J23" s="253">
        <f>Data_speed!J14</f>
        <v>0</v>
      </c>
      <c r="K23" s="252">
        <f>Data_speed!K14</f>
        <v>0</v>
      </c>
      <c r="L23" s="253">
        <f>Data_speed!L14</f>
        <v>0</v>
      </c>
      <c r="M23" s="252">
        <f>Data_speed!M14</f>
        <v>0</v>
      </c>
      <c r="N23" s="254">
        <f>Data_speed!N14</f>
        <v>0</v>
      </c>
      <c r="P23" s="248" t="e">
        <f>CV_C!T23</f>
        <v>#VALUE!</v>
      </c>
      <c r="Q23" s="313"/>
      <c r="R23" s="361">
        <f>Data_speed!P14</f>
        <v>0</v>
      </c>
      <c r="S23" s="142">
        <f>Data_speed!Q14</f>
        <v>0</v>
      </c>
      <c r="T23" s="142">
        <f>Data_speed!R14</f>
        <v>0</v>
      </c>
      <c r="U23" s="362">
        <f>Data_speed!S14</f>
        <v>0</v>
      </c>
    </row>
    <row r="24" spans="1:21" ht="14.65" customHeight="1" x14ac:dyDescent="0.2">
      <c r="A24" s="250" t="s">
        <v>59</v>
      </c>
      <c r="B24" s="253">
        <f>Data_speed!B15</f>
        <v>0</v>
      </c>
      <c r="C24" s="252">
        <f>Data_speed!C15</f>
        <v>0</v>
      </c>
      <c r="D24" s="253">
        <f>Data_speed!D15</f>
        <v>0</v>
      </c>
      <c r="E24" s="252">
        <f>Data_speed!E15</f>
        <v>0</v>
      </c>
      <c r="F24" s="253">
        <f>Data_speed!F15</f>
        <v>0</v>
      </c>
      <c r="G24" s="252">
        <f>Data_speed!G15</f>
        <v>0</v>
      </c>
      <c r="H24" s="253">
        <f>Data_speed!H15</f>
        <v>0</v>
      </c>
      <c r="I24" s="252">
        <f>Data_speed!I15</f>
        <v>0</v>
      </c>
      <c r="J24" s="253">
        <f>Data_speed!J15</f>
        <v>0</v>
      </c>
      <c r="K24" s="252">
        <f>Data_speed!K15</f>
        <v>0</v>
      </c>
      <c r="L24" s="253">
        <f>Data_speed!L15</f>
        <v>0</v>
      </c>
      <c r="M24" s="252">
        <f>Data_speed!M15</f>
        <v>0</v>
      </c>
      <c r="N24" s="254">
        <f>Data_speed!N15</f>
        <v>0</v>
      </c>
      <c r="P24" s="248" t="e">
        <f>CV_C!T24</f>
        <v>#VALUE!</v>
      </c>
      <c r="Q24" s="313"/>
      <c r="R24" s="361">
        <f>Data_speed!P15</f>
        <v>0</v>
      </c>
      <c r="S24" s="142">
        <f>Data_speed!Q15</f>
        <v>0</v>
      </c>
      <c r="T24" s="142">
        <f>Data_speed!R15</f>
        <v>0</v>
      </c>
      <c r="U24" s="362">
        <f>Data_speed!S15</f>
        <v>0</v>
      </c>
    </row>
    <row r="25" spans="1:21" ht="14.65" customHeight="1" x14ac:dyDescent="0.2">
      <c r="A25" s="250" t="s">
        <v>60</v>
      </c>
      <c r="B25" s="253">
        <f>Data_speed!B16</f>
        <v>0</v>
      </c>
      <c r="C25" s="252">
        <f>Data_speed!C16</f>
        <v>0</v>
      </c>
      <c r="D25" s="253">
        <f>Data_speed!D16</f>
        <v>0</v>
      </c>
      <c r="E25" s="252">
        <f>Data_speed!E16</f>
        <v>0</v>
      </c>
      <c r="F25" s="253">
        <f>Data_speed!F16</f>
        <v>0</v>
      </c>
      <c r="G25" s="252">
        <f>Data_speed!G16</f>
        <v>0</v>
      </c>
      <c r="H25" s="253">
        <f>Data_speed!H16</f>
        <v>0</v>
      </c>
      <c r="I25" s="252">
        <f>Data_speed!I16</f>
        <v>0</v>
      </c>
      <c r="J25" s="253">
        <f>Data_speed!J16</f>
        <v>0</v>
      </c>
      <c r="K25" s="252">
        <f>Data_speed!K16</f>
        <v>0</v>
      </c>
      <c r="L25" s="253">
        <f>Data_speed!L16</f>
        <v>0</v>
      </c>
      <c r="M25" s="252">
        <f>Data_speed!M16</f>
        <v>0</v>
      </c>
      <c r="N25" s="254">
        <f>Data_speed!N16</f>
        <v>0</v>
      </c>
      <c r="P25" s="248" t="e">
        <f>CV_C!T25</f>
        <v>#VALUE!</v>
      </c>
      <c r="Q25" s="313"/>
      <c r="R25" s="361">
        <f>Data_speed!P16</f>
        <v>0</v>
      </c>
      <c r="S25" s="142">
        <f>Data_speed!Q16</f>
        <v>0</v>
      </c>
      <c r="T25" s="142">
        <f>Data_speed!R16</f>
        <v>0</v>
      </c>
      <c r="U25" s="362">
        <f>Data_speed!S16</f>
        <v>0</v>
      </c>
    </row>
    <row r="26" spans="1:21" ht="14.65" customHeight="1" x14ac:dyDescent="0.2">
      <c r="A26" s="250" t="s">
        <v>61</v>
      </c>
      <c r="B26" s="253">
        <f>Data_speed!B17</f>
        <v>0</v>
      </c>
      <c r="C26" s="252">
        <f>Data_speed!C17</f>
        <v>0</v>
      </c>
      <c r="D26" s="253">
        <f>Data_speed!D17</f>
        <v>0</v>
      </c>
      <c r="E26" s="252">
        <f>Data_speed!E17</f>
        <v>0</v>
      </c>
      <c r="F26" s="253">
        <f>Data_speed!F17</f>
        <v>0</v>
      </c>
      <c r="G26" s="252">
        <f>Data_speed!G17</f>
        <v>0</v>
      </c>
      <c r="H26" s="253">
        <f>Data_speed!H17</f>
        <v>0</v>
      </c>
      <c r="I26" s="252">
        <f>Data_speed!I17</f>
        <v>0</v>
      </c>
      <c r="J26" s="253">
        <f>Data_speed!J17</f>
        <v>0</v>
      </c>
      <c r="K26" s="252">
        <f>Data_speed!K17</f>
        <v>0</v>
      </c>
      <c r="L26" s="253">
        <f>Data_speed!L17</f>
        <v>0</v>
      </c>
      <c r="M26" s="252">
        <f>Data_speed!M17</f>
        <v>0</v>
      </c>
      <c r="N26" s="254">
        <f>Data_speed!N17</f>
        <v>0</v>
      </c>
      <c r="P26" s="248" t="e">
        <f>CV_C!T26</f>
        <v>#VALUE!</v>
      </c>
      <c r="Q26" s="313"/>
      <c r="R26" s="361">
        <f>Data_speed!P17</f>
        <v>0</v>
      </c>
      <c r="S26" s="142">
        <f>Data_speed!Q17</f>
        <v>0</v>
      </c>
      <c r="T26" s="142">
        <f>Data_speed!R17</f>
        <v>0</v>
      </c>
      <c r="U26" s="362">
        <f>Data_speed!S17</f>
        <v>0</v>
      </c>
    </row>
    <row r="27" spans="1:21" ht="14.65" customHeight="1" x14ac:dyDescent="0.2">
      <c r="A27" s="250" t="s">
        <v>62</v>
      </c>
      <c r="B27" s="253">
        <f>Data_speed!B18</f>
        <v>0</v>
      </c>
      <c r="C27" s="252">
        <f>Data_speed!C18</f>
        <v>0</v>
      </c>
      <c r="D27" s="253">
        <f>Data_speed!D18</f>
        <v>0</v>
      </c>
      <c r="E27" s="252">
        <f>Data_speed!E18</f>
        <v>0</v>
      </c>
      <c r="F27" s="253">
        <f>Data_speed!F18</f>
        <v>0</v>
      </c>
      <c r="G27" s="252">
        <f>Data_speed!G18</f>
        <v>0</v>
      </c>
      <c r="H27" s="253">
        <f>Data_speed!H18</f>
        <v>0</v>
      </c>
      <c r="I27" s="252">
        <f>Data_speed!I18</f>
        <v>0</v>
      </c>
      <c r="J27" s="253">
        <f>Data_speed!J18</f>
        <v>0</v>
      </c>
      <c r="K27" s="252">
        <f>Data_speed!K18</f>
        <v>0</v>
      </c>
      <c r="L27" s="253">
        <f>Data_speed!L18</f>
        <v>0</v>
      </c>
      <c r="M27" s="252">
        <f>Data_speed!M18</f>
        <v>0</v>
      </c>
      <c r="N27" s="254">
        <f>Data_speed!N18</f>
        <v>0</v>
      </c>
      <c r="P27" s="248" t="e">
        <f>CV_C!T27</f>
        <v>#VALUE!</v>
      </c>
      <c r="Q27" s="313"/>
      <c r="R27" s="361">
        <f>Data_speed!P18</f>
        <v>0</v>
      </c>
      <c r="S27" s="142">
        <f>Data_speed!Q18</f>
        <v>0</v>
      </c>
      <c r="T27" s="142">
        <f>Data_speed!R18</f>
        <v>0</v>
      </c>
      <c r="U27" s="362">
        <f>Data_speed!S18</f>
        <v>0</v>
      </c>
    </row>
    <row r="28" spans="1:21" ht="14.65" customHeight="1" x14ac:dyDescent="0.2">
      <c r="A28" s="250" t="s">
        <v>63</v>
      </c>
      <c r="B28" s="253">
        <f>Data_speed!B19</f>
        <v>0</v>
      </c>
      <c r="C28" s="252">
        <f>Data_speed!C19</f>
        <v>0</v>
      </c>
      <c r="D28" s="253">
        <f>Data_speed!D19</f>
        <v>0</v>
      </c>
      <c r="E28" s="252">
        <f>Data_speed!E19</f>
        <v>0</v>
      </c>
      <c r="F28" s="253">
        <f>Data_speed!F19</f>
        <v>0</v>
      </c>
      <c r="G28" s="252">
        <f>Data_speed!G19</f>
        <v>0</v>
      </c>
      <c r="H28" s="253">
        <f>Data_speed!H19</f>
        <v>0</v>
      </c>
      <c r="I28" s="252">
        <f>Data_speed!I19</f>
        <v>0</v>
      </c>
      <c r="J28" s="253">
        <f>Data_speed!J19</f>
        <v>0</v>
      </c>
      <c r="K28" s="252">
        <f>Data_speed!K19</f>
        <v>0</v>
      </c>
      <c r="L28" s="253">
        <f>Data_speed!L19</f>
        <v>0</v>
      </c>
      <c r="M28" s="252">
        <f>Data_speed!M19</f>
        <v>0</v>
      </c>
      <c r="N28" s="254">
        <f>Data_speed!N19</f>
        <v>0</v>
      </c>
      <c r="P28" s="248" t="e">
        <f>CV_C!T28</f>
        <v>#VALUE!</v>
      </c>
      <c r="Q28" s="313"/>
      <c r="R28" s="361">
        <f>Data_speed!P19</f>
        <v>0</v>
      </c>
      <c r="S28" s="142">
        <f>Data_speed!Q19</f>
        <v>0</v>
      </c>
      <c r="T28" s="142">
        <f>Data_speed!R19</f>
        <v>0</v>
      </c>
      <c r="U28" s="362">
        <f>Data_speed!S19</f>
        <v>0</v>
      </c>
    </row>
    <row r="29" spans="1:21" ht="14.65" customHeight="1" x14ac:dyDescent="0.2">
      <c r="A29" s="250" t="s">
        <v>64</v>
      </c>
      <c r="B29" s="253">
        <f>Data_speed!B20</f>
        <v>0</v>
      </c>
      <c r="C29" s="252">
        <f>Data_speed!C20</f>
        <v>0</v>
      </c>
      <c r="D29" s="253">
        <f>Data_speed!D20</f>
        <v>0</v>
      </c>
      <c r="E29" s="252">
        <f>Data_speed!E20</f>
        <v>0</v>
      </c>
      <c r="F29" s="253">
        <f>Data_speed!F20</f>
        <v>0</v>
      </c>
      <c r="G29" s="252">
        <f>Data_speed!G20</f>
        <v>0</v>
      </c>
      <c r="H29" s="253">
        <f>Data_speed!H20</f>
        <v>0</v>
      </c>
      <c r="I29" s="252">
        <f>Data_speed!I20</f>
        <v>0</v>
      </c>
      <c r="J29" s="253">
        <f>Data_speed!J20</f>
        <v>0</v>
      </c>
      <c r="K29" s="252">
        <f>Data_speed!K20</f>
        <v>0</v>
      </c>
      <c r="L29" s="253">
        <f>Data_speed!L20</f>
        <v>0</v>
      </c>
      <c r="M29" s="252">
        <f>Data_speed!M20</f>
        <v>0</v>
      </c>
      <c r="N29" s="254">
        <f>Data_speed!N20</f>
        <v>0</v>
      </c>
      <c r="P29" s="248" t="e">
        <f>CV_C!T29</f>
        <v>#VALUE!</v>
      </c>
      <c r="Q29" s="313"/>
      <c r="R29" s="361">
        <f>Data_speed!P20</f>
        <v>0</v>
      </c>
      <c r="S29" s="142">
        <f>Data_speed!Q20</f>
        <v>0</v>
      </c>
      <c r="T29" s="142">
        <f>Data_speed!R20</f>
        <v>0</v>
      </c>
      <c r="U29" s="362">
        <f>Data_speed!S20</f>
        <v>0</v>
      </c>
    </row>
    <row r="30" spans="1:21" ht="14.65" customHeight="1" x14ac:dyDescent="0.2">
      <c r="A30" s="250" t="s">
        <v>65</v>
      </c>
      <c r="B30" s="253">
        <f>Data_speed!B21</f>
        <v>0</v>
      </c>
      <c r="C30" s="252">
        <f>Data_speed!C21</f>
        <v>0</v>
      </c>
      <c r="D30" s="253">
        <f>Data_speed!D21</f>
        <v>0</v>
      </c>
      <c r="E30" s="252">
        <f>Data_speed!E21</f>
        <v>0</v>
      </c>
      <c r="F30" s="253">
        <f>Data_speed!F21</f>
        <v>0</v>
      </c>
      <c r="G30" s="252">
        <f>Data_speed!G21</f>
        <v>0</v>
      </c>
      <c r="H30" s="253">
        <f>Data_speed!H21</f>
        <v>0</v>
      </c>
      <c r="I30" s="252">
        <f>Data_speed!I21</f>
        <v>0</v>
      </c>
      <c r="J30" s="253">
        <f>Data_speed!J21</f>
        <v>0</v>
      </c>
      <c r="K30" s="252">
        <f>Data_speed!K21</f>
        <v>0</v>
      </c>
      <c r="L30" s="253">
        <f>Data_speed!L21</f>
        <v>0</v>
      </c>
      <c r="M30" s="252">
        <f>Data_speed!M21</f>
        <v>0</v>
      </c>
      <c r="N30" s="254">
        <f>Data_speed!N21</f>
        <v>0</v>
      </c>
      <c r="P30" s="248" t="e">
        <f>CV_C!T30</f>
        <v>#VALUE!</v>
      </c>
      <c r="Q30" s="313"/>
      <c r="R30" s="361">
        <f>Data_speed!P21</f>
        <v>0</v>
      </c>
      <c r="S30" s="142">
        <f>Data_speed!Q21</f>
        <v>0</v>
      </c>
      <c r="T30" s="142">
        <f>Data_speed!R21</f>
        <v>0</v>
      </c>
      <c r="U30" s="362">
        <f>Data_speed!S21</f>
        <v>0</v>
      </c>
    </row>
    <row r="31" spans="1:21" ht="14.65" customHeight="1" x14ac:dyDescent="0.2">
      <c r="A31" s="256" t="s">
        <v>66</v>
      </c>
      <c r="B31" s="259">
        <f>Data_speed!B22</f>
        <v>0</v>
      </c>
      <c r="C31" s="258">
        <f>Data_speed!C22</f>
        <v>0</v>
      </c>
      <c r="D31" s="259">
        <f>Data_speed!D22</f>
        <v>0</v>
      </c>
      <c r="E31" s="258">
        <f>Data_speed!E22</f>
        <v>0</v>
      </c>
      <c r="F31" s="259">
        <f>Data_speed!F22</f>
        <v>0</v>
      </c>
      <c r="G31" s="258">
        <f>Data_speed!G22</f>
        <v>0</v>
      </c>
      <c r="H31" s="259">
        <f>Data_speed!H22</f>
        <v>0</v>
      </c>
      <c r="I31" s="258">
        <f>Data_speed!I22</f>
        <v>0</v>
      </c>
      <c r="J31" s="259">
        <f>Data_speed!J22</f>
        <v>0</v>
      </c>
      <c r="K31" s="258">
        <f>Data_speed!K22</f>
        <v>0</v>
      </c>
      <c r="L31" s="259">
        <f>Data_speed!L22</f>
        <v>0</v>
      </c>
      <c r="M31" s="258">
        <f>Data_speed!M22</f>
        <v>0</v>
      </c>
      <c r="N31" s="260">
        <f>Data_speed!N22</f>
        <v>0</v>
      </c>
      <c r="P31" s="261" t="e">
        <f>CV_C!T31</f>
        <v>#VALUE!</v>
      </c>
      <c r="Q31" s="313"/>
      <c r="R31" s="363">
        <f>Data_speed!P22</f>
        <v>0</v>
      </c>
      <c r="S31" s="364">
        <f>Data_speed!Q22</f>
        <v>0</v>
      </c>
      <c r="T31" s="364">
        <f>Data_speed!R22</f>
        <v>0</v>
      </c>
      <c r="U31" s="365">
        <f>Data_speed!S22</f>
        <v>0</v>
      </c>
    </row>
    <row r="32" spans="1:21" ht="14.65" customHeight="1" x14ac:dyDescent="0.2">
      <c r="A32" s="250" t="s">
        <v>67</v>
      </c>
      <c r="B32" s="253">
        <f>Data_speed!B23</f>
        <v>0</v>
      </c>
      <c r="C32" s="252">
        <f>Data_speed!C23</f>
        <v>0</v>
      </c>
      <c r="D32" s="253">
        <f>Data_speed!D23</f>
        <v>0</v>
      </c>
      <c r="E32" s="252">
        <f>Data_speed!E23</f>
        <v>0</v>
      </c>
      <c r="F32" s="253">
        <f>Data_speed!F23</f>
        <v>0</v>
      </c>
      <c r="G32" s="252">
        <f>Data_speed!G23</f>
        <v>0</v>
      </c>
      <c r="H32" s="253">
        <f>Data_speed!H23</f>
        <v>0</v>
      </c>
      <c r="I32" s="252">
        <f>Data_speed!I23</f>
        <v>0</v>
      </c>
      <c r="J32" s="253">
        <f>Data_speed!J23</f>
        <v>0</v>
      </c>
      <c r="K32" s="252">
        <f>Data_speed!K23</f>
        <v>0</v>
      </c>
      <c r="L32" s="253">
        <f>Data_speed!L23</f>
        <v>0</v>
      </c>
      <c r="M32" s="252">
        <f>Data_speed!M23</f>
        <v>0</v>
      </c>
      <c r="N32" s="254">
        <f>Data_speed!N23</f>
        <v>0</v>
      </c>
      <c r="P32" s="248" t="e">
        <f>CV_C!T32</f>
        <v>#VALUE!</v>
      </c>
      <c r="Q32" s="313"/>
      <c r="R32" s="361">
        <f>Data_speed!P23</f>
        <v>0</v>
      </c>
      <c r="S32" s="142">
        <f>Data_speed!Q23</f>
        <v>0</v>
      </c>
      <c r="T32" s="142">
        <f>Data_speed!R23</f>
        <v>0</v>
      </c>
      <c r="U32" s="362">
        <f>Data_speed!S23</f>
        <v>0</v>
      </c>
    </row>
    <row r="33" spans="1:21" ht="14.65" customHeight="1" x14ac:dyDescent="0.2">
      <c r="A33" s="250" t="s">
        <v>68</v>
      </c>
      <c r="B33" s="253">
        <f>Data_speed!B24</f>
        <v>0</v>
      </c>
      <c r="C33" s="252">
        <f>Data_speed!C24</f>
        <v>0</v>
      </c>
      <c r="D33" s="253">
        <f>Data_speed!D24</f>
        <v>0</v>
      </c>
      <c r="E33" s="252">
        <f>Data_speed!E24</f>
        <v>0</v>
      </c>
      <c r="F33" s="253">
        <f>Data_speed!F24</f>
        <v>0</v>
      </c>
      <c r="G33" s="252">
        <f>Data_speed!G24</f>
        <v>0</v>
      </c>
      <c r="H33" s="253">
        <f>Data_speed!H24</f>
        <v>0</v>
      </c>
      <c r="I33" s="252">
        <f>Data_speed!I24</f>
        <v>0</v>
      </c>
      <c r="J33" s="253">
        <f>Data_speed!J24</f>
        <v>0</v>
      </c>
      <c r="K33" s="252">
        <f>Data_speed!K24</f>
        <v>0</v>
      </c>
      <c r="L33" s="253">
        <f>Data_speed!L24</f>
        <v>0</v>
      </c>
      <c r="M33" s="252">
        <f>Data_speed!M24</f>
        <v>0</v>
      </c>
      <c r="N33" s="254">
        <f>Data_speed!N24</f>
        <v>0</v>
      </c>
      <c r="P33" s="248" t="e">
        <f>CV_C!T33</f>
        <v>#VALUE!</v>
      </c>
      <c r="Q33" s="313"/>
      <c r="R33" s="361">
        <f>Data_speed!P24</f>
        <v>0</v>
      </c>
      <c r="S33" s="142">
        <f>Data_speed!Q24</f>
        <v>0</v>
      </c>
      <c r="T33" s="142">
        <f>Data_speed!R24</f>
        <v>0</v>
      </c>
      <c r="U33" s="362">
        <f>Data_speed!S24</f>
        <v>0</v>
      </c>
    </row>
    <row r="34" spans="1:21" ht="14.65" customHeight="1" x14ac:dyDescent="0.2">
      <c r="A34" s="250" t="s">
        <v>69</v>
      </c>
      <c r="B34" s="253">
        <f>Data_speed!B25</f>
        <v>0</v>
      </c>
      <c r="C34" s="252">
        <f>Data_speed!C25</f>
        <v>0</v>
      </c>
      <c r="D34" s="253">
        <f>Data_speed!D25</f>
        <v>0</v>
      </c>
      <c r="E34" s="252">
        <f>Data_speed!E25</f>
        <v>0</v>
      </c>
      <c r="F34" s="253">
        <f>Data_speed!F25</f>
        <v>0</v>
      </c>
      <c r="G34" s="252">
        <f>Data_speed!G25</f>
        <v>0</v>
      </c>
      <c r="H34" s="253">
        <f>Data_speed!H25</f>
        <v>0</v>
      </c>
      <c r="I34" s="252">
        <f>Data_speed!I25</f>
        <v>0</v>
      </c>
      <c r="J34" s="253">
        <f>Data_speed!J25</f>
        <v>0</v>
      </c>
      <c r="K34" s="252">
        <f>Data_speed!K25</f>
        <v>0</v>
      </c>
      <c r="L34" s="253">
        <f>Data_speed!L25</f>
        <v>0</v>
      </c>
      <c r="M34" s="252">
        <f>Data_speed!M25</f>
        <v>0</v>
      </c>
      <c r="N34" s="254">
        <f>Data_speed!N25</f>
        <v>0</v>
      </c>
      <c r="P34" s="248" t="e">
        <f>CV_C!T34</f>
        <v>#VALUE!</v>
      </c>
      <c r="Q34" s="313"/>
      <c r="R34" s="361">
        <f>Data_speed!P25</f>
        <v>0</v>
      </c>
      <c r="S34" s="142">
        <f>Data_speed!Q25</f>
        <v>0</v>
      </c>
      <c r="T34" s="142">
        <f>Data_speed!R25</f>
        <v>0</v>
      </c>
      <c r="U34" s="362">
        <f>Data_speed!S25</f>
        <v>0</v>
      </c>
    </row>
    <row r="35" spans="1:21" ht="14.65" customHeight="1" x14ac:dyDescent="0.2">
      <c r="A35" s="250" t="s">
        <v>70</v>
      </c>
      <c r="B35" s="253">
        <f>Data_speed!B26</f>
        <v>0</v>
      </c>
      <c r="C35" s="252">
        <f>Data_speed!C26</f>
        <v>0</v>
      </c>
      <c r="D35" s="253">
        <f>Data_speed!D26</f>
        <v>0</v>
      </c>
      <c r="E35" s="252">
        <f>Data_speed!E26</f>
        <v>0</v>
      </c>
      <c r="F35" s="253">
        <f>Data_speed!F26</f>
        <v>0</v>
      </c>
      <c r="G35" s="252">
        <f>Data_speed!G26</f>
        <v>0</v>
      </c>
      <c r="H35" s="253">
        <f>Data_speed!H26</f>
        <v>0</v>
      </c>
      <c r="I35" s="252">
        <f>Data_speed!I26</f>
        <v>0</v>
      </c>
      <c r="J35" s="253">
        <f>Data_speed!J26</f>
        <v>0</v>
      </c>
      <c r="K35" s="252">
        <f>Data_speed!K26</f>
        <v>0</v>
      </c>
      <c r="L35" s="253">
        <f>Data_speed!L26</f>
        <v>0</v>
      </c>
      <c r="M35" s="252">
        <f>Data_speed!M26</f>
        <v>0</v>
      </c>
      <c r="N35" s="254">
        <f>Data_speed!N26</f>
        <v>0</v>
      </c>
      <c r="P35" s="248" t="e">
        <f>CV_C!T35</f>
        <v>#VALUE!</v>
      </c>
      <c r="Q35" s="313"/>
      <c r="R35" s="361">
        <f>Data_speed!P26</f>
        <v>0</v>
      </c>
      <c r="S35" s="142">
        <f>Data_speed!Q26</f>
        <v>0</v>
      </c>
      <c r="T35" s="142">
        <f>Data_speed!R26</f>
        <v>0</v>
      </c>
      <c r="U35" s="362">
        <f>Data_speed!S26</f>
        <v>0</v>
      </c>
    </row>
    <row r="36" spans="1:21" ht="14.65" customHeight="1" x14ac:dyDescent="0.2">
      <c r="A36" s="250" t="s">
        <v>71</v>
      </c>
      <c r="B36" s="253">
        <f>Data_speed!B27</f>
        <v>0</v>
      </c>
      <c r="C36" s="252">
        <f>Data_speed!C27</f>
        <v>0</v>
      </c>
      <c r="D36" s="253">
        <f>Data_speed!D27</f>
        <v>0</v>
      </c>
      <c r="E36" s="252">
        <f>Data_speed!E27</f>
        <v>0</v>
      </c>
      <c r="F36" s="253">
        <f>Data_speed!F27</f>
        <v>0</v>
      </c>
      <c r="G36" s="252">
        <f>Data_speed!G27</f>
        <v>0</v>
      </c>
      <c r="H36" s="253">
        <f>Data_speed!H27</f>
        <v>0</v>
      </c>
      <c r="I36" s="252">
        <f>Data_speed!I27</f>
        <v>0</v>
      </c>
      <c r="J36" s="253">
        <f>Data_speed!J27</f>
        <v>0</v>
      </c>
      <c r="K36" s="252">
        <f>Data_speed!K27</f>
        <v>0</v>
      </c>
      <c r="L36" s="253">
        <f>Data_speed!L27</f>
        <v>0</v>
      </c>
      <c r="M36" s="252">
        <f>Data_speed!M27</f>
        <v>0</v>
      </c>
      <c r="N36" s="254">
        <f>Data_speed!N27</f>
        <v>0</v>
      </c>
      <c r="P36" s="248" t="e">
        <f>CV_C!T36</f>
        <v>#VALUE!</v>
      </c>
      <c r="Q36" s="313"/>
      <c r="R36" s="361">
        <f>Data_speed!P27</f>
        <v>0</v>
      </c>
      <c r="S36" s="142">
        <f>Data_speed!Q27</f>
        <v>0</v>
      </c>
      <c r="T36" s="142">
        <f>Data_speed!R27</f>
        <v>0</v>
      </c>
      <c r="U36" s="362">
        <f>Data_speed!S27</f>
        <v>0</v>
      </c>
    </row>
    <row r="37" spans="1:21" ht="14.65" customHeight="1" x14ac:dyDescent="0.2">
      <c r="A37" s="243" t="s">
        <v>72</v>
      </c>
      <c r="B37" s="265">
        <f>Data_speed!B28</f>
        <v>0</v>
      </c>
      <c r="C37" s="264">
        <f>Data_speed!C28</f>
        <v>0</v>
      </c>
      <c r="D37" s="265">
        <f>Data_speed!D28</f>
        <v>0</v>
      </c>
      <c r="E37" s="264">
        <f>Data_speed!E28</f>
        <v>0</v>
      </c>
      <c r="F37" s="265">
        <f>Data_speed!F28</f>
        <v>0</v>
      </c>
      <c r="G37" s="264">
        <f>Data_speed!G28</f>
        <v>0</v>
      </c>
      <c r="H37" s="265">
        <f>Data_speed!H28</f>
        <v>0</v>
      </c>
      <c r="I37" s="264">
        <f>Data_speed!I28</f>
        <v>0</v>
      </c>
      <c r="J37" s="265">
        <f>Data_speed!J28</f>
        <v>0</v>
      </c>
      <c r="K37" s="264">
        <f>Data_speed!K28</f>
        <v>0</v>
      </c>
      <c r="L37" s="265">
        <f>Data_speed!L28</f>
        <v>0</v>
      </c>
      <c r="M37" s="264">
        <f>Data_speed!M28</f>
        <v>0</v>
      </c>
      <c r="N37" s="266">
        <f>Data_speed!N28</f>
        <v>0</v>
      </c>
      <c r="P37" s="267" t="e">
        <f>CV_C!T37</f>
        <v>#VALUE!</v>
      </c>
      <c r="Q37" s="313"/>
      <c r="R37" s="366">
        <f>Data_speed!P28</f>
        <v>0</v>
      </c>
      <c r="S37" s="147">
        <f>Data_speed!Q28</f>
        <v>0</v>
      </c>
      <c r="T37" s="147">
        <f>Data_speed!R28</f>
        <v>0</v>
      </c>
      <c r="U37" s="367">
        <f>Data_speed!S28</f>
        <v>0</v>
      </c>
    </row>
    <row r="38" spans="1:21" ht="14.65" customHeight="1" x14ac:dyDescent="0.2">
      <c r="R38" s="368"/>
      <c r="S38" s="368"/>
      <c r="T38" s="368"/>
      <c r="U38" s="368"/>
    </row>
    <row r="39" spans="1:21" ht="14.65" customHeight="1" x14ac:dyDescent="0.2">
      <c r="A39" s="369" t="s">
        <v>144</v>
      </c>
      <c r="B39" s="345" t="e">
        <f>SUM(B14:B37)/Data_speed!$O$29</f>
        <v>#DIV/0!</v>
      </c>
      <c r="C39" s="345" t="e">
        <f>SUM(C14:C37)/Data_speed!$O$29</f>
        <v>#DIV/0!</v>
      </c>
      <c r="D39" s="345" t="e">
        <f>SUM(D14:D37)/Data_speed!$O$29</f>
        <v>#DIV/0!</v>
      </c>
      <c r="E39" s="345" t="e">
        <f>SUM(E14:E37)/Data_speed!$O$29</f>
        <v>#DIV/0!</v>
      </c>
      <c r="F39" s="345" t="e">
        <f>SUM(F14:F37)/Data_speed!$O$29</f>
        <v>#DIV/0!</v>
      </c>
      <c r="G39" s="345" t="e">
        <f>SUM(G14:G37)/Data_speed!$O$29</f>
        <v>#DIV/0!</v>
      </c>
      <c r="H39" s="345" t="e">
        <f>SUM(H14:H37)/Data_speed!$O$29</f>
        <v>#DIV/0!</v>
      </c>
      <c r="I39" s="345" t="e">
        <f>SUM(I14:I37)/Data_speed!$O$29</f>
        <v>#DIV/0!</v>
      </c>
      <c r="J39" s="345" t="e">
        <f>SUM(J14:J37)/Data_speed!$O$29</f>
        <v>#DIV/0!</v>
      </c>
      <c r="K39" s="345" t="e">
        <f>SUM(K14:K37)/Data_speed!$O$29</f>
        <v>#DIV/0!</v>
      </c>
      <c r="L39" s="345" t="e">
        <f>SUM(L14:L37)/Data_speed!$O$29</f>
        <v>#DIV/0!</v>
      </c>
      <c r="M39" s="345" t="e">
        <f>SUM(M14:M37)/Data_speed!$O$29</f>
        <v>#DIV/0!</v>
      </c>
      <c r="N39" s="346" t="e">
        <f>SUM(N14:N37)/Data_speed!$O$29</f>
        <v>#DIV/0!</v>
      </c>
      <c r="O39" s="67"/>
      <c r="P39" s="305" t="e">
        <f>SUM(B39:N39)</f>
        <v>#DIV/0!</v>
      </c>
      <c r="Q39" s="322"/>
      <c r="R39" s="370">
        <f>AVERAGE(R14:R37)</f>
        <v>0</v>
      </c>
      <c r="S39" s="371">
        <f>AVERAGE(S14:S37)</f>
        <v>0</v>
      </c>
      <c r="T39" s="371">
        <f>AVERAGE(T14:T37)</f>
        <v>0</v>
      </c>
      <c r="U39" s="372">
        <f>AVERAGE(U14:U37)</f>
        <v>0</v>
      </c>
    </row>
    <row r="40" spans="1:21" ht="14.65" customHeight="1" x14ac:dyDescent="0.2">
      <c r="A40" s="136" t="s">
        <v>158</v>
      </c>
      <c r="B40" s="348" t="e">
        <f>SUM(B20:B35)/Data_speed!$O$29</f>
        <v>#DIV/0!</v>
      </c>
      <c r="C40" s="348" t="e">
        <f>SUM(C20:C35)/Data_speed!$O$29</f>
        <v>#DIV/0!</v>
      </c>
      <c r="D40" s="348" t="e">
        <f>SUM(D20:D35)/Data_speed!$O$29</f>
        <v>#DIV/0!</v>
      </c>
      <c r="E40" s="348" t="e">
        <f>SUM(E20:E35)/Data_speed!$O$29</f>
        <v>#DIV/0!</v>
      </c>
      <c r="F40" s="348" t="e">
        <f>SUM(F20:F35)/Data_speed!$O$29</f>
        <v>#DIV/0!</v>
      </c>
      <c r="G40" s="348" t="e">
        <f>SUM(G20:G35)/Data_speed!$O$29</f>
        <v>#DIV/0!</v>
      </c>
      <c r="H40" s="348" t="e">
        <f>SUM(H20:H35)/Data_speed!$O$29</f>
        <v>#DIV/0!</v>
      </c>
      <c r="I40" s="348" t="e">
        <f>SUM(I20:I35)/Data_speed!$O$29</f>
        <v>#DIV/0!</v>
      </c>
      <c r="J40" s="348" t="e">
        <f>SUM(J20:J35)/Data_speed!$O$29</f>
        <v>#DIV/0!</v>
      </c>
      <c r="K40" s="348" t="e">
        <f>SUM(K20:K35)/Data_speed!$O$29</f>
        <v>#DIV/0!</v>
      </c>
      <c r="L40" s="348" t="e">
        <f>SUM(L20:L35)/Data_speed!$O$29</f>
        <v>#DIV/0!</v>
      </c>
      <c r="M40" s="348" t="e">
        <f>SUM(M20:M35)/Data_speed!$O$29</f>
        <v>#DIV/0!</v>
      </c>
      <c r="N40" s="349" t="e">
        <f>SUM(N20:N35)/Data_speed!$O$29</f>
        <v>#DIV/0!</v>
      </c>
      <c r="O40" s="67"/>
      <c r="P40" s="292" t="e">
        <f>SUM(B40:N40)</f>
        <v>#DIV/0!</v>
      </c>
      <c r="Q40" s="322"/>
      <c r="R40" s="373">
        <f>AVERAGE(R20:R35)</f>
        <v>0</v>
      </c>
      <c r="S40" s="374">
        <f>AVERAGE(S20:S35)</f>
        <v>0</v>
      </c>
      <c r="T40" s="374">
        <f>AVERAGE(T20:T35)</f>
        <v>0</v>
      </c>
      <c r="U40" s="375">
        <f>AVERAGE(U20:U35)</f>
        <v>0</v>
      </c>
    </row>
    <row r="41" spans="1:21" ht="14.65" customHeight="1" x14ac:dyDescent="0.2">
      <c r="A41" s="102" t="s">
        <v>159</v>
      </c>
      <c r="B41" s="351" t="e">
        <f t="shared" ref="B41:N41" si="0">B39-B40</f>
        <v>#DIV/0!</v>
      </c>
      <c r="C41" s="351" t="e">
        <f t="shared" si="0"/>
        <v>#DIV/0!</v>
      </c>
      <c r="D41" s="351" t="e">
        <f t="shared" si="0"/>
        <v>#DIV/0!</v>
      </c>
      <c r="E41" s="351" t="e">
        <f t="shared" si="0"/>
        <v>#DIV/0!</v>
      </c>
      <c r="F41" s="351" t="e">
        <f t="shared" si="0"/>
        <v>#DIV/0!</v>
      </c>
      <c r="G41" s="351" t="e">
        <f t="shared" si="0"/>
        <v>#DIV/0!</v>
      </c>
      <c r="H41" s="351" t="e">
        <f t="shared" si="0"/>
        <v>#DIV/0!</v>
      </c>
      <c r="I41" s="351" t="e">
        <f t="shared" si="0"/>
        <v>#DIV/0!</v>
      </c>
      <c r="J41" s="351" t="e">
        <f t="shared" si="0"/>
        <v>#DIV/0!</v>
      </c>
      <c r="K41" s="351" t="e">
        <f t="shared" si="0"/>
        <v>#DIV/0!</v>
      </c>
      <c r="L41" s="351" t="e">
        <f t="shared" si="0"/>
        <v>#DIV/0!</v>
      </c>
      <c r="M41" s="351" t="e">
        <f t="shared" si="0"/>
        <v>#DIV/0!</v>
      </c>
      <c r="N41" s="352" t="e">
        <f t="shared" si="0"/>
        <v>#DIV/0!</v>
      </c>
      <c r="O41" s="353"/>
      <c r="P41" s="306" t="e">
        <f>P39-P40</f>
        <v>#DIV/0!</v>
      </c>
      <c r="Q41" s="322"/>
      <c r="R41" s="376">
        <f>AVERAGE(AVERAGE(R14:R19), AVERAGE(R36:R37))</f>
        <v>0</v>
      </c>
      <c r="S41" s="377">
        <f>AVERAGE(AVERAGE(S14:S19), AVERAGE(S36:S37))</f>
        <v>0</v>
      </c>
      <c r="T41" s="377">
        <f>AVERAGE(AVERAGE(T14:T19), AVERAGE(T36:T37))</f>
        <v>0</v>
      </c>
      <c r="U41" s="378">
        <f>AVERAGE(AVERAGE(U14:U19), AVERAGE(U36:U37))</f>
        <v>0</v>
      </c>
    </row>
    <row r="42" spans="1:21" ht="14.65" customHeight="1" x14ac:dyDescent="0.2">
      <c r="B42" s="12"/>
      <c r="C42" s="12"/>
      <c r="D42" s="12"/>
      <c r="E42" s="12"/>
      <c r="F42" s="12"/>
      <c r="G42" s="12"/>
      <c r="H42" s="12"/>
      <c r="J42" s="12"/>
      <c r="O42" s="67"/>
      <c r="U42" s="7"/>
    </row>
    <row r="43" spans="1:21" ht="14.65" customHeight="1" x14ac:dyDescent="0.2">
      <c r="C43" s="1" t="e">
        <f>INT((C12/Data_count!$F18)+0.5)</f>
        <v>#VALUE!</v>
      </c>
      <c r="U43" s="7"/>
    </row>
    <row r="44" spans="1:21" ht="3" customHeight="1" x14ac:dyDescent="0.2">
      <c r="U44" s="7"/>
    </row>
    <row r="45" spans="1:21" ht="14.65" customHeight="1" x14ac:dyDescent="0.2">
      <c r="A45" s="236" t="s">
        <v>106</v>
      </c>
      <c r="B45" s="6">
        <f>B5</f>
        <v>0</v>
      </c>
      <c r="U45" s="7"/>
    </row>
    <row r="46" spans="1:21" ht="24.75" customHeight="1" x14ac:dyDescent="0.2">
      <c r="A46" s="443" t="str">
        <f>"Vitesse moyenne = "&amp;INT(U74)&amp;" km/h"</f>
        <v>Vitesse moyenne = 0 km/h</v>
      </c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  <c r="P46" s="443"/>
      <c r="Q46" s="443"/>
      <c r="R46" s="443"/>
      <c r="S46" s="443"/>
      <c r="T46" s="443"/>
      <c r="U46" s="443"/>
    </row>
    <row r="47" spans="1:21" ht="18.600000000000001" customHeight="1" x14ac:dyDescent="0.2">
      <c r="A47" s="6"/>
      <c r="B47" s="437" t="str">
        <f>B12</f>
        <v>Distribution de la Vitesse par tranche horaire  -  Cumul annuel</v>
      </c>
      <c r="C47" s="437"/>
      <c r="D47" s="437"/>
      <c r="E47" s="437"/>
      <c r="F47" s="437"/>
      <c r="G47" s="437"/>
      <c r="H47" s="437"/>
      <c r="I47" s="437"/>
      <c r="J47" s="437"/>
      <c r="K47" s="437"/>
      <c r="L47" s="437"/>
      <c r="M47" s="437"/>
      <c r="N47" s="437"/>
      <c r="O47" s="238"/>
      <c r="P47" s="239" t="str">
        <f>P12</f>
        <v>THM</v>
      </c>
      <c r="Q47" s="310"/>
      <c r="R47" s="437" t="str">
        <f>R12</f>
        <v>Vitesses caractéristiques</v>
      </c>
      <c r="S47" s="437"/>
      <c r="T47" s="437"/>
      <c r="U47" s="437"/>
    </row>
    <row r="48" spans="1:21" ht="14.65" customHeight="1" x14ac:dyDescent="0.2">
      <c r="A48" s="116" t="s">
        <v>124</v>
      </c>
      <c r="B48" s="311" t="str">
        <f>B13</f>
        <v>10 km/h</v>
      </c>
      <c r="C48" s="119" t="str">
        <f t="shared" ref="C48:N48" si="1">C13</f>
        <v>20 km/h</v>
      </c>
      <c r="D48" s="119" t="str">
        <f t="shared" si="1"/>
        <v>30 km/h</v>
      </c>
      <c r="E48" s="119" t="str">
        <f t="shared" si="1"/>
        <v>40 km/h</v>
      </c>
      <c r="F48" s="119" t="str">
        <f t="shared" si="1"/>
        <v>50 km/h</v>
      </c>
      <c r="G48" s="119" t="str">
        <f t="shared" si="1"/>
        <v>60 km/h</v>
      </c>
      <c r="H48" s="119" t="str">
        <f t="shared" si="1"/>
        <v>70 km/h</v>
      </c>
      <c r="I48" s="119" t="str">
        <f t="shared" si="1"/>
        <v>80 km/h</v>
      </c>
      <c r="J48" s="119" t="str">
        <f t="shared" si="1"/>
        <v>90 km/h</v>
      </c>
      <c r="K48" s="119" t="str">
        <f t="shared" si="1"/>
        <v>100 km/h</v>
      </c>
      <c r="L48" s="119" t="str">
        <f t="shared" si="1"/>
        <v>110 km/h</v>
      </c>
      <c r="M48" s="119" t="str">
        <f t="shared" si="1"/>
        <v>120 km/h</v>
      </c>
      <c r="N48" s="120" t="str">
        <f t="shared" si="1"/>
        <v>&gt; 120 km/h</v>
      </c>
      <c r="O48" s="67"/>
      <c r="P48" s="243" t="s">
        <v>127</v>
      </c>
      <c r="Q48" s="88"/>
      <c r="R48" s="355" t="str">
        <f>R13</f>
        <v>V15</v>
      </c>
      <c r="S48" s="356" t="str">
        <f>S13</f>
        <v>V50</v>
      </c>
      <c r="T48" s="356" t="str">
        <f>T13</f>
        <v>V85</v>
      </c>
      <c r="U48" s="357" t="str">
        <f>U13</f>
        <v>Vmt</v>
      </c>
    </row>
    <row r="49" spans="1:21" ht="14.65" customHeight="1" x14ac:dyDescent="0.2">
      <c r="A49" s="244" t="s">
        <v>49</v>
      </c>
      <c r="B49" s="246">
        <f>Data_speed!B33</f>
        <v>0</v>
      </c>
      <c r="C49" s="141">
        <f>Data_speed!C33</f>
        <v>0</v>
      </c>
      <c r="D49" s="246">
        <f>Data_speed!D33</f>
        <v>0</v>
      </c>
      <c r="E49" s="141">
        <f>Data_speed!E33</f>
        <v>0</v>
      </c>
      <c r="F49" s="246">
        <f>Data_speed!F33</f>
        <v>0</v>
      </c>
      <c r="G49" s="141">
        <f>Data_speed!G33</f>
        <v>0</v>
      </c>
      <c r="H49" s="246">
        <f>Data_speed!H33</f>
        <v>0</v>
      </c>
      <c r="I49" s="141">
        <f>Data_speed!I33</f>
        <v>0</v>
      </c>
      <c r="J49" s="246">
        <f>Data_speed!J33</f>
        <v>0</v>
      </c>
      <c r="K49" s="141">
        <f>Data_speed!K33</f>
        <v>0</v>
      </c>
      <c r="L49" s="246">
        <f>Data_speed!L33</f>
        <v>0</v>
      </c>
      <c r="M49" s="141">
        <f>Data_speed!M33</f>
        <v>0</v>
      </c>
      <c r="N49" s="247">
        <f>Data_speed!N33</f>
        <v>0</v>
      </c>
      <c r="P49" s="248" t="e">
        <f>CV_C!AD14</f>
        <v>#VALUE!</v>
      </c>
      <c r="Q49" s="313"/>
      <c r="R49" s="358">
        <f>Data_speed!P33</f>
        <v>0</v>
      </c>
      <c r="S49" s="359">
        <f>Data_speed!Q33</f>
        <v>0</v>
      </c>
      <c r="T49" s="359">
        <f>Data_speed!R33</f>
        <v>0</v>
      </c>
      <c r="U49" s="360">
        <f>Data_speed!S33</f>
        <v>0</v>
      </c>
    </row>
    <row r="50" spans="1:21" ht="14.65" customHeight="1" x14ac:dyDescent="0.2">
      <c r="A50" s="250" t="s">
        <v>50</v>
      </c>
      <c r="B50" s="253">
        <f>Data_speed!B34</f>
        <v>0</v>
      </c>
      <c r="C50" s="252">
        <f>Data_speed!C34</f>
        <v>0</v>
      </c>
      <c r="D50" s="253">
        <f>Data_speed!D34</f>
        <v>0</v>
      </c>
      <c r="E50" s="252">
        <f>Data_speed!E34</f>
        <v>0</v>
      </c>
      <c r="F50" s="253">
        <f>Data_speed!F34</f>
        <v>0</v>
      </c>
      <c r="G50" s="252">
        <f>Data_speed!G34</f>
        <v>0</v>
      </c>
      <c r="H50" s="253">
        <f>Data_speed!H34</f>
        <v>0</v>
      </c>
      <c r="I50" s="252">
        <f>Data_speed!I34</f>
        <v>0</v>
      </c>
      <c r="J50" s="253">
        <f>Data_speed!J34</f>
        <v>0</v>
      </c>
      <c r="K50" s="252">
        <f>Data_speed!K34</f>
        <v>0</v>
      </c>
      <c r="L50" s="253">
        <f>Data_speed!L34</f>
        <v>0</v>
      </c>
      <c r="M50" s="252">
        <f>Data_speed!M34</f>
        <v>0</v>
      </c>
      <c r="N50" s="254">
        <f>Data_speed!N34</f>
        <v>0</v>
      </c>
      <c r="P50" s="248" t="e">
        <f>CV_C!AD15</f>
        <v>#VALUE!</v>
      </c>
      <c r="Q50" s="313"/>
      <c r="R50" s="361">
        <f>Data_speed!P34</f>
        <v>0</v>
      </c>
      <c r="S50" s="142">
        <f>Data_speed!Q34</f>
        <v>0</v>
      </c>
      <c r="T50" s="142">
        <f>Data_speed!R34</f>
        <v>0</v>
      </c>
      <c r="U50" s="362">
        <f>Data_speed!S34</f>
        <v>0</v>
      </c>
    </row>
    <row r="51" spans="1:21" ht="14.65" customHeight="1" x14ac:dyDescent="0.2">
      <c r="A51" s="250" t="s">
        <v>51</v>
      </c>
      <c r="B51" s="253">
        <f>Data_speed!B35</f>
        <v>0</v>
      </c>
      <c r="C51" s="252">
        <f>Data_speed!C35</f>
        <v>0</v>
      </c>
      <c r="D51" s="253">
        <f>Data_speed!D35</f>
        <v>0</v>
      </c>
      <c r="E51" s="252">
        <f>Data_speed!E35</f>
        <v>0</v>
      </c>
      <c r="F51" s="253">
        <f>Data_speed!F35</f>
        <v>0</v>
      </c>
      <c r="G51" s="252">
        <f>Data_speed!G35</f>
        <v>0</v>
      </c>
      <c r="H51" s="253">
        <f>Data_speed!H35</f>
        <v>0</v>
      </c>
      <c r="I51" s="252">
        <f>Data_speed!I35</f>
        <v>0</v>
      </c>
      <c r="J51" s="253">
        <f>Data_speed!J35</f>
        <v>0</v>
      </c>
      <c r="K51" s="252">
        <f>Data_speed!K35</f>
        <v>0</v>
      </c>
      <c r="L51" s="253">
        <f>Data_speed!L35</f>
        <v>0</v>
      </c>
      <c r="M51" s="252">
        <f>Data_speed!M35</f>
        <v>0</v>
      </c>
      <c r="N51" s="254">
        <f>Data_speed!N35</f>
        <v>0</v>
      </c>
      <c r="P51" s="248" t="e">
        <f>CV_C!AD16</f>
        <v>#VALUE!</v>
      </c>
      <c r="Q51" s="313"/>
      <c r="R51" s="361">
        <f>Data_speed!P35</f>
        <v>0</v>
      </c>
      <c r="S51" s="142">
        <f>Data_speed!Q35</f>
        <v>0</v>
      </c>
      <c r="T51" s="142">
        <f>Data_speed!R35</f>
        <v>0</v>
      </c>
      <c r="U51" s="362">
        <f>Data_speed!S35</f>
        <v>0</v>
      </c>
    </row>
    <row r="52" spans="1:21" ht="14.65" customHeight="1" x14ac:dyDescent="0.2">
      <c r="A52" s="250" t="s">
        <v>52</v>
      </c>
      <c r="B52" s="253">
        <f>Data_speed!B36</f>
        <v>0</v>
      </c>
      <c r="C52" s="252">
        <f>Data_speed!C36</f>
        <v>0</v>
      </c>
      <c r="D52" s="253">
        <f>Data_speed!D36</f>
        <v>0</v>
      </c>
      <c r="E52" s="252">
        <f>Data_speed!E36</f>
        <v>0</v>
      </c>
      <c r="F52" s="253">
        <f>Data_speed!F36</f>
        <v>0</v>
      </c>
      <c r="G52" s="252">
        <f>Data_speed!G36</f>
        <v>0</v>
      </c>
      <c r="H52" s="253">
        <f>Data_speed!H36</f>
        <v>0</v>
      </c>
      <c r="I52" s="252">
        <f>Data_speed!I36</f>
        <v>0</v>
      </c>
      <c r="J52" s="253">
        <f>Data_speed!J36</f>
        <v>0</v>
      </c>
      <c r="K52" s="252">
        <f>Data_speed!K36</f>
        <v>0</v>
      </c>
      <c r="L52" s="253">
        <f>Data_speed!L36</f>
        <v>0</v>
      </c>
      <c r="M52" s="252">
        <f>Data_speed!M36</f>
        <v>0</v>
      </c>
      <c r="N52" s="254">
        <f>Data_speed!N36</f>
        <v>0</v>
      </c>
      <c r="P52" s="248" t="e">
        <f>CV_C!AD17</f>
        <v>#VALUE!</v>
      </c>
      <c r="Q52" s="313"/>
      <c r="R52" s="361">
        <f>Data_speed!P36</f>
        <v>0</v>
      </c>
      <c r="S52" s="142">
        <f>Data_speed!Q36</f>
        <v>0</v>
      </c>
      <c r="T52" s="142">
        <f>Data_speed!R36</f>
        <v>0</v>
      </c>
      <c r="U52" s="362">
        <f>Data_speed!S36</f>
        <v>0</v>
      </c>
    </row>
    <row r="53" spans="1:21" ht="14.65" customHeight="1" x14ac:dyDescent="0.2">
      <c r="A53" s="250" t="s">
        <v>53</v>
      </c>
      <c r="B53" s="253">
        <f>Data_speed!B37</f>
        <v>0</v>
      </c>
      <c r="C53" s="252">
        <f>Data_speed!C37</f>
        <v>0</v>
      </c>
      <c r="D53" s="253">
        <f>Data_speed!D37</f>
        <v>0</v>
      </c>
      <c r="E53" s="252">
        <f>Data_speed!E37</f>
        <v>0</v>
      </c>
      <c r="F53" s="253">
        <f>Data_speed!F37</f>
        <v>0</v>
      </c>
      <c r="G53" s="252">
        <f>Data_speed!G37</f>
        <v>0</v>
      </c>
      <c r="H53" s="253">
        <f>Data_speed!H37</f>
        <v>0</v>
      </c>
      <c r="I53" s="252">
        <f>Data_speed!I37</f>
        <v>0</v>
      </c>
      <c r="J53" s="253">
        <f>Data_speed!J37</f>
        <v>0</v>
      </c>
      <c r="K53" s="252">
        <f>Data_speed!K37</f>
        <v>0</v>
      </c>
      <c r="L53" s="253">
        <f>Data_speed!L37</f>
        <v>0</v>
      </c>
      <c r="M53" s="252">
        <f>Data_speed!M37</f>
        <v>0</v>
      </c>
      <c r="N53" s="254">
        <f>Data_speed!N37</f>
        <v>0</v>
      </c>
      <c r="P53" s="248" t="e">
        <f>CV_C!AD18</f>
        <v>#VALUE!</v>
      </c>
      <c r="Q53" s="313"/>
      <c r="R53" s="361">
        <f>Data_speed!P37</f>
        <v>0</v>
      </c>
      <c r="S53" s="142">
        <f>Data_speed!Q37</f>
        <v>0</v>
      </c>
      <c r="T53" s="142">
        <f>Data_speed!R37</f>
        <v>0</v>
      </c>
      <c r="U53" s="362">
        <f>Data_speed!S37</f>
        <v>0</v>
      </c>
    </row>
    <row r="54" spans="1:21" ht="14.65" customHeight="1" x14ac:dyDescent="0.2">
      <c r="A54" s="250" t="s">
        <v>54</v>
      </c>
      <c r="B54" s="253">
        <f>Data_speed!B38</f>
        <v>0</v>
      </c>
      <c r="C54" s="252">
        <f>Data_speed!C38</f>
        <v>0</v>
      </c>
      <c r="D54" s="253">
        <f>Data_speed!D38</f>
        <v>0</v>
      </c>
      <c r="E54" s="252">
        <f>Data_speed!E38</f>
        <v>0</v>
      </c>
      <c r="F54" s="253">
        <f>Data_speed!F38</f>
        <v>0</v>
      </c>
      <c r="G54" s="252">
        <f>Data_speed!G38</f>
        <v>0</v>
      </c>
      <c r="H54" s="253">
        <f>Data_speed!H38</f>
        <v>0</v>
      </c>
      <c r="I54" s="252">
        <f>Data_speed!I38</f>
        <v>0</v>
      </c>
      <c r="J54" s="253">
        <f>Data_speed!J38</f>
        <v>0</v>
      </c>
      <c r="K54" s="252">
        <f>Data_speed!K38</f>
        <v>0</v>
      </c>
      <c r="L54" s="253">
        <f>Data_speed!L38</f>
        <v>0</v>
      </c>
      <c r="M54" s="252">
        <f>Data_speed!M38</f>
        <v>0</v>
      </c>
      <c r="N54" s="254">
        <f>Data_speed!N38</f>
        <v>0</v>
      </c>
      <c r="P54" s="248" t="e">
        <f>CV_C!AD19</f>
        <v>#VALUE!</v>
      </c>
      <c r="Q54" s="313"/>
      <c r="R54" s="361">
        <f>Data_speed!P38</f>
        <v>0</v>
      </c>
      <c r="S54" s="142">
        <f>Data_speed!Q38</f>
        <v>0</v>
      </c>
      <c r="T54" s="142">
        <f>Data_speed!R38</f>
        <v>0</v>
      </c>
      <c r="U54" s="362">
        <f>Data_speed!S38</f>
        <v>0</v>
      </c>
    </row>
    <row r="55" spans="1:21" ht="14.65" customHeight="1" x14ac:dyDescent="0.2">
      <c r="A55" s="250" t="s">
        <v>55</v>
      </c>
      <c r="B55" s="253">
        <f>Data_speed!B39</f>
        <v>0</v>
      </c>
      <c r="C55" s="252">
        <f>Data_speed!C39</f>
        <v>0</v>
      </c>
      <c r="D55" s="253">
        <f>Data_speed!D39</f>
        <v>0</v>
      </c>
      <c r="E55" s="252">
        <f>Data_speed!E39</f>
        <v>0</v>
      </c>
      <c r="F55" s="253">
        <f>Data_speed!F39</f>
        <v>0</v>
      </c>
      <c r="G55" s="252">
        <f>Data_speed!G39</f>
        <v>0</v>
      </c>
      <c r="H55" s="253">
        <f>Data_speed!H39</f>
        <v>0</v>
      </c>
      <c r="I55" s="252">
        <f>Data_speed!I39</f>
        <v>0</v>
      </c>
      <c r="J55" s="253">
        <f>Data_speed!J39</f>
        <v>0</v>
      </c>
      <c r="K55" s="252">
        <f>Data_speed!K39</f>
        <v>0</v>
      </c>
      <c r="L55" s="253">
        <f>Data_speed!L39</f>
        <v>0</v>
      </c>
      <c r="M55" s="252">
        <f>Data_speed!M39</f>
        <v>0</v>
      </c>
      <c r="N55" s="254">
        <f>Data_speed!N39</f>
        <v>0</v>
      </c>
      <c r="P55" s="248" t="e">
        <f>CV_C!AD20</f>
        <v>#VALUE!</v>
      </c>
      <c r="Q55" s="313"/>
      <c r="R55" s="361">
        <f>Data_speed!P39</f>
        <v>0</v>
      </c>
      <c r="S55" s="142">
        <f>Data_speed!Q39</f>
        <v>0</v>
      </c>
      <c r="T55" s="142">
        <f>Data_speed!R39</f>
        <v>0</v>
      </c>
      <c r="U55" s="362">
        <f>Data_speed!S39</f>
        <v>0</v>
      </c>
    </row>
    <row r="56" spans="1:21" ht="14.65" customHeight="1" x14ac:dyDescent="0.2">
      <c r="A56" s="256" t="s">
        <v>56</v>
      </c>
      <c r="B56" s="259">
        <f>Data_speed!B40</f>
        <v>0</v>
      </c>
      <c r="C56" s="258">
        <f>Data_speed!C40</f>
        <v>0</v>
      </c>
      <c r="D56" s="259">
        <f>Data_speed!D40</f>
        <v>0</v>
      </c>
      <c r="E56" s="258">
        <f>Data_speed!E40</f>
        <v>0</v>
      </c>
      <c r="F56" s="259">
        <f>Data_speed!F40</f>
        <v>0</v>
      </c>
      <c r="G56" s="258">
        <f>Data_speed!G40</f>
        <v>0</v>
      </c>
      <c r="H56" s="259">
        <f>Data_speed!H40</f>
        <v>0</v>
      </c>
      <c r="I56" s="258">
        <f>Data_speed!I40</f>
        <v>0</v>
      </c>
      <c r="J56" s="259">
        <f>Data_speed!J40</f>
        <v>0</v>
      </c>
      <c r="K56" s="258">
        <f>Data_speed!K40</f>
        <v>0</v>
      </c>
      <c r="L56" s="259">
        <f>Data_speed!L40</f>
        <v>0</v>
      </c>
      <c r="M56" s="258">
        <f>Data_speed!M40</f>
        <v>0</v>
      </c>
      <c r="N56" s="260">
        <f>Data_speed!N40</f>
        <v>0</v>
      </c>
      <c r="P56" s="261" t="e">
        <f>CV_C!AD21</f>
        <v>#VALUE!</v>
      </c>
      <c r="Q56" s="313"/>
      <c r="R56" s="363">
        <f>Data_speed!P40</f>
        <v>0</v>
      </c>
      <c r="S56" s="364">
        <f>Data_speed!Q40</f>
        <v>0</v>
      </c>
      <c r="T56" s="364">
        <f>Data_speed!R40</f>
        <v>0</v>
      </c>
      <c r="U56" s="365">
        <f>Data_speed!S40</f>
        <v>0</v>
      </c>
    </row>
    <row r="57" spans="1:21" ht="14.65" customHeight="1" x14ac:dyDescent="0.2">
      <c r="A57" s="250" t="s">
        <v>57</v>
      </c>
      <c r="B57" s="253">
        <f>Data_speed!B41</f>
        <v>0</v>
      </c>
      <c r="C57" s="252">
        <f>Data_speed!C41</f>
        <v>0</v>
      </c>
      <c r="D57" s="253">
        <f>Data_speed!D41</f>
        <v>0</v>
      </c>
      <c r="E57" s="252">
        <f>Data_speed!E41</f>
        <v>0</v>
      </c>
      <c r="F57" s="253">
        <f>Data_speed!F41</f>
        <v>0</v>
      </c>
      <c r="G57" s="252">
        <f>Data_speed!G41</f>
        <v>0</v>
      </c>
      <c r="H57" s="253">
        <f>Data_speed!H41</f>
        <v>0</v>
      </c>
      <c r="I57" s="252">
        <f>Data_speed!I41</f>
        <v>0</v>
      </c>
      <c r="J57" s="253">
        <f>Data_speed!J41</f>
        <v>0</v>
      </c>
      <c r="K57" s="252">
        <f>Data_speed!K41</f>
        <v>0</v>
      </c>
      <c r="L57" s="253">
        <f>Data_speed!L41</f>
        <v>0</v>
      </c>
      <c r="M57" s="252">
        <f>Data_speed!M41</f>
        <v>0</v>
      </c>
      <c r="N57" s="254">
        <f>Data_speed!N41</f>
        <v>0</v>
      </c>
      <c r="P57" s="248" t="e">
        <f>CV_C!AD22</f>
        <v>#VALUE!</v>
      </c>
      <c r="Q57" s="313"/>
      <c r="R57" s="361">
        <f>Data_speed!P41</f>
        <v>0</v>
      </c>
      <c r="S57" s="142">
        <f>Data_speed!Q41</f>
        <v>0</v>
      </c>
      <c r="T57" s="142">
        <f>Data_speed!R41</f>
        <v>0</v>
      </c>
      <c r="U57" s="362">
        <f>Data_speed!S41</f>
        <v>0</v>
      </c>
    </row>
    <row r="58" spans="1:21" ht="14.65" customHeight="1" x14ac:dyDescent="0.2">
      <c r="A58" s="250" t="s">
        <v>58</v>
      </c>
      <c r="B58" s="253">
        <f>Data_speed!B42</f>
        <v>0</v>
      </c>
      <c r="C58" s="252">
        <f>Data_speed!C42</f>
        <v>0</v>
      </c>
      <c r="D58" s="253">
        <f>Data_speed!D42</f>
        <v>0</v>
      </c>
      <c r="E58" s="252">
        <f>Data_speed!E42</f>
        <v>0</v>
      </c>
      <c r="F58" s="253">
        <f>Data_speed!F42</f>
        <v>0</v>
      </c>
      <c r="G58" s="252">
        <f>Data_speed!G42</f>
        <v>0</v>
      </c>
      <c r="H58" s="253">
        <f>Data_speed!H42</f>
        <v>0</v>
      </c>
      <c r="I58" s="252">
        <f>Data_speed!I42</f>
        <v>0</v>
      </c>
      <c r="J58" s="253">
        <f>Data_speed!J42</f>
        <v>0</v>
      </c>
      <c r="K58" s="252">
        <f>Data_speed!K42</f>
        <v>0</v>
      </c>
      <c r="L58" s="253">
        <f>Data_speed!L42</f>
        <v>0</v>
      </c>
      <c r="M58" s="252">
        <f>Data_speed!M42</f>
        <v>0</v>
      </c>
      <c r="N58" s="254">
        <f>Data_speed!N42</f>
        <v>0</v>
      </c>
      <c r="P58" s="248" t="e">
        <f>CV_C!AD23</f>
        <v>#VALUE!</v>
      </c>
      <c r="Q58" s="313"/>
      <c r="R58" s="361">
        <f>Data_speed!P42</f>
        <v>0</v>
      </c>
      <c r="S58" s="142">
        <f>Data_speed!Q42</f>
        <v>0</v>
      </c>
      <c r="T58" s="142">
        <f>Data_speed!R42</f>
        <v>0</v>
      </c>
      <c r="U58" s="362">
        <f>Data_speed!S42</f>
        <v>0</v>
      </c>
    </row>
    <row r="59" spans="1:21" ht="14.65" customHeight="1" x14ac:dyDescent="0.2">
      <c r="A59" s="250" t="s">
        <v>59</v>
      </c>
      <c r="B59" s="253">
        <f>Data_speed!B43</f>
        <v>0</v>
      </c>
      <c r="C59" s="252">
        <f>Data_speed!C43</f>
        <v>0</v>
      </c>
      <c r="D59" s="253">
        <f>Data_speed!D43</f>
        <v>0</v>
      </c>
      <c r="E59" s="252">
        <f>Data_speed!E43</f>
        <v>0</v>
      </c>
      <c r="F59" s="253">
        <f>Data_speed!F43</f>
        <v>0</v>
      </c>
      <c r="G59" s="252">
        <f>Data_speed!G43</f>
        <v>0</v>
      </c>
      <c r="H59" s="253">
        <f>Data_speed!H43</f>
        <v>0</v>
      </c>
      <c r="I59" s="252">
        <f>Data_speed!I43</f>
        <v>0</v>
      </c>
      <c r="J59" s="253">
        <f>Data_speed!J43</f>
        <v>0</v>
      </c>
      <c r="K59" s="252">
        <f>Data_speed!K43</f>
        <v>0</v>
      </c>
      <c r="L59" s="253">
        <f>Data_speed!L43</f>
        <v>0</v>
      </c>
      <c r="M59" s="252">
        <f>Data_speed!M43</f>
        <v>0</v>
      </c>
      <c r="N59" s="254">
        <f>Data_speed!N43</f>
        <v>0</v>
      </c>
      <c r="P59" s="248" t="e">
        <f>CV_C!AD24</f>
        <v>#VALUE!</v>
      </c>
      <c r="Q59" s="313"/>
      <c r="R59" s="361">
        <f>Data_speed!P43</f>
        <v>0</v>
      </c>
      <c r="S59" s="142">
        <f>Data_speed!Q43</f>
        <v>0</v>
      </c>
      <c r="T59" s="142">
        <f>Data_speed!R43</f>
        <v>0</v>
      </c>
      <c r="U59" s="362">
        <f>Data_speed!S43</f>
        <v>0</v>
      </c>
    </row>
    <row r="60" spans="1:21" ht="14.65" customHeight="1" x14ac:dyDescent="0.2">
      <c r="A60" s="250" t="s">
        <v>60</v>
      </c>
      <c r="B60" s="253">
        <f>Data_speed!B44</f>
        <v>0</v>
      </c>
      <c r="C60" s="252">
        <f>Data_speed!C44</f>
        <v>0</v>
      </c>
      <c r="D60" s="253">
        <f>Data_speed!D44</f>
        <v>0</v>
      </c>
      <c r="E60" s="252">
        <f>Data_speed!E44</f>
        <v>0</v>
      </c>
      <c r="F60" s="253">
        <f>Data_speed!F44</f>
        <v>0</v>
      </c>
      <c r="G60" s="252">
        <f>Data_speed!G44</f>
        <v>0</v>
      </c>
      <c r="H60" s="253">
        <f>Data_speed!H44</f>
        <v>0</v>
      </c>
      <c r="I60" s="252">
        <f>Data_speed!I44</f>
        <v>0</v>
      </c>
      <c r="J60" s="253">
        <f>Data_speed!J44</f>
        <v>0</v>
      </c>
      <c r="K60" s="252">
        <f>Data_speed!K44</f>
        <v>0</v>
      </c>
      <c r="L60" s="253">
        <f>Data_speed!L44</f>
        <v>0</v>
      </c>
      <c r="M60" s="252">
        <f>Data_speed!M44</f>
        <v>0</v>
      </c>
      <c r="N60" s="254">
        <f>Data_speed!N44</f>
        <v>0</v>
      </c>
      <c r="P60" s="248" t="e">
        <f>CV_C!AD25</f>
        <v>#VALUE!</v>
      </c>
      <c r="Q60" s="313"/>
      <c r="R60" s="361">
        <f>Data_speed!P44</f>
        <v>0</v>
      </c>
      <c r="S60" s="142">
        <f>Data_speed!Q44</f>
        <v>0</v>
      </c>
      <c r="T60" s="142">
        <f>Data_speed!R44</f>
        <v>0</v>
      </c>
      <c r="U60" s="362">
        <f>Data_speed!S44</f>
        <v>0</v>
      </c>
    </row>
    <row r="61" spans="1:21" ht="14.65" customHeight="1" x14ac:dyDescent="0.2">
      <c r="A61" s="250" t="s">
        <v>61</v>
      </c>
      <c r="B61" s="253">
        <f>Data_speed!B45</f>
        <v>0</v>
      </c>
      <c r="C61" s="252">
        <f>Data_speed!C45</f>
        <v>0</v>
      </c>
      <c r="D61" s="253">
        <f>Data_speed!D45</f>
        <v>0</v>
      </c>
      <c r="E61" s="252">
        <f>Data_speed!E45</f>
        <v>0</v>
      </c>
      <c r="F61" s="253">
        <f>Data_speed!F45</f>
        <v>0</v>
      </c>
      <c r="G61" s="252">
        <f>Data_speed!G45</f>
        <v>0</v>
      </c>
      <c r="H61" s="253">
        <f>Data_speed!H45</f>
        <v>0</v>
      </c>
      <c r="I61" s="252">
        <f>Data_speed!I45</f>
        <v>0</v>
      </c>
      <c r="J61" s="253">
        <f>Data_speed!J45</f>
        <v>0</v>
      </c>
      <c r="K61" s="252">
        <f>Data_speed!K45</f>
        <v>0</v>
      </c>
      <c r="L61" s="253">
        <f>Data_speed!L45</f>
        <v>0</v>
      </c>
      <c r="M61" s="252">
        <f>Data_speed!M45</f>
        <v>0</v>
      </c>
      <c r="N61" s="254">
        <f>Data_speed!N45</f>
        <v>0</v>
      </c>
      <c r="P61" s="248" t="e">
        <f>CV_C!AD26</f>
        <v>#VALUE!</v>
      </c>
      <c r="Q61" s="313"/>
      <c r="R61" s="361">
        <f>Data_speed!P45</f>
        <v>0</v>
      </c>
      <c r="S61" s="142">
        <f>Data_speed!Q45</f>
        <v>0</v>
      </c>
      <c r="T61" s="142">
        <f>Data_speed!R45</f>
        <v>0</v>
      </c>
      <c r="U61" s="362">
        <f>Data_speed!S45</f>
        <v>0</v>
      </c>
    </row>
    <row r="62" spans="1:21" ht="14.65" customHeight="1" x14ac:dyDescent="0.2">
      <c r="A62" s="250" t="s">
        <v>62</v>
      </c>
      <c r="B62" s="253">
        <f>Data_speed!B46</f>
        <v>0</v>
      </c>
      <c r="C62" s="252">
        <f>Data_speed!C46</f>
        <v>0</v>
      </c>
      <c r="D62" s="253">
        <f>Data_speed!D46</f>
        <v>0</v>
      </c>
      <c r="E62" s="252">
        <f>Data_speed!E46</f>
        <v>0</v>
      </c>
      <c r="F62" s="253">
        <f>Data_speed!F46</f>
        <v>0</v>
      </c>
      <c r="G62" s="252">
        <f>Data_speed!G46</f>
        <v>0</v>
      </c>
      <c r="H62" s="253">
        <f>Data_speed!H46</f>
        <v>0</v>
      </c>
      <c r="I62" s="252">
        <f>Data_speed!I46</f>
        <v>0</v>
      </c>
      <c r="J62" s="253">
        <f>Data_speed!J46</f>
        <v>0</v>
      </c>
      <c r="K62" s="252">
        <f>Data_speed!K46</f>
        <v>0</v>
      </c>
      <c r="L62" s="253">
        <f>Data_speed!L46</f>
        <v>0</v>
      </c>
      <c r="M62" s="252">
        <f>Data_speed!M46</f>
        <v>0</v>
      </c>
      <c r="N62" s="254">
        <f>Data_speed!N46</f>
        <v>0</v>
      </c>
      <c r="P62" s="248" t="e">
        <f>CV_C!AD27</f>
        <v>#VALUE!</v>
      </c>
      <c r="Q62" s="313"/>
      <c r="R62" s="361">
        <f>Data_speed!P46</f>
        <v>0</v>
      </c>
      <c r="S62" s="142">
        <f>Data_speed!Q46</f>
        <v>0</v>
      </c>
      <c r="T62" s="142">
        <f>Data_speed!R46</f>
        <v>0</v>
      </c>
      <c r="U62" s="362">
        <f>Data_speed!S46</f>
        <v>0</v>
      </c>
    </row>
    <row r="63" spans="1:21" ht="14.65" customHeight="1" x14ac:dyDescent="0.2">
      <c r="A63" s="250" t="s">
        <v>63</v>
      </c>
      <c r="B63" s="253">
        <f>Data_speed!B47</f>
        <v>0</v>
      </c>
      <c r="C63" s="252">
        <f>Data_speed!C47</f>
        <v>0</v>
      </c>
      <c r="D63" s="253">
        <f>Data_speed!D47</f>
        <v>0</v>
      </c>
      <c r="E63" s="252">
        <f>Data_speed!E47</f>
        <v>0</v>
      </c>
      <c r="F63" s="253">
        <f>Data_speed!F47</f>
        <v>0</v>
      </c>
      <c r="G63" s="252">
        <f>Data_speed!G47</f>
        <v>0</v>
      </c>
      <c r="H63" s="253">
        <f>Data_speed!H47</f>
        <v>0</v>
      </c>
      <c r="I63" s="252">
        <f>Data_speed!I47</f>
        <v>0</v>
      </c>
      <c r="J63" s="253">
        <f>Data_speed!J47</f>
        <v>0</v>
      </c>
      <c r="K63" s="252">
        <f>Data_speed!K47</f>
        <v>0</v>
      </c>
      <c r="L63" s="253">
        <f>Data_speed!L47</f>
        <v>0</v>
      </c>
      <c r="M63" s="252">
        <f>Data_speed!M47</f>
        <v>0</v>
      </c>
      <c r="N63" s="254">
        <f>Data_speed!N47</f>
        <v>0</v>
      </c>
      <c r="P63" s="248" t="e">
        <f>CV_C!AD28</f>
        <v>#VALUE!</v>
      </c>
      <c r="Q63" s="313"/>
      <c r="R63" s="361">
        <f>Data_speed!P47</f>
        <v>0</v>
      </c>
      <c r="S63" s="142">
        <f>Data_speed!Q47</f>
        <v>0</v>
      </c>
      <c r="T63" s="142">
        <f>Data_speed!R47</f>
        <v>0</v>
      </c>
      <c r="U63" s="362">
        <f>Data_speed!S47</f>
        <v>0</v>
      </c>
    </row>
    <row r="64" spans="1:21" ht="14.65" customHeight="1" x14ac:dyDescent="0.2">
      <c r="A64" s="250" t="s">
        <v>64</v>
      </c>
      <c r="B64" s="253">
        <f>Data_speed!B48</f>
        <v>0</v>
      </c>
      <c r="C64" s="252">
        <f>Data_speed!C48</f>
        <v>0</v>
      </c>
      <c r="D64" s="253">
        <f>Data_speed!D48</f>
        <v>0</v>
      </c>
      <c r="E64" s="252">
        <f>Data_speed!E48</f>
        <v>0</v>
      </c>
      <c r="F64" s="253">
        <f>Data_speed!F48</f>
        <v>0</v>
      </c>
      <c r="G64" s="252">
        <f>Data_speed!G48</f>
        <v>0</v>
      </c>
      <c r="H64" s="253">
        <f>Data_speed!H48</f>
        <v>0</v>
      </c>
      <c r="I64" s="252">
        <f>Data_speed!I48</f>
        <v>0</v>
      </c>
      <c r="J64" s="253">
        <f>Data_speed!J48</f>
        <v>0</v>
      </c>
      <c r="K64" s="252">
        <f>Data_speed!K48</f>
        <v>0</v>
      </c>
      <c r="L64" s="253">
        <f>Data_speed!L48</f>
        <v>0</v>
      </c>
      <c r="M64" s="252">
        <f>Data_speed!M48</f>
        <v>0</v>
      </c>
      <c r="N64" s="254">
        <f>Data_speed!N48</f>
        <v>0</v>
      </c>
      <c r="P64" s="248" t="e">
        <f>CV_C!AD29</f>
        <v>#VALUE!</v>
      </c>
      <c r="Q64" s="313"/>
      <c r="R64" s="361">
        <f>Data_speed!P48</f>
        <v>0</v>
      </c>
      <c r="S64" s="142">
        <f>Data_speed!Q48</f>
        <v>0</v>
      </c>
      <c r="T64" s="142">
        <f>Data_speed!R48</f>
        <v>0</v>
      </c>
      <c r="U64" s="362">
        <f>Data_speed!S48</f>
        <v>0</v>
      </c>
    </row>
    <row r="65" spans="1:21" ht="14.65" customHeight="1" x14ac:dyDescent="0.2">
      <c r="A65" s="250" t="s">
        <v>65</v>
      </c>
      <c r="B65" s="253">
        <f>Data_speed!B49</f>
        <v>0</v>
      </c>
      <c r="C65" s="252">
        <f>Data_speed!C49</f>
        <v>0</v>
      </c>
      <c r="D65" s="253">
        <f>Data_speed!D49</f>
        <v>0</v>
      </c>
      <c r="E65" s="252">
        <f>Data_speed!E49</f>
        <v>0</v>
      </c>
      <c r="F65" s="253">
        <f>Data_speed!F49</f>
        <v>0</v>
      </c>
      <c r="G65" s="252">
        <f>Data_speed!G49</f>
        <v>0</v>
      </c>
      <c r="H65" s="253">
        <f>Data_speed!H49</f>
        <v>0</v>
      </c>
      <c r="I65" s="252">
        <f>Data_speed!I49</f>
        <v>0</v>
      </c>
      <c r="J65" s="253">
        <f>Data_speed!J49</f>
        <v>0</v>
      </c>
      <c r="K65" s="252">
        <f>Data_speed!K49</f>
        <v>0</v>
      </c>
      <c r="L65" s="253">
        <f>Data_speed!L49</f>
        <v>0</v>
      </c>
      <c r="M65" s="252">
        <f>Data_speed!M49</f>
        <v>0</v>
      </c>
      <c r="N65" s="254">
        <f>Data_speed!N49</f>
        <v>0</v>
      </c>
      <c r="P65" s="248" t="e">
        <f>CV_C!AD30</f>
        <v>#VALUE!</v>
      </c>
      <c r="Q65" s="313"/>
      <c r="R65" s="361">
        <f>Data_speed!P49</f>
        <v>0</v>
      </c>
      <c r="S65" s="142">
        <f>Data_speed!Q49</f>
        <v>0</v>
      </c>
      <c r="T65" s="142">
        <f>Data_speed!R49</f>
        <v>0</v>
      </c>
      <c r="U65" s="362">
        <f>Data_speed!S49</f>
        <v>0</v>
      </c>
    </row>
    <row r="66" spans="1:21" ht="14.65" customHeight="1" x14ac:dyDescent="0.2">
      <c r="A66" s="256" t="s">
        <v>66</v>
      </c>
      <c r="B66" s="259">
        <f>Data_speed!B50</f>
        <v>0</v>
      </c>
      <c r="C66" s="258">
        <f>Data_speed!C50</f>
        <v>0</v>
      </c>
      <c r="D66" s="259">
        <f>Data_speed!D50</f>
        <v>0</v>
      </c>
      <c r="E66" s="258">
        <f>Data_speed!E50</f>
        <v>0</v>
      </c>
      <c r="F66" s="259">
        <f>Data_speed!F50</f>
        <v>0</v>
      </c>
      <c r="G66" s="258">
        <f>Data_speed!G50</f>
        <v>0</v>
      </c>
      <c r="H66" s="259">
        <f>Data_speed!H50</f>
        <v>0</v>
      </c>
      <c r="I66" s="258">
        <f>Data_speed!I50</f>
        <v>0</v>
      </c>
      <c r="J66" s="259">
        <f>Data_speed!J50</f>
        <v>0</v>
      </c>
      <c r="K66" s="258">
        <f>Data_speed!K50</f>
        <v>0</v>
      </c>
      <c r="L66" s="259">
        <f>Data_speed!L50</f>
        <v>0</v>
      </c>
      <c r="M66" s="258">
        <f>Data_speed!M50</f>
        <v>0</v>
      </c>
      <c r="N66" s="260">
        <f>Data_speed!N50</f>
        <v>0</v>
      </c>
      <c r="P66" s="261" t="e">
        <f>CV_C!AD31</f>
        <v>#VALUE!</v>
      </c>
      <c r="Q66" s="313"/>
      <c r="R66" s="363">
        <f>Data_speed!P50</f>
        <v>0</v>
      </c>
      <c r="S66" s="364">
        <f>Data_speed!Q50</f>
        <v>0</v>
      </c>
      <c r="T66" s="364">
        <f>Data_speed!R50</f>
        <v>0</v>
      </c>
      <c r="U66" s="365">
        <f>Data_speed!S50</f>
        <v>0</v>
      </c>
    </row>
    <row r="67" spans="1:21" ht="14.65" customHeight="1" x14ac:dyDescent="0.2">
      <c r="A67" s="250" t="s">
        <v>67</v>
      </c>
      <c r="B67" s="253">
        <f>Data_speed!B51</f>
        <v>0</v>
      </c>
      <c r="C67" s="252">
        <f>Data_speed!C51</f>
        <v>0</v>
      </c>
      <c r="D67" s="253">
        <f>Data_speed!D51</f>
        <v>0</v>
      </c>
      <c r="E67" s="252">
        <f>Data_speed!E51</f>
        <v>0</v>
      </c>
      <c r="F67" s="253">
        <f>Data_speed!F51</f>
        <v>0</v>
      </c>
      <c r="G67" s="252">
        <f>Data_speed!G51</f>
        <v>0</v>
      </c>
      <c r="H67" s="253">
        <f>Data_speed!H51</f>
        <v>0</v>
      </c>
      <c r="I67" s="252">
        <f>Data_speed!I51</f>
        <v>0</v>
      </c>
      <c r="J67" s="253">
        <f>Data_speed!J51</f>
        <v>0</v>
      </c>
      <c r="K67" s="252">
        <f>Data_speed!K51</f>
        <v>0</v>
      </c>
      <c r="L67" s="253">
        <f>Data_speed!L51</f>
        <v>0</v>
      </c>
      <c r="M67" s="252">
        <f>Data_speed!M51</f>
        <v>0</v>
      </c>
      <c r="N67" s="254">
        <f>Data_speed!N51</f>
        <v>0</v>
      </c>
      <c r="P67" s="248" t="e">
        <f>CV_C!AD32</f>
        <v>#VALUE!</v>
      </c>
      <c r="Q67" s="313"/>
      <c r="R67" s="361">
        <f>Data_speed!P51</f>
        <v>0</v>
      </c>
      <c r="S67" s="142">
        <f>Data_speed!Q51</f>
        <v>0</v>
      </c>
      <c r="T67" s="142">
        <f>Data_speed!R51</f>
        <v>0</v>
      </c>
      <c r="U67" s="362">
        <f>Data_speed!S51</f>
        <v>0</v>
      </c>
    </row>
    <row r="68" spans="1:21" ht="14.65" customHeight="1" x14ac:dyDescent="0.2">
      <c r="A68" s="250" t="s">
        <v>68</v>
      </c>
      <c r="B68" s="253">
        <f>Data_speed!B52</f>
        <v>0</v>
      </c>
      <c r="C68" s="252">
        <f>Data_speed!C52</f>
        <v>0</v>
      </c>
      <c r="D68" s="253">
        <f>Data_speed!D52</f>
        <v>0</v>
      </c>
      <c r="E68" s="252">
        <f>Data_speed!E52</f>
        <v>0</v>
      </c>
      <c r="F68" s="253">
        <f>Data_speed!F52</f>
        <v>0</v>
      </c>
      <c r="G68" s="252">
        <f>Data_speed!G52</f>
        <v>0</v>
      </c>
      <c r="H68" s="253">
        <f>Data_speed!H52</f>
        <v>0</v>
      </c>
      <c r="I68" s="252">
        <f>Data_speed!I52</f>
        <v>0</v>
      </c>
      <c r="J68" s="253">
        <f>Data_speed!J52</f>
        <v>0</v>
      </c>
      <c r="K68" s="252">
        <f>Data_speed!K52</f>
        <v>0</v>
      </c>
      <c r="L68" s="253">
        <f>Data_speed!L52</f>
        <v>0</v>
      </c>
      <c r="M68" s="252">
        <f>Data_speed!M52</f>
        <v>0</v>
      </c>
      <c r="N68" s="254">
        <f>Data_speed!N52</f>
        <v>0</v>
      </c>
      <c r="P68" s="248" t="e">
        <f>CV_C!AD33</f>
        <v>#VALUE!</v>
      </c>
      <c r="Q68" s="313"/>
      <c r="R68" s="361">
        <f>Data_speed!P52</f>
        <v>0</v>
      </c>
      <c r="S68" s="142">
        <f>Data_speed!Q52</f>
        <v>0</v>
      </c>
      <c r="T68" s="142">
        <f>Data_speed!R52</f>
        <v>0</v>
      </c>
      <c r="U68" s="362">
        <f>Data_speed!S52</f>
        <v>0</v>
      </c>
    </row>
    <row r="69" spans="1:21" ht="14.65" customHeight="1" x14ac:dyDescent="0.2">
      <c r="A69" s="250" t="s">
        <v>69</v>
      </c>
      <c r="B69" s="253">
        <f>Data_speed!B53</f>
        <v>0</v>
      </c>
      <c r="C69" s="252">
        <f>Data_speed!C53</f>
        <v>0</v>
      </c>
      <c r="D69" s="253">
        <f>Data_speed!D53</f>
        <v>0</v>
      </c>
      <c r="E69" s="252">
        <f>Data_speed!E53</f>
        <v>0</v>
      </c>
      <c r="F69" s="253">
        <f>Data_speed!F53</f>
        <v>0</v>
      </c>
      <c r="G69" s="252">
        <f>Data_speed!G53</f>
        <v>0</v>
      </c>
      <c r="H69" s="253">
        <f>Data_speed!H53</f>
        <v>0</v>
      </c>
      <c r="I69" s="252">
        <f>Data_speed!I53</f>
        <v>0</v>
      </c>
      <c r="J69" s="253">
        <f>Data_speed!J53</f>
        <v>0</v>
      </c>
      <c r="K69" s="252">
        <f>Data_speed!K53</f>
        <v>0</v>
      </c>
      <c r="L69" s="253">
        <f>Data_speed!L53</f>
        <v>0</v>
      </c>
      <c r="M69" s="252">
        <f>Data_speed!M53</f>
        <v>0</v>
      </c>
      <c r="N69" s="254">
        <f>Data_speed!N53</f>
        <v>0</v>
      </c>
      <c r="P69" s="248" t="e">
        <f>CV_C!AD34</f>
        <v>#VALUE!</v>
      </c>
      <c r="Q69" s="313"/>
      <c r="R69" s="361">
        <f>Data_speed!P53</f>
        <v>0</v>
      </c>
      <c r="S69" s="142">
        <f>Data_speed!Q53</f>
        <v>0</v>
      </c>
      <c r="T69" s="142">
        <f>Data_speed!R53</f>
        <v>0</v>
      </c>
      <c r="U69" s="362">
        <f>Data_speed!S53</f>
        <v>0</v>
      </c>
    </row>
    <row r="70" spans="1:21" ht="14.65" customHeight="1" x14ac:dyDescent="0.2">
      <c r="A70" s="250" t="s">
        <v>70</v>
      </c>
      <c r="B70" s="253">
        <f>Data_speed!B54</f>
        <v>0</v>
      </c>
      <c r="C70" s="252">
        <f>Data_speed!C54</f>
        <v>0</v>
      </c>
      <c r="D70" s="253">
        <f>Data_speed!D54</f>
        <v>0</v>
      </c>
      <c r="E70" s="252">
        <f>Data_speed!E54</f>
        <v>0</v>
      </c>
      <c r="F70" s="253">
        <f>Data_speed!F54</f>
        <v>0</v>
      </c>
      <c r="G70" s="252">
        <f>Data_speed!G54</f>
        <v>0</v>
      </c>
      <c r="H70" s="253">
        <f>Data_speed!H54</f>
        <v>0</v>
      </c>
      <c r="I70" s="252">
        <f>Data_speed!I54</f>
        <v>0</v>
      </c>
      <c r="J70" s="253">
        <f>Data_speed!J54</f>
        <v>0</v>
      </c>
      <c r="K70" s="252">
        <f>Data_speed!K54</f>
        <v>0</v>
      </c>
      <c r="L70" s="253">
        <f>Data_speed!L54</f>
        <v>0</v>
      </c>
      <c r="M70" s="252">
        <f>Data_speed!M54</f>
        <v>0</v>
      </c>
      <c r="N70" s="254">
        <f>Data_speed!N54</f>
        <v>0</v>
      </c>
      <c r="P70" s="248" t="e">
        <f>CV_C!AD35</f>
        <v>#VALUE!</v>
      </c>
      <c r="Q70" s="313"/>
      <c r="R70" s="361">
        <f>Data_speed!P54</f>
        <v>0</v>
      </c>
      <c r="S70" s="142">
        <f>Data_speed!Q54</f>
        <v>0</v>
      </c>
      <c r="T70" s="142">
        <f>Data_speed!R54</f>
        <v>0</v>
      </c>
      <c r="U70" s="362">
        <f>Data_speed!S54</f>
        <v>0</v>
      </c>
    </row>
    <row r="71" spans="1:21" ht="14.65" customHeight="1" x14ac:dyDescent="0.2">
      <c r="A71" s="250" t="s">
        <v>71</v>
      </c>
      <c r="B71" s="253">
        <f>Data_speed!B55</f>
        <v>0</v>
      </c>
      <c r="C71" s="252">
        <f>Data_speed!C55</f>
        <v>0</v>
      </c>
      <c r="D71" s="253">
        <f>Data_speed!D55</f>
        <v>0</v>
      </c>
      <c r="E71" s="252">
        <f>Data_speed!E55</f>
        <v>0</v>
      </c>
      <c r="F71" s="253">
        <f>Data_speed!F55</f>
        <v>0</v>
      </c>
      <c r="G71" s="252">
        <f>Data_speed!G55</f>
        <v>0</v>
      </c>
      <c r="H71" s="253">
        <f>Data_speed!H55</f>
        <v>0</v>
      </c>
      <c r="I71" s="252">
        <f>Data_speed!I55</f>
        <v>0</v>
      </c>
      <c r="J71" s="253">
        <f>Data_speed!J55</f>
        <v>0</v>
      </c>
      <c r="K71" s="252">
        <f>Data_speed!K55</f>
        <v>0</v>
      </c>
      <c r="L71" s="253">
        <f>Data_speed!L55</f>
        <v>0</v>
      </c>
      <c r="M71" s="252">
        <f>Data_speed!M55</f>
        <v>0</v>
      </c>
      <c r="N71" s="254">
        <f>Data_speed!N55</f>
        <v>0</v>
      </c>
      <c r="P71" s="248" t="e">
        <f>CV_C!AD36</f>
        <v>#VALUE!</v>
      </c>
      <c r="Q71" s="313"/>
      <c r="R71" s="361">
        <f>Data_speed!P55</f>
        <v>0</v>
      </c>
      <c r="S71" s="142">
        <f>Data_speed!Q55</f>
        <v>0</v>
      </c>
      <c r="T71" s="142">
        <f>Data_speed!R55</f>
        <v>0</v>
      </c>
      <c r="U71" s="362">
        <f>Data_speed!S55</f>
        <v>0</v>
      </c>
    </row>
    <row r="72" spans="1:21" ht="14.65" customHeight="1" x14ac:dyDescent="0.2">
      <c r="A72" s="243" t="s">
        <v>72</v>
      </c>
      <c r="B72" s="265">
        <f>Data_speed!B56</f>
        <v>0</v>
      </c>
      <c r="C72" s="264">
        <f>Data_speed!C56</f>
        <v>0</v>
      </c>
      <c r="D72" s="265">
        <f>Data_speed!D56</f>
        <v>0</v>
      </c>
      <c r="E72" s="264">
        <f>Data_speed!E56</f>
        <v>0</v>
      </c>
      <c r="F72" s="265">
        <f>Data_speed!F56</f>
        <v>0</v>
      </c>
      <c r="G72" s="264">
        <f>Data_speed!G56</f>
        <v>0</v>
      </c>
      <c r="H72" s="265">
        <f>Data_speed!H56</f>
        <v>0</v>
      </c>
      <c r="I72" s="264">
        <f>Data_speed!I56</f>
        <v>0</v>
      </c>
      <c r="J72" s="265">
        <f>Data_speed!J56</f>
        <v>0</v>
      </c>
      <c r="K72" s="264">
        <f>Data_speed!K56</f>
        <v>0</v>
      </c>
      <c r="L72" s="265">
        <f>Data_speed!L56</f>
        <v>0</v>
      </c>
      <c r="M72" s="264">
        <f>Data_speed!M56</f>
        <v>0</v>
      </c>
      <c r="N72" s="266">
        <f>Data_speed!N56</f>
        <v>0</v>
      </c>
      <c r="P72" s="267" t="e">
        <f>CV_C!AD37</f>
        <v>#VALUE!</v>
      </c>
      <c r="Q72" s="313"/>
      <c r="R72" s="366">
        <f>Data_speed!P56</f>
        <v>0</v>
      </c>
      <c r="S72" s="147">
        <f>Data_speed!Q56</f>
        <v>0</v>
      </c>
      <c r="T72" s="147">
        <f>Data_speed!R56</f>
        <v>0</v>
      </c>
      <c r="U72" s="367">
        <f>Data_speed!S56</f>
        <v>0</v>
      </c>
    </row>
    <row r="73" spans="1:21" ht="14.65" customHeight="1" x14ac:dyDescent="0.2">
      <c r="R73" s="368"/>
      <c r="S73" s="368"/>
      <c r="T73" s="368"/>
      <c r="U73" s="368"/>
    </row>
    <row r="74" spans="1:21" ht="14.65" customHeight="1" x14ac:dyDescent="0.2">
      <c r="A74" s="369" t="s">
        <v>144</v>
      </c>
      <c r="B74" s="345" t="e">
        <f>SUM(B49:B72)/Data_speed!$O$57</f>
        <v>#DIV/0!</v>
      </c>
      <c r="C74" s="345" t="e">
        <f>SUM(C49:C72)/Data_speed!$O$57</f>
        <v>#DIV/0!</v>
      </c>
      <c r="D74" s="345" t="e">
        <f>SUM(D49:D72)/Data_speed!$O$57</f>
        <v>#DIV/0!</v>
      </c>
      <c r="E74" s="345" t="e">
        <f>SUM(E49:E72)/Data_speed!$O$57</f>
        <v>#DIV/0!</v>
      </c>
      <c r="F74" s="345" t="e">
        <f>SUM(F49:F72)/Data_speed!$O$57</f>
        <v>#DIV/0!</v>
      </c>
      <c r="G74" s="345" t="e">
        <f>SUM(G49:G72)/Data_speed!$O$57</f>
        <v>#DIV/0!</v>
      </c>
      <c r="H74" s="345" t="e">
        <f>SUM(H49:H72)/Data_speed!$O$57</f>
        <v>#DIV/0!</v>
      </c>
      <c r="I74" s="345" t="e">
        <f>SUM(I49:I72)/Data_speed!$O$57</f>
        <v>#DIV/0!</v>
      </c>
      <c r="J74" s="345" t="e">
        <f>SUM(J49:J72)/Data_speed!$O$57</f>
        <v>#DIV/0!</v>
      </c>
      <c r="K74" s="345" t="e">
        <f>SUM(K49:K72)/Data_speed!$O$57</f>
        <v>#DIV/0!</v>
      </c>
      <c r="L74" s="345" t="e">
        <f>SUM(L49:L72)/Data_speed!$O$57</f>
        <v>#DIV/0!</v>
      </c>
      <c r="M74" s="345" t="e">
        <f>SUM(M49:M72)/Data_speed!$O$57</f>
        <v>#DIV/0!</v>
      </c>
      <c r="N74" s="346" t="e">
        <f>SUM(N49:N72)/Data_speed!$O$57</f>
        <v>#DIV/0!</v>
      </c>
      <c r="O74" s="67"/>
      <c r="P74" s="305" t="e">
        <f>SUM(B74:N74)</f>
        <v>#DIV/0!</v>
      </c>
      <c r="Q74" s="322"/>
      <c r="R74" s="370">
        <f>AVERAGE(R49:R72)</f>
        <v>0</v>
      </c>
      <c r="S74" s="371">
        <f>AVERAGE(S49:S72)</f>
        <v>0</v>
      </c>
      <c r="T74" s="371">
        <f>AVERAGE(T49:T72)</f>
        <v>0</v>
      </c>
      <c r="U74" s="372">
        <f>AVERAGE(U49:U72)</f>
        <v>0</v>
      </c>
    </row>
    <row r="75" spans="1:21" ht="14.65" customHeight="1" x14ac:dyDescent="0.2">
      <c r="A75" s="136" t="s">
        <v>158</v>
      </c>
      <c r="B75" s="348" t="e">
        <f>SUM(B55:B70)/Data_speed!$O$57</f>
        <v>#DIV/0!</v>
      </c>
      <c r="C75" s="348" t="e">
        <f>SUM(C55:C70)/Data_speed!$O$57</f>
        <v>#DIV/0!</v>
      </c>
      <c r="D75" s="348" t="e">
        <f>SUM(D55:D70)/Data_speed!$O$57</f>
        <v>#DIV/0!</v>
      </c>
      <c r="E75" s="348" t="e">
        <f>SUM(E55:E70)/Data_speed!$O$57</f>
        <v>#DIV/0!</v>
      </c>
      <c r="F75" s="348" t="e">
        <f>SUM(F55:F70)/Data_speed!$O$57</f>
        <v>#DIV/0!</v>
      </c>
      <c r="G75" s="348" t="e">
        <f>SUM(G55:G70)/Data_speed!$O$57</f>
        <v>#DIV/0!</v>
      </c>
      <c r="H75" s="348" t="e">
        <f>SUM(H55:H70)/Data_speed!$O$57</f>
        <v>#DIV/0!</v>
      </c>
      <c r="I75" s="348" t="e">
        <f>SUM(I55:I70)/Data_speed!$O$57</f>
        <v>#DIV/0!</v>
      </c>
      <c r="J75" s="348" t="e">
        <f>SUM(J55:J70)/Data_speed!$O$57</f>
        <v>#DIV/0!</v>
      </c>
      <c r="K75" s="348" t="e">
        <f>SUM(K55:K70)/Data_speed!$O$57</f>
        <v>#DIV/0!</v>
      </c>
      <c r="L75" s="348" t="e">
        <f>SUM(L55:L70)/Data_speed!$O$57</f>
        <v>#DIV/0!</v>
      </c>
      <c r="M75" s="348" t="e">
        <f>SUM(M55:M70)/Data_speed!$O$57</f>
        <v>#DIV/0!</v>
      </c>
      <c r="N75" s="349" t="e">
        <f>SUM(N55:N70)/Data_speed!$O$57</f>
        <v>#DIV/0!</v>
      </c>
      <c r="O75" s="67"/>
      <c r="P75" s="292" t="e">
        <f>SUM(B75:N75)</f>
        <v>#DIV/0!</v>
      </c>
      <c r="Q75" s="322"/>
      <c r="R75" s="373">
        <f>AVERAGE(R55:R70)</f>
        <v>0</v>
      </c>
      <c r="S75" s="374">
        <f>AVERAGE(S55:S70)</f>
        <v>0</v>
      </c>
      <c r="T75" s="374">
        <f>AVERAGE(T55:T70)</f>
        <v>0</v>
      </c>
      <c r="U75" s="375">
        <f>AVERAGE(U55:U70)</f>
        <v>0</v>
      </c>
    </row>
    <row r="76" spans="1:21" ht="14.65" customHeight="1" x14ac:dyDescent="0.2">
      <c r="A76" s="102" t="s">
        <v>159</v>
      </c>
      <c r="B76" s="351" t="e">
        <f t="shared" ref="B76:N76" si="2">B74-B75</f>
        <v>#DIV/0!</v>
      </c>
      <c r="C76" s="351" t="e">
        <f t="shared" si="2"/>
        <v>#DIV/0!</v>
      </c>
      <c r="D76" s="351" t="e">
        <f t="shared" si="2"/>
        <v>#DIV/0!</v>
      </c>
      <c r="E76" s="351" t="e">
        <f t="shared" si="2"/>
        <v>#DIV/0!</v>
      </c>
      <c r="F76" s="351" t="e">
        <f t="shared" si="2"/>
        <v>#DIV/0!</v>
      </c>
      <c r="G76" s="351" t="e">
        <f t="shared" si="2"/>
        <v>#DIV/0!</v>
      </c>
      <c r="H76" s="351" t="e">
        <f t="shared" si="2"/>
        <v>#DIV/0!</v>
      </c>
      <c r="I76" s="351" t="e">
        <f t="shared" si="2"/>
        <v>#DIV/0!</v>
      </c>
      <c r="J76" s="351" t="e">
        <f t="shared" si="2"/>
        <v>#DIV/0!</v>
      </c>
      <c r="K76" s="351" t="e">
        <f t="shared" si="2"/>
        <v>#DIV/0!</v>
      </c>
      <c r="L76" s="351" t="e">
        <f t="shared" si="2"/>
        <v>#DIV/0!</v>
      </c>
      <c r="M76" s="351" t="e">
        <f t="shared" si="2"/>
        <v>#DIV/0!</v>
      </c>
      <c r="N76" s="352" t="e">
        <f t="shared" si="2"/>
        <v>#DIV/0!</v>
      </c>
      <c r="O76" s="353"/>
      <c r="P76" s="306" t="e">
        <f>P74-P75</f>
        <v>#DIV/0!</v>
      </c>
      <c r="Q76" s="322"/>
      <c r="R76" s="376">
        <f>AVERAGE(AVERAGE(R49:R54), AVERAGE(R71:R72))</f>
        <v>0</v>
      </c>
      <c r="S76" s="377">
        <f>AVERAGE(AVERAGE(S49:S54), AVERAGE(S71:S72))</f>
        <v>0</v>
      </c>
      <c r="T76" s="377">
        <f>AVERAGE(AVERAGE(T49:T54), AVERAGE(T71:T72))</f>
        <v>0</v>
      </c>
      <c r="U76" s="378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6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zoomScaleNormal="100" workbookViewId="0"/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2" width="12.140625" customWidth="1"/>
  </cols>
  <sheetData>
    <row r="1" spans="1:23" ht="17.45" customHeight="1" x14ac:dyDescent="0.25">
      <c r="A1" s="2" t="s">
        <v>24</v>
      </c>
    </row>
    <row r="3" spans="1:23" ht="12.75" customHeight="1" x14ac:dyDescent="0.2">
      <c r="A3" s="6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K3" s="1" t="s">
        <v>33</v>
      </c>
      <c r="O3" t="s">
        <v>33</v>
      </c>
      <c r="S3" t="s">
        <v>33</v>
      </c>
    </row>
    <row r="4" spans="1:23" ht="12.75" customHeight="1" x14ac:dyDescent="0.2"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t="s">
        <v>41</v>
      </c>
      <c r="J4" t="s">
        <v>42</v>
      </c>
      <c r="K4" t="s">
        <v>206</v>
      </c>
      <c r="L4" t="s">
        <v>43</v>
      </c>
      <c r="M4" t="s">
        <v>33</v>
      </c>
      <c r="O4" t="s">
        <v>44</v>
      </c>
      <c r="P4" t="s">
        <v>45</v>
      </c>
      <c r="Q4" t="s">
        <v>33</v>
      </c>
      <c r="S4" t="s">
        <v>46</v>
      </c>
      <c r="T4" t="s">
        <v>47</v>
      </c>
      <c r="U4" t="s">
        <v>33</v>
      </c>
      <c r="V4" t="s">
        <v>48</v>
      </c>
      <c r="W4" t="s">
        <v>48</v>
      </c>
    </row>
    <row r="5" spans="1:23" ht="14.65" customHeight="1" x14ac:dyDescent="0.2">
      <c r="A5" s="1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f t="shared" ref="I5:I28" si="0">SUM(B5:H5)</f>
        <v>0</v>
      </c>
      <c r="J5" s="386">
        <f t="shared" ref="J5:J29" si="1">AVERAGE(B5:F5)</f>
        <v>0</v>
      </c>
      <c r="K5" s="387" t="e">
        <f t="shared" ref="K5:K29" si="2">J5/$J$29</f>
        <v>#DIV/0!</v>
      </c>
      <c r="L5">
        <f t="shared" ref="L5:L29" si="3">_xlfn.STDEV.S(B5:F5)</f>
        <v>0</v>
      </c>
      <c r="M5" s="387" t="e">
        <f t="shared" ref="M5:M29" si="4">L5/$J$29</f>
        <v>#DIV/0!</v>
      </c>
      <c r="O5" s="387" t="e">
        <f t="shared" ref="O5:O29" si="5">G5/$G$29</f>
        <v>#DIV/0!</v>
      </c>
      <c r="P5" s="389"/>
      <c r="Q5" s="387" t="e">
        <f t="shared" ref="Q5:Q29" si="6">P5/$G$29</f>
        <v>#DIV/0!</v>
      </c>
      <c r="S5" s="387" t="e">
        <f t="shared" ref="S5:S29" si="7">H5/$H$29</f>
        <v>#DIV/0!</v>
      </c>
      <c r="T5" s="389"/>
      <c r="U5" s="387" t="e">
        <f t="shared" ref="U5:U29" si="8">T5/$H$29</f>
        <v>#DIV/0!</v>
      </c>
      <c r="V5">
        <f t="shared" ref="V5:V29" si="9">AVERAGE(B5:H5)</f>
        <v>0</v>
      </c>
      <c r="W5">
        <f t="shared" ref="W5:W29" si="10">AVERAGE(B5:H5)</f>
        <v>0</v>
      </c>
    </row>
    <row r="6" spans="1:23" ht="14.65" customHeight="1" x14ac:dyDescent="0.2">
      <c r="A6" s="1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f t="shared" si="0"/>
        <v>0</v>
      </c>
      <c r="J6" s="386">
        <f t="shared" si="1"/>
        <v>0</v>
      </c>
      <c r="K6" s="387" t="e">
        <f t="shared" si="2"/>
        <v>#DIV/0!</v>
      </c>
      <c r="L6">
        <f t="shared" si="3"/>
        <v>0</v>
      </c>
      <c r="M6" s="387" t="e">
        <f t="shared" si="4"/>
        <v>#DIV/0!</v>
      </c>
      <c r="O6" s="387" t="e">
        <f t="shared" si="5"/>
        <v>#DIV/0!</v>
      </c>
      <c r="P6" s="389"/>
      <c r="Q6" s="387" t="e">
        <f t="shared" si="6"/>
        <v>#DIV/0!</v>
      </c>
      <c r="S6" s="387" t="e">
        <f t="shared" si="7"/>
        <v>#DIV/0!</v>
      </c>
      <c r="T6" s="389"/>
      <c r="U6" s="387" t="e">
        <f t="shared" si="8"/>
        <v>#DIV/0!</v>
      </c>
      <c r="V6">
        <f t="shared" si="9"/>
        <v>0</v>
      </c>
      <c r="W6">
        <f t="shared" si="10"/>
        <v>0</v>
      </c>
    </row>
    <row r="7" spans="1:23" ht="14.65" customHeight="1" x14ac:dyDescent="0.2">
      <c r="A7" s="1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f t="shared" si="0"/>
        <v>0</v>
      </c>
      <c r="J7" s="386">
        <f t="shared" si="1"/>
        <v>0</v>
      </c>
      <c r="K7" s="387" t="e">
        <f t="shared" si="2"/>
        <v>#DIV/0!</v>
      </c>
      <c r="L7">
        <f t="shared" si="3"/>
        <v>0</v>
      </c>
      <c r="M7" s="387" t="e">
        <f t="shared" si="4"/>
        <v>#DIV/0!</v>
      </c>
      <c r="O7" s="387" t="e">
        <f t="shared" si="5"/>
        <v>#DIV/0!</v>
      </c>
      <c r="P7" s="389"/>
      <c r="Q7" s="387" t="e">
        <f t="shared" si="6"/>
        <v>#DIV/0!</v>
      </c>
      <c r="S7" s="387" t="e">
        <f t="shared" si="7"/>
        <v>#DIV/0!</v>
      </c>
      <c r="T7" s="389"/>
      <c r="U7" s="387" t="e">
        <f t="shared" si="8"/>
        <v>#DIV/0!</v>
      </c>
      <c r="V7">
        <f t="shared" si="9"/>
        <v>0</v>
      </c>
      <c r="W7">
        <f t="shared" si="10"/>
        <v>0</v>
      </c>
    </row>
    <row r="8" spans="1:23" ht="14.65" customHeight="1" x14ac:dyDescent="0.2">
      <c r="A8" s="1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f t="shared" si="0"/>
        <v>0</v>
      </c>
      <c r="J8" s="386">
        <f t="shared" si="1"/>
        <v>0</v>
      </c>
      <c r="K8" s="387" t="e">
        <f t="shared" si="2"/>
        <v>#DIV/0!</v>
      </c>
      <c r="L8">
        <f t="shared" si="3"/>
        <v>0</v>
      </c>
      <c r="M8" s="387" t="e">
        <f t="shared" si="4"/>
        <v>#DIV/0!</v>
      </c>
      <c r="O8" s="387" t="e">
        <f t="shared" si="5"/>
        <v>#DIV/0!</v>
      </c>
      <c r="P8" s="389"/>
      <c r="Q8" s="387" t="e">
        <f t="shared" si="6"/>
        <v>#DIV/0!</v>
      </c>
      <c r="S8" s="387" t="e">
        <f t="shared" si="7"/>
        <v>#DIV/0!</v>
      </c>
      <c r="T8" s="389"/>
      <c r="U8" s="387" t="e">
        <f t="shared" si="8"/>
        <v>#DIV/0!</v>
      </c>
      <c r="V8">
        <f t="shared" si="9"/>
        <v>0</v>
      </c>
      <c r="W8">
        <f t="shared" si="10"/>
        <v>0</v>
      </c>
    </row>
    <row r="9" spans="1:23" ht="14.65" customHeight="1" x14ac:dyDescent="0.2">
      <c r="A9" s="1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f t="shared" si="0"/>
        <v>0</v>
      </c>
      <c r="J9" s="386">
        <f t="shared" si="1"/>
        <v>0</v>
      </c>
      <c r="K9" s="387" t="e">
        <f t="shared" si="2"/>
        <v>#DIV/0!</v>
      </c>
      <c r="L9">
        <f t="shared" si="3"/>
        <v>0</v>
      </c>
      <c r="M9" s="387" t="e">
        <f t="shared" si="4"/>
        <v>#DIV/0!</v>
      </c>
      <c r="O9" s="387" t="e">
        <f t="shared" si="5"/>
        <v>#DIV/0!</v>
      </c>
      <c r="P9" s="389"/>
      <c r="Q9" s="387" t="e">
        <f t="shared" si="6"/>
        <v>#DIV/0!</v>
      </c>
      <c r="S9" s="387" t="e">
        <f t="shared" si="7"/>
        <v>#DIV/0!</v>
      </c>
      <c r="T9" s="389"/>
      <c r="U9" s="387" t="e">
        <f t="shared" si="8"/>
        <v>#DIV/0!</v>
      </c>
      <c r="V9">
        <f t="shared" si="9"/>
        <v>0</v>
      </c>
      <c r="W9">
        <f t="shared" si="10"/>
        <v>0</v>
      </c>
    </row>
    <row r="10" spans="1:23" ht="14.65" customHeight="1" x14ac:dyDescent="0.2">
      <c r="A10" s="1" t="s">
        <v>54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f t="shared" si="0"/>
        <v>0</v>
      </c>
      <c r="J10" s="386">
        <f t="shared" si="1"/>
        <v>0</v>
      </c>
      <c r="K10" s="387" t="e">
        <f t="shared" si="2"/>
        <v>#DIV/0!</v>
      </c>
      <c r="L10">
        <f t="shared" si="3"/>
        <v>0</v>
      </c>
      <c r="M10" s="387" t="e">
        <f t="shared" si="4"/>
        <v>#DIV/0!</v>
      </c>
      <c r="O10" s="387" t="e">
        <f t="shared" si="5"/>
        <v>#DIV/0!</v>
      </c>
      <c r="P10" s="389"/>
      <c r="Q10" s="387" t="e">
        <f t="shared" si="6"/>
        <v>#DIV/0!</v>
      </c>
      <c r="S10" s="387" t="e">
        <f t="shared" si="7"/>
        <v>#DIV/0!</v>
      </c>
      <c r="T10" s="389"/>
      <c r="U10" s="387" t="e">
        <f t="shared" si="8"/>
        <v>#DIV/0!</v>
      </c>
      <c r="V10">
        <f t="shared" si="9"/>
        <v>0</v>
      </c>
      <c r="W10">
        <f t="shared" si="10"/>
        <v>0</v>
      </c>
    </row>
    <row r="11" spans="1:23" ht="14.65" customHeight="1" x14ac:dyDescent="0.2">
      <c r="A11" s="1" t="s">
        <v>55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f t="shared" si="0"/>
        <v>0</v>
      </c>
      <c r="J11" s="386">
        <f t="shared" si="1"/>
        <v>0</v>
      </c>
      <c r="K11" s="387" t="e">
        <f t="shared" si="2"/>
        <v>#DIV/0!</v>
      </c>
      <c r="L11">
        <f t="shared" si="3"/>
        <v>0</v>
      </c>
      <c r="M11" s="387" t="e">
        <f t="shared" si="4"/>
        <v>#DIV/0!</v>
      </c>
      <c r="O11" s="387" t="e">
        <f t="shared" si="5"/>
        <v>#DIV/0!</v>
      </c>
      <c r="P11" s="389"/>
      <c r="Q11" s="387" t="e">
        <f t="shared" si="6"/>
        <v>#DIV/0!</v>
      </c>
      <c r="S11" s="387" t="e">
        <f t="shared" si="7"/>
        <v>#DIV/0!</v>
      </c>
      <c r="T11" s="389"/>
      <c r="U11" s="387" t="e">
        <f t="shared" si="8"/>
        <v>#DIV/0!</v>
      </c>
      <c r="V11">
        <f t="shared" si="9"/>
        <v>0</v>
      </c>
      <c r="W11">
        <f t="shared" si="10"/>
        <v>0</v>
      </c>
    </row>
    <row r="12" spans="1:23" ht="14.65" customHeight="1" x14ac:dyDescent="0.2">
      <c r="A12" s="1" t="s">
        <v>56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f t="shared" si="0"/>
        <v>0</v>
      </c>
      <c r="J12" s="386">
        <f t="shared" si="1"/>
        <v>0</v>
      </c>
      <c r="K12" s="387" t="e">
        <f t="shared" si="2"/>
        <v>#DIV/0!</v>
      </c>
      <c r="L12">
        <f t="shared" si="3"/>
        <v>0</v>
      </c>
      <c r="M12" s="387" t="e">
        <f t="shared" si="4"/>
        <v>#DIV/0!</v>
      </c>
      <c r="O12" s="387" t="e">
        <f t="shared" si="5"/>
        <v>#DIV/0!</v>
      </c>
      <c r="P12" s="389"/>
      <c r="Q12" s="387" t="e">
        <f t="shared" si="6"/>
        <v>#DIV/0!</v>
      </c>
      <c r="S12" s="387" t="e">
        <f t="shared" si="7"/>
        <v>#DIV/0!</v>
      </c>
      <c r="T12" s="389"/>
      <c r="U12" s="387" t="e">
        <f t="shared" si="8"/>
        <v>#DIV/0!</v>
      </c>
      <c r="V12">
        <f t="shared" si="9"/>
        <v>0</v>
      </c>
      <c r="W12">
        <f t="shared" si="10"/>
        <v>0</v>
      </c>
    </row>
    <row r="13" spans="1:23" ht="14.65" customHeight="1" x14ac:dyDescent="0.2">
      <c r="A13" s="1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f t="shared" si="0"/>
        <v>0</v>
      </c>
      <c r="J13" s="386">
        <f t="shared" si="1"/>
        <v>0</v>
      </c>
      <c r="K13" s="387" t="e">
        <f t="shared" si="2"/>
        <v>#DIV/0!</v>
      </c>
      <c r="L13">
        <f t="shared" si="3"/>
        <v>0</v>
      </c>
      <c r="M13" s="387" t="e">
        <f t="shared" si="4"/>
        <v>#DIV/0!</v>
      </c>
      <c r="O13" s="387" t="e">
        <f t="shared" si="5"/>
        <v>#DIV/0!</v>
      </c>
      <c r="P13" s="389"/>
      <c r="Q13" s="387" t="e">
        <f t="shared" si="6"/>
        <v>#DIV/0!</v>
      </c>
      <c r="S13" s="387" t="e">
        <f t="shared" si="7"/>
        <v>#DIV/0!</v>
      </c>
      <c r="T13" s="389"/>
      <c r="U13" s="387" t="e">
        <f t="shared" si="8"/>
        <v>#DIV/0!</v>
      </c>
      <c r="V13">
        <f t="shared" si="9"/>
        <v>0</v>
      </c>
      <c r="W13">
        <f t="shared" si="10"/>
        <v>0</v>
      </c>
    </row>
    <row r="14" spans="1:23" ht="14.65" customHeight="1" x14ac:dyDescent="0.2">
      <c r="A14" s="1" t="s">
        <v>58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f t="shared" si="0"/>
        <v>0</v>
      </c>
      <c r="J14" s="386">
        <f t="shared" si="1"/>
        <v>0</v>
      </c>
      <c r="K14" s="387" t="e">
        <f t="shared" si="2"/>
        <v>#DIV/0!</v>
      </c>
      <c r="L14">
        <f t="shared" si="3"/>
        <v>0</v>
      </c>
      <c r="M14" s="387" t="e">
        <f t="shared" si="4"/>
        <v>#DIV/0!</v>
      </c>
      <c r="O14" s="387" t="e">
        <f t="shared" si="5"/>
        <v>#DIV/0!</v>
      </c>
      <c r="P14" s="389"/>
      <c r="Q14" s="387" t="e">
        <f t="shared" si="6"/>
        <v>#DIV/0!</v>
      </c>
      <c r="S14" s="387" t="e">
        <f t="shared" si="7"/>
        <v>#DIV/0!</v>
      </c>
      <c r="T14" s="389"/>
      <c r="U14" s="387" t="e">
        <f t="shared" si="8"/>
        <v>#DIV/0!</v>
      </c>
      <c r="V14">
        <f t="shared" si="9"/>
        <v>0</v>
      </c>
      <c r="W14">
        <f t="shared" si="10"/>
        <v>0</v>
      </c>
    </row>
    <row r="15" spans="1:23" ht="14.65" customHeight="1" x14ac:dyDescent="0.2">
      <c r="A15" s="1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f t="shared" si="0"/>
        <v>0</v>
      </c>
      <c r="J15" s="386">
        <f t="shared" si="1"/>
        <v>0</v>
      </c>
      <c r="K15" s="387" t="e">
        <f t="shared" si="2"/>
        <v>#DIV/0!</v>
      </c>
      <c r="L15">
        <f t="shared" si="3"/>
        <v>0</v>
      </c>
      <c r="M15" s="387" t="e">
        <f t="shared" si="4"/>
        <v>#DIV/0!</v>
      </c>
      <c r="O15" s="387" t="e">
        <f t="shared" si="5"/>
        <v>#DIV/0!</v>
      </c>
      <c r="P15" s="389"/>
      <c r="Q15" s="387" t="e">
        <f t="shared" si="6"/>
        <v>#DIV/0!</v>
      </c>
      <c r="S15" s="387" t="e">
        <f t="shared" si="7"/>
        <v>#DIV/0!</v>
      </c>
      <c r="T15" s="389"/>
      <c r="U15" s="387" t="e">
        <f t="shared" si="8"/>
        <v>#DIV/0!</v>
      </c>
      <c r="V15">
        <f t="shared" si="9"/>
        <v>0</v>
      </c>
      <c r="W15">
        <f t="shared" si="10"/>
        <v>0</v>
      </c>
    </row>
    <row r="16" spans="1:23" ht="14.65" customHeight="1" x14ac:dyDescent="0.2">
      <c r="A16" s="1" t="s">
        <v>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>
        <f t="shared" si="0"/>
        <v>0</v>
      </c>
      <c r="J16" s="386">
        <f t="shared" si="1"/>
        <v>0</v>
      </c>
      <c r="K16" s="387" t="e">
        <f t="shared" si="2"/>
        <v>#DIV/0!</v>
      </c>
      <c r="L16">
        <f t="shared" si="3"/>
        <v>0</v>
      </c>
      <c r="M16" s="387" t="e">
        <f t="shared" si="4"/>
        <v>#DIV/0!</v>
      </c>
      <c r="O16" s="387" t="e">
        <f t="shared" si="5"/>
        <v>#DIV/0!</v>
      </c>
      <c r="P16" s="389"/>
      <c r="Q16" s="387" t="e">
        <f t="shared" si="6"/>
        <v>#DIV/0!</v>
      </c>
      <c r="S16" s="387" t="e">
        <f t="shared" si="7"/>
        <v>#DIV/0!</v>
      </c>
      <c r="T16" s="389"/>
      <c r="U16" s="387" t="e">
        <f t="shared" si="8"/>
        <v>#DIV/0!</v>
      </c>
      <c r="V16">
        <f t="shared" si="9"/>
        <v>0</v>
      </c>
      <c r="W16">
        <f t="shared" si="10"/>
        <v>0</v>
      </c>
    </row>
    <row r="17" spans="1:23" ht="14.65" customHeight="1" x14ac:dyDescent="0.2">
      <c r="A17" s="1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>
        <f t="shared" si="0"/>
        <v>0</v>
      </c>
      <c r="J17" s="386">
        <f t="shared" si="1"/>
        <v>0</v>
      </c>
      <c r="K17" s="387" t="e">
        <f t="shared" si="2"/>
        <v>#DIV/0!</v>
      </c>
      <c r="L17">
        <f t="shared" si="3"/>
        <v>0</v>
      </c>
      <c r="M17" s="387" t="e">
        <f t="shared" si="4"/>
        <v>#DIV/0!</v>
      </c>
      <c r="O17" s="387" t="e">
        <f t="shared" si="5"/>
        <v>#DIV/0!</v>
      </c>
      <c r="P17" s="389"/>
      <c r="Q17" s="387" t="e">
        <f t="shared" si="6"/>
        <v>#DIV/0!</v>
      </c>
      <c r="S17" s="387" t="e">
        <f t="shared" si="7"/>
        <v>#DIV/0!</v>
      </c>
      <c r="T17" s="389"/>
      <c r="U17" s="387" t="e">
        <f t="shared" si="8"/>
        <v>#DIV/0!</v>
      </c>
      <c r="V17">
        <f t="shared" si="9"/>
        <v>0</v>
      </c>
      <c r="W17">
        <f t="shared" si="10"/>
        <v>0</v>
      </c>
    </row>
    <row r="18" spans="1:23" ht="14.65" customHeight="1" x14ac:dyDescent="0.2">
      <c r="A18" s="1" t="s">
        <v>62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>
        <f t="shared" si="0"/>
        <v>0</v>
      </c>
      <c r="J18" s="386">
        <f t="shared" si="1"/>
        <v>0</v>
      </c>
      <c r="K18" s="387" t="e">
        <f t="shared" si="2"/>
        <v>#DIV/0!</v>
      </c>
      <c r="L18">
        <f t="shared" si="3"/>
        <v>0</v>
      </c>
      <c r="M18" s="387" t="e">
        <f t="shared" si="4"/>
        <v>#DIV/0!</v>
      </c>
      <c r="O18" s="387" t="e">
        <f t="shared" si="5"/>
        <v>#DIV/0!</v>
      </c>
      <c r="P18" s="389"/>
      <c r="Q18" s="387" t="e">
        <f t="shared" si="6"/>
        <v>#DIV/0!</v>
      </c>
      <c r="S18" s="387" t="e">
        <f t="shared" si="7"/>
        <v>#DIV/0!</v>
      </c>
      <c r="T18" s="389"/>
      <c r="U18" s="387" t="e">
        <f t="shared" si="8"/>
        <v>#DIV/0!</v>
      </c>
      <c r="V18">
        <f t="shared" si="9"/>
        <v>0</v>
      </c>
      <c r="W18">
        <f t="shared" si="10"/>
        <v>0</v>
      </c>
    </row>
    <row r="19" spans="1:23" ht="14.65" customHeight="1" x14ac:dyDescent="0.2">
      <c r="A19" s="1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>
        <f t="shared" si="0"/>
        <v>0</v>
      </c>
      <c r="J19" s="386">
        <f t="shared" si="1"/>
        <v>0</v>
      </c>
      <c r="K19" s="387" t="e">
        <f t="shared" si="2"/>
        <v>#DIV/0!</v>
      </c>
      <c r="L19">
        <f t="shared" si="3"/>
        <v>0</v>
      </c>
      <c r="M19" s="387" t="e">
        <f t="shared" si="4"/>
        <v>#DIV/0!</v>
      </c>
      <c r="O19" s="387" t="e">
        <f t="shared" si="5"/>
        <v>#DIV/0!</v>
      </c>
      <c r="P19" s="389"/>
      <c r="Q19" s="387" t="e">
        <f t="shared" si="6"/>
        <v>#DIV/0!</v>
      </c>
      <c r="S19" s="387" t="e">
        <f t="shared" si="7"/>
        <v>#DIV/0!</v>
      </c>
      <c r="T19" s="389"/>
      <c r="U19" s="387" t="e">
        <f t="shared" si="8"/>
        <v>#DIV/0!</v>
      </c>
      <c r="V19">
        <f t="shared" si="9"/>
        <v>0</v>
      </c>
      <c r="W19">
        <f t="shared" si="10"/>
        <v>0</v>
      </c>
    </row>
    <row r="20" spans="1:23" ht="14.65" customHeight="1" x14ac:dyDescent="0.2">
      <c r="A20" s="1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>
        <f t="shared" si="0"/>
        <v>0</v>
      </c>
      <c r="J20" s="386">
        <f t="shared" si="1"/>
        <v>0</v>
      </c>
      <c r="K20" s="387" t="e">
        <f t="shared" si="2"/>
        <v>#DIV/0!</v>
      </c>
      <c r="L20">
        <f t="shared" si="3"/>
        <v>0</v>
      </c>
      <c r="M20" s="387" t="e">
        <f t="shared" si="4"/>
        <v>#DIV/0!</v>
      </c>
      <c r="O20" s="387" t="e">
        <f t="shared" si="5"/>
        <v>#DIV/0!</v>
      </c>
      <c r="P20" s="389"/>
      <c r="Q20" s="387" t="e">
        <f t="shared" si="6"/>
        <v>#DIV/0!</v>
      </c>
      <c r="S20" s="387" t="e">
        <f t="shared" si="7"/>
        <v>#DIV/0!</v>
      </c>
      <c r="T20" s="389"/>
      <c r="U20" s="387" t="e">
        <f t="shared" si="8"/>
        <v>#DIV/0!</v>
      </c>
      <c r="V20">
        <f t="shared" si="9"/>
        <v>0</v>
      </c>
      <c r="W20">
        <f t="shared" si="10"/>
        <v>0</v>
      </c>
    </row>
    <row r="21" spans="1:23" ht="14.65" customHeight="1" x14ac:dyDescent="0.2">
      <c r="A21" s="1" t="s">
        <v>65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>
        <f t="shared" si="0"/>
        <v>0</v>
      </c>
      <c r="J21" s="386">
        <f t="shared" si="1"/>
        <v>0</v>
      </c>
      <c r="K21" s="387" t="e">
        <f t="shared" si="2"/>
        <v>#DIV/0!</v>
      </c>
      <c r="L21">
        <f t="shared" si="3"/>
        <v>0</v>
      </c>
      <c r="M21" s="387" t="e">
        <f t="shared" si="4"/>
        <v>#DIV/0!</v>
      </c>
      <c r="O21" s="387" t="e">
        <f t="shared" si="5"/>
        <v>#DIV/0!</v>
      </c>
      <c r="P21" s="389"/>
      <c r="Q21" s="387" t="e">
        <f t="shared" si="6"/>
        <v>#DIV/0!</v>
      </c>
      <c r="S21" s="387" t="e">
        <f t="shared" si="7"/>
        <v>#DIV/0!</v>
      </c>
      <c r="T21" s="389"/>
      <c r="U21" s="387" t="e">
        <f t="shared" si="8"/>
        <v>#DIV/0!</v>
      </c>
      <c r="V21">
        <f t="shared" si="9"/>
        <v>0</v>
      </c>
      <c r="W21">
        <f t="shared" si="10"/>
        <v>0</v>
      </c>
    </row>
    <row r="22" spans="1:23" ht="14.65" customHeight="1" x14ac:dyDescent="0.2">
      <c r="A22" s="1" t="s">
        <v>66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>
        <f t="shared" si="0"/>
        <v>0</v>
      </c>
      <c r="J22" s="386">
        <f t="shared" si="1"/>
        <v>0</v>
      </c>
      <c r="K22" s="387" t="e">
        <f t="shared" si="2"/>
        <v>#DIV/0!</v>
      </c>
      <c r="L22">
        <f t="shared" si="3"/>
        <v>0</v>
      </c>
      <c r="M22" s="387" t="e">
        <f t="shared" si="4"/>
        <v>#DIV/0!</v>
      </c>
      <c r="O22" s="387" t="e">
        <f t="shared" si="5"/>
        <v>#DIV/0!</v>
      </c>
      <c r="P22" s="389"/>
      <c r="Q22" s="387" t="e">
        <f t="shared" si="6"/>
        <v>#DIV/0!</v>
      </c>
      <c r="S22" s="387" t="e">
        <f t="shared" si="7"/>
        <v>#DIV/0!</v>
      </c>
      <c r="T22" s="389"/>
      <c r="U22" s="387" t="e">
        <f t="shared" si="8"/>
        <v>#DIV/0!</v>
      </c>
      <c r="V22">
        <f t="shared" si="9"/>
        <v>0</v>
      </c>
      <c r="W22">
        <f t="shared" si="10"/>
        <v>0</v>
      </c>
    </row>
    <row r="23" spans="1:23" ht="14.65" customHeight="1" x14ac:dyDescent="0.2">
      <c r="A23" s="1" t="s">
        <v>67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>
        <f t="shared" si="0"/>
        <v>0</v>
      </c>
      <c r="J23" s="386">
        <f t="shared" si="1"/>
        <v>0</v>
      </c>
      <c r="K23" s="387" t="e">
        <f t="shared" si="2"/>
        <v>#DIV/0!</v>
      </c>
      <c r="L23">
        <f t="shared" si="3"/>
        <v>0</v>
      </c>
      <c r="M23" s="387" t="e">
        <f t="shared" si="4"/>
        <v>#DIV/0!</v>
      </c>
      <c r="O23" s="387" t="e">
        <f t="shared" si="5"/>
        <v>#DIV/0!</v>
      </c>
      <c r="P23" s="389"/>
      <c r="Q23" s="387" t="e">
        <f t="shared" si="6"/>
        <v>#DIV/0!</v>
      </c>
      <c r="S23" s="387" t="e">
        <f t="shared" si="7"/>
        <v>#DIV/0!</v>
      </c>
      <c r="T23" s="389"/>
      <c r="U23" s="387" t="e">
        <f t="shared" si="8"/>
        <v>#DIV/0!</v>
      </c>
      <c r="V23">
        <f t="shared" si="9"/>
        <v>0</v>
      </c>
      <c r="W23">
        <f t="shared" si="10"/>
        <v>0</v>
      </c>
    </row>
    <row r="24" spans="1:23" ht="14.65" customHeight="1" x14ac:dyDescent="0.2">
      <c r="A24" s="1" t="s">
        <v>68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>
        <f t="shared" si="0"/>
        <v>0</v>
      </c>
      <c r="J24" s="386">
        <f t="shared" si="1"/>
        <v>0</v>
      </c>
      <c r="K24" s="387" t="e">
        <f t="shared" si="2"/>
        <v>#DIV/0!</v>
      </c>
      <c r="L24">
        <f t="shared" si="3"/>
        <v>0</v>
      </c>
      <c r="M24" s="387" t="e">
        <f t="shared" si="4"/>
        <v>#DIV/0!</v>
      </c>
      <c r="O24" s="387" t="e">
        <f t="shared" si="5"/>
        <v>#DIV/0!</v>
      </c>
      <c r="P24" s="389"/>
      <c r="Q24" s="387" t="e">
        <f t="shared" si="6"/>
        <v>#DIV/0!</v>
      </c>
      <c r="S24" s="387" t="e">
        <f t="shared" si="7"/>
        <v>#DIV/0!</v>
      </c>
      <c r="T24" s="389"/>
      <c r="U24" s="387" t="e">
        <f t="shared" si="8"/>
        <v>#DIV/0!</v>
      </c>
      <c r="V24">
        <f t="shared" si="9"/>
        <v>0</v>
      </c>
      <c r="W24">
        <f t="shared" si="10"/>
        <v>0</v>
      </c>
    </row>
    <row r="25" spans="1:23" ht="14.65" customHeight="1" x14ac:dyDescent="0.2">
      <c r="A25" s="1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>
        <f t="shared" si="0"/>
        <v>0</v>
      </c>
      <c r="J25" s="386">
        <f t="shared" si="1"/>
        <v>0</v>
      </c>
      <c r="K25" s="387" t="e">
        <f t="shared" si="2"/>
        <v>#DIV/0!</v>
      </c>
      <c r="L25">
        <f t="shared" si="3"/>
        <v>0</v>
      </c>
      <c r="M25" s="387" t="e">
        <f t="shared" si="4"/>
        <v>#DIV/0!</v>
      </c>
      <c r="O25" s="387" t="e">
        <f t="shared" si="5"/>
        <v>#DIV/0!</v>
      </c>
      <c r="P25" s="389"/>
      <c r="Q25" s="387" t="e">
        <f t="shared" si="6"/>
        <v>#DIV/0!</v>
      </c>
      <c r="S25" s="387" t="e">
        <f t="shared" si="7"/>
        <v>#DIV/0!</v>
      </c>
      <c r="T25" s="389"/>
      <c r="U25" s="387" t="e">
        <f t="shared" si="8"/>
        <v>#DIV/0!</v>
      </c>
      <c r="V25">
        <f t="shared" si="9"/>
        <v>0</v>
      </c>
      <c r="W25">
        <f t="shared" si="10"/>
        <v>0</v>
      </c>
    </row>
    <row r="26" spans="1:23" ht="14.65" customHeight="1" x14ac:dyDescent="0.2">
      <c r="A26" s="1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>
        <f t="shared" si="0"/>
        <v>0</v>
      </c>
      <c r="J26" s="386">
        <f t="shared" si="1"/>
        <v>0</v>
      </c>
      <c r="K26" s="387" t="e">
        <f t="shared" si="2"/>
        <v>#DIV/0!</v>
      </c>
      <c r="L26">
        <f t="shared" si="3"/>
        <v>0</v>
      </c>
      <c r="M26" s="387" t="e">
        <f t="shared" si="4"/>
        <v>#DIV/0!</v>
      </c>
      <c r="O26" s="387" t="e">
        <f t="shared" si="5"/>
        <v>#DIV/0!</v>
      </c>
      <c r="P26" s="389"/>
      <c r="Q26" s="387" t="e">
        <f t="shared" si="6"/>
        <v>#DIV/0!</v>
      </c>
      <c r="S26" s="387" t="e">
        <f t="shared" si="7"/>
        <v>#DIV/0!</v>
      </c>
      <c r="T26" s="389"/>
      <c r="U26" s="387" t="e">
        <f t="shared" si="8"/>
        <v>#DIV/0!</v>
      </c>
      <c r="V26">
        <f t="shared" si="9"/>
        <v>0</v>
      </c>
      <c r="W26">
        <f t="shared" si="10"/>
        <v>0</v>
      </c>
    </row>
    <row r="27" spans="1:23" ht="14.65" customHeight="1" x14ac:dyDescent="0.2">
      <c r="A27" s="1" t="s">
        <v>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>
        <f t="shared" si="0"/>
        <v>0</v>
      </c>
      <c r="J27" s="386">
        <f t="shared" si="1"/>
        <v>0</v>
      </c>
      <c r="K27" s="387" t="e">
        <f t="shared" si="2"/>
        <v>#DIV/0!</v>
      </c>
      <c r="L27">
        <f t="shared" si="3"/>
        <v>0</v>
      </c>
      <c r="M27" s="387" t="e">
        <f t="shared" si="4"/>
        <v>#DIV/0!</v>
      </c>
      <c r="O27" s="387" t="e">
        <f t="shared" si="5"/>
        <v>#DIV/0!</v>
      </c>
      <c r="P27" s="389"/>
      <c r="Q27" s="387" t="e">
        <f t="shared" si="6"/>
        <v>#DIV/0!</v>
      </c>
      <c r="S27" s="387" t="e">
        <f t="shared" si="7"/>
        <v>#DIV/0!</v>
      </c>
      <c r="T27" s="389"/>
      <c r="U27" s="387" t="e">
        <f t="shared" si="8"/>
        <v>#DIV/0!</v>
      </c>
      <c r="V27">
        <f t="shared" si="9"/>
        <v>0</v>
      </c>
      <c r="W27">
        <f t="shared" si="10"/>
        <v>0</v>
      </c>
    </row>
    <row r="28" spans="1:23" ht="14.65" customHeight="1" x14ac:dyDescent="0.2">
      <c r="A28" s="1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>
        <f t="shared" si="0"/>
        <v>0</v>
      </c>
      <c r="J28" s="386">
        <f t="shared" si="1"/>
        <v>0</v>
      </c>
      <c r="K28" s="387" t="e">
        <f t="shared" si="2"/>
        <v>#DIV/0!</v>
      </c>
      <c r="L28">
        <f t="shared" si="3"/>
        <v>0</v>
      </c>
      <c r="M28" s="387" t="e">
        <f t="shared" si="4"/>
        <v>#DIV/0!</v>
      </c>
      <c r="O28" s="387" t="e">
        <f t="shared" si="5"/>
        <v>#DIV/0!</v>
      </c>
      <c r="P28" s="389"/>
      <c r="Q28" s="387" t="e">
        <f t="shared" si="6"/>
        <v>#DIV/0!</v>
      </c>
      <c r="S28" s="387" t="e">
        <f t="shared" si="7"/>
        <v>#DIV/0!</v>
      </c>
      <c r="T28" s="389"/>
      <c r="U28" s="387" t="e">
        <f t="shared" si="8"/>
        <v>#DIV/0!</v>
      </c>
      <c r="V28">
        <f t="shared" si="9"/>
        <v>0</v>
      </c>
      <c r="W28">
        <f t="shared" si="10"/>
        <v>0</v>
      </c>
    </row>
    <row r="29" spans="1:23" ht="14.65" customHeight="1" x14ac:dyDescent="0.2">
      <c r="A29" s="1" t="s">
        <v>41</v>
      </c>
      <c r="B29" s="1">
        <f t="shared" ref="B29:I29" si="11">SUM(B5:B28)</f>
        <v>0</v>
      </c>
      <c r="C29" s="1">
        <f t="shared" si="11"/>
        <v>0</v>
      </c>
      <c r="D29" s="1">
        <f t="shared" si="11"/>
        <v>0</v>
      </c>
      <c r="E29" s="1">
        <f t="shared" si="11"/>
        <v>0</v>
      </c>
      <c r="F29" s="1">
        <f t="shared" si="11"/>
        <v>0</v>
      </c>
      <c r="G29" s="1">
        <f t="shared" si="11"/>
        <v>0</v>
      </c>
      <c r="H29" s="1">
        <f t="shared" si="11"/>
        <v>0</v>
      </c>
      <c r="I29">
        <f t="shared" si="11"/>
        <v>0</v>
      </c>
      <c r="J29" s="386">
        <f t="shared" si="1"/>
        <v>0</v>
      </c>
      <c r="K29" s="387" t="e">
        <f t="shared" si="2"/>
        <v>#DIV/0!</v>
      </c>
      <c r="L29">
        <f t="shared" si="3"/>
        <v>0</v>
      </c>
      <c r="M29" s="387" t="e">
        <f t="shared" si="4"/>
        <v>#DIV/0!</v>
      </c>
      <c r="O29" s="387" t="e">
        <f t="shared" si="5"/>
        <v>#DIV/0!</v>
      </c>
      <c r="P29" s="389"/>
      <c r="Q29" s="387" t="e">
        <f t="shared" si="6"/>
        <v>#DIV/0!</v>
      </c>
      <c r="S29" s="387" t="e">
        <f t="shared" si="7"/>
        <v>#DIV/0!</v>
      </c>
      <c r="T29" s="389"/>
      <c r="U29" s="387" t="e">
        <f t="shared" si="8"/>
        <v>#DIV/0!</v>
      </c>
      <c r="V29">
        <f t="shared" si="9"/>
        <v>0</v>
      </c>
      <c r="W29">
        <f t="shared" si="10"/>
        <v>0</v>
      </c>
    </row>
    <row r="30" spans="1:23" ht="14.65" customHeight="1" x14ac:dyDescent="0.2">
      <c r="A30" s="1" t="s">
        <v>33</v>
      </c>
      <c r="B30" s="382" t="e">
        <f>B29/$W$29</f>
        <v>#DIV/0!</v>
      </c>
      <c r="C30" s="382" t="e">
        <f t="shared" ref="C30:H30" si="12">C29/$W$29</f>
        <v>#DIV/0!</v>
      </c>
      <c r="D30" s="382" t="e">
        <f t="shared" si="12"/>
        <v>#DIV/0!</v>
      </c>
      <c r="E30" s="382" t="e">
        <f t="shared" si="12"/>
        <v>#DIV/0!</v>
      </c>
      <c r="F30" s="382" t="e">
        <f t="shared" si="12"/>
        <v>#DIV/0!</v>
      </c>
      <c r="G30" s="382" t="e">
        <f t="shared" si="12"/>
        <v>#DIV/0!</v>
      </c>
      <c r="H30" s="382" t="e">
        <f t="shared" si="12"/>
        <v>#DIV/0!</v>
      </c>
      <c r="I30"/>
      <c r="J30"/>
      <c r="K30"/>
      <c r="L30"/>
      <c r="M30"/>
    </row>
    <row r="31" spans="1:23" ht="14.65" customHeight="1" x14ac:dyDescent="0.2">
      <c r="A31" s="1" t="s">
        <v>73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/>
      <c r="J31"/>
      <c r="K31"/>
      <c r="L31"/>
      <c r="M31"/>
    </row>
    <row r="32" spans="1:23" ht="14.65" customHeight="1" x14ac:dyDescent="0.2">
      <c r="I32"/>
      <c r="J32"/>
      <c r="K32"/>
      <c r="L32"/>
      <c r="M32"/>
    </row>
    <row r="33" spans="1:22" ht="12.75" customHeight="1" x14ac:dyDescent="0.2">
      <c r="A33" s="6" t="s">
        <v>74</v>
      </c>
      <c r="I33"/>
      <c r="J33"/>
      <c r="K33" t="s">
        <v>33</v>
      </c>
      <c r="L33"/>
      <c r="M33"/>
      <c r="O33" t="s">
        <v>33</v>
      </c>
      <c r="S33" t="s">
        <v>33</v>
      </c>
    </row>
    <row r="34" spans="1:22" ht="12.75" customHeight="1" x14ac:dyDescent="0.2">
      <c r="B34" s="1" t="s">
        <v>34</v>
      </c>
      <c r="C34" s="1" t="s">
        <v>35</v>
      </c>
      <c r="D34" s="1" t="s">
        <v>36</v>
      </c>
      <c r="E34" s="1" t="s">
        <v>37</v>
      </c>
      <c r="F34" s="1" t="s">
        <v>38</v>
      </c>
      <c r="G34" s="1" t="s">
        <v>39</v>
      </c>
      <c r="H34" s="1" t="s">
        <v>40</v>
      </c>
      <c r="I34" t="s">
        <v>41</v>
      </c>
      <c r="J34" t="s">
        <v>42</v>
      </c>
      <c r="K34" t="s">
        <v>207</v>
      </c>
      <c r="L34" t="s">
        <v>43</v>
      </c>
      <c r="M34"/>
      <c r="O34" t="s">
        <v>75</v>
      </c>
      <c r="P34" t="str">
        <f>P4</f>
        <v>Std dev Sat</v>
      </c>
      <c r="S34" t="s">
        <v>76</v>
      </c>
      <c r="T34" t="str">
        <f>T4</f>
        <v>Std dev Sun</v>
      </c>
      <c r="V34" t="s">
        <v>48</v>
      </c>
    </row>
    <row r="35" spans="1:22" ht="14.65" customHeight="1" x14ac:dyDescent="0.2">
      <c r="A35" s="1" t="s">
        <v>49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>
        <f t="shared" ref="I35:I59" si="13">SUM(B35:H35)</f>
        <v>0</v>
      </c>
      <c r="J35" s="388">
        <f t="shared" ref="J35:J59" si="14">AVERAGE(B35:F35)</f>
        <v>0</v>
      </c>
      <c r="K35" s="387" t="e">
        <f t="shared" ref="K35:K59" si="15">J35/$J$29</f>
        <v>#DIV/0!</v>
      </c>
      <c r="L35">
        <f t="shared" ref="L35:L59" si="16">_xlfn.STDEV.S(B35:F35)</f>
        <v>0</v>
      </c>
      <c r="M35"/>
      <c r="O35" s="387" t="e">
        <f t="shared" ref="O35:O59" si="17">G35/$G$29</f>
        <v>#DIV/0!</v>
      </c>
      <c r="P35" s="389"/>
      <c r="S35" s="387" t="e">
        <f t="shared" ref="S35:S59" si="18">H35/$H$29</f>
        <v>#DIV/0!</v>
      </c>
      <c r="T35" s="389"/>
      <c r="V35">
        <f t="shared" ref="V35:V59" si="19">AVERAGE(B35:H35)</f>
        <v>0</v>
      </c>
    </row>
    <row r="36" spans="1:22" ht="14.65" customHeight="1" x14ac:dyDescent="0.2">
      <c r="A36" s="1" t="s">
        <v>50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>
        <f t="shared" si="13"/>
        <v>0</v>
      </c>
      <c r="J36" s="388">
        <f t="shared" si="14"/>
        <v>0</v>
      </c>
      <c r="K36" s="387" t="e">
        <f t="shared" si="15"/>
        <v>#DIV/0!</v>
      </c>
      <c r="L36">
        <f t="shared" si="16"/>
        <v>0</v>
      </c>
      <c r="M36"/>
      <c r="O36" s="387" t="e">
        <f t="shared" si="17"/>
        <v>#DIV/0!</v>
      </c>
      <c r="P36" s="389"/>
      <c r="S36" s="387" t="e">
        <f t="shared" si="18"/>
        <v>#DIV/0!</v>
      </c>
      <c r="T36" s="389"/>
      <c r="V36">
        <f t="shared" si="19"/>
        <v>0</v>
      </c>
    </row>
    <row r="37" spans="1:22" ht="14.65" customHeight="1" x14ac:dyDescent="0.2">
      <c r="A37" s="1" t="s">
        <v>51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>
        <f t="shared" si="13"/>
        <v>0</v>
      </c>
      <c r="J37" s="388">
        <f t="shared" si="14"/>
        <v>0</v>
      </c>
      <c r="K37" s="387" t="e">
        <f t="shared" si="15"/>
        <v>#DIV/0!</v>
      </c>
      <c r="L37">
        <f t="shared" si="16"/>
        <v>0</v>
      </c>
      <c r="M37"/>
      <c r="O37" s="387" t="e">
        <f t="shared" si="17"/>
        <v>#DIV/0!</v>
      </c>
      <c r="P37" s="389"/>
      <c r="S37" s="387" t="e">
        <f t="shared" si="18"/>
        <v>#DIV/0!</v>
      </c>
      <c r="T37" s="389"/>
      <c r="V37">
        <f t="shared" si="19"/>
        <v>0</v>
      </c>
    </row>
    <row r="38" spans="1:22" ht="14.65" customHeight="1" x14ac:dyDescent="0.2">
      <c r="A38" s="1" t="s">
        <v>52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>
        <f t="shared" si="13"/>
        <v>0</v>
      </c>
      <c r="J38" s="388">
        <f t="shared" si="14"/>
        <v>0</v>
      </c>
      <c r="K38" s="387" t="e">
        <f t="shared" si="15"/>
        <v>#DIV/0!</v>
      </c>
      <c r="L38">
        <f t="shared" si="16"/>
        <v>0</v>
      </c>
      <c r="M38"/>
      <c r="O38" s="387" t="e">
        <f t="shared" si="17"/>
        <v>#DIV/0!</v>
      </c>
      <c r="P38" s="389"/>
      <c r="S38" s="387" t="e">
        <f t="shared" si="18"/>
        <v>#DIV/0!</v>
      </c>
      <c r="T38" s="389"/>
      <c r="V38">
        <f t="shared" si="19"/>
        <v>0</v>
      </c>
    </row>
    <row r="39" spans="1:22" ht="14.65" customHeight="1" x14ac:dyDescent="0.2">
      <c r="A39" s="1" t="s">
        <v>53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>
        <f t="shared" si="13"/>
        <v>0</v>
      </c>
      <c r="J39" s="388">
        <f t="shared" si="14"/>
        <v>0</v>
      </c>
      <c r="K39" s="387" t="e">
        <f t="shared" si="15"/>
        <v>#DIV/0!</v>
      </c>
      <c r="L39">
        <f t="shared" si="16"/>
        <v>0</v>
      </c>
      <c r="M39"/>
      <c r="O39" s="387" t="e">
        <f t="shared" si="17"/>
        <v>#DIV/0!</v>
      </c>
      <c r="P39" s="389"/>
      <c r="S39" s="387" t="e">
        <f t="shared" si="18"/>
        <v>#DIV/0!</v>
      </c>
      <c r="T39" s="389"/>
      <c r="V39">
        <f t="shared" si="19"/>
        <v>0</v>
      </c>
    </row>
    <row r="40" spans="1:22" ht="14.65" customHeight="1" x14ac:dyDescent="0.2">
      <c r="A40" s="1" t="s">
        <v>54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>
        <f t="shared" si="13"/>
        <v>0</v>
      </c>
      <c r="J40" s="388">
        <f t="shared" si="14"/>
        <v>0</v>
      </c>
      <c r="K40" s="387" t="e">
        <f t="shared" si="15"/>
        <v>#DIV/0!</v>
      </c>
      <c r="L40">
        <f t="shared" si="16"/>
        <v>0</v>
      </c>
      <c r="M40"/>
      <c r="O40" s="387" t="e">
        <f t="shared" si="17"/>
        <v>#DIV/0!</v>
      </c>
      <c r="P40" s="389"/>
      <c r="S40" s="387" t="e">
        <f t="shared" si="18"/>
        <v>#DIV/0!</v>
      </c>
      <c r="T40" s="389"/>
      <c r="V40">
        <f t="shared" si="19"/>
        <v>0</v>
      </c>
    </row>
    <row r="41" spans="1:22" ht="14.65" customHeight="1" x14ac:dyDescent="0.2">
      <c r="A41" s="1" t="s">
        <v>55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>
        <f t="shared" si="13"/>
        <v>0</v>
      </c>
      <c r="J41" s="388">
        <f t="shared" si="14"/>
        <v>0</v>
      </c>
      <c r="K41" s="387" t="e">
        <f t="shared" si="15"/>
        <v>#DIV/0!</v>
      </c>
      <c r="L41">
        <f t="shared" si="16"/>
        <v>0</v>
      </c>
      <c r="M41"/>
      <c r="O41" s="387" t="e">
        <f t="shared" si="17"/>
        <v>#DIV/0!</v>
      </c>
      <c r="P41" s="389"/>
      <c r="S41" s="387" t="e">
        <f t="shared" si="18"/>
        <v>#DIV/0!</v>
      </c>
      <c r="T41" s="389"/>
      <c r="V41">
        <f t="shared" si="19"/>
        <v>0</v>
      </c>
    </row>
    <row r="42" spans="1:22" ht="14.65" customHeight="1" x14ac:dyDescent="0.2">
      <c r="A42" s="1" t="s">
        <v>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>
        <f t="shared" si="13"/>
        <v>0</v>
      </c>
      <c r="J42" s="388">
        <f t="shared" si="14"/>
        <v>0</v>
      </c>
      <c r="K42" s="387" t="e">
        <f t="shared" si="15"/>
        <v>#DIV/0!</v>
      </c>
      <c r="L42">
        <f t="shared" si="16"/>
        <v>0</v>
      </c>
      <c r="M42"/>
      <c r="O42" s="387" t="e">
        <f t="shared" si="17"/>
        <v>#DIV/0!</v>
      </c>
      <c r="P42" s="389"/>
      <c r="S42" s="387" t="e">
        <f t="shared" si="18"/>
        <v>#DIV/0!</v>
      </c>
      <c r="T42" s="389"/>
      <c r="V42">
        <f t="shared" si="19"/>
        <v>0</v>
      </c>
    </row>
    <row r="43" spans="1:22" ht="14.65" customHeight="1" x14ac:dyDescent="0.2">
      <c r="A43" s="1" t="s">
        <v>57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>
        <f t="shared" si="13"/>
        <v>0</v>
      </c>
      <c r="J43" s="388">
        <f t="shared" si="14"/>
        <v>0</v>
      </c>
      <c r="K43" s="387" t="e">
        <f t="shared" si="15"/>
        <v>#DIV/0!</v>
      </c>
      <c r="L43">
        <f t="shared" si="16"/>
        <v>0</v>
      </c>
      <c r="M43"/>
      <c r="O43" s="387" t="e">
        <f t="shared" si="17"/>
        <v>#DIV/0!</v>
      </c>
      <c r="P43" s="389"/>
      <c r="S43" s="387" t="e">
        <f t="shared" si="18"/>
        <v>#DIV/0!</v>
      </c>
      <c r="T43" s="389"/>
      <c r="V43">
        <f t="shared" si="19"/>
        <v>0</v>
      </c>
    </row>
    <row r="44" spans="1:22" ht="14.65" customHeight="1" x14ac:dyDescent="0.2">
      <c r="A44" s="1" t="s">
        <v>58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>
        <f t="shared" si="13"/>
        <v>0</v>
      </c>
      <c r="J44" s="388">
        <f t="shared" si="14"/>
        <v>0</v>
      </c>
      <c r="K44" s="387" t="e">
        <f t="shared" si="15"/>
        <v>#DIV/0!</v>
      </c>
      <c r="L44">
        <f t="shared" si="16"/>
        <v>0</v>
      </c>
      <c r="M44"/>
      <c r="O44" s="387" t="e">
        <f t="shared" si="17"/>
        <v>#DIV/0!</v>
      </c>
      <c r="P44" s="389"/>
      <c r="S44" s="387" t="e">
        <f t="shared" si="18"/>
        <v>#DIV/0!</v>
      </c>
      <c r="T44" s="389"/>
      <c r="V44">
        <f t="shared" si="19"/>
        <v>0</v>
      </c>
    </row>
    <row r="45" spans="1:22" ht="14.65" customHeight="1" x14ac:dyDescent="0.2">
      <c r="A45" s="1" t="s">
        <v>59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>
        <f t="shared" si="13"/>
        <v>0</v>
      </c>
      <c r="J45" s="388">
        <f t="shared" si="14"/>
        <v>0</v>
      </c>
      <c r="K45" s="387" t="e">
        <f t="shared" si="15"/>
        <v>#DIV/0!</v>
      </c>
      <c r="L45">
        <f t="shared" si="16"/>
        <v>0</v>
      </c>
      <c r="M45"/>
      <c r="O45" s="387" t="e">
        <f t="shared" si="17"/>
        <v>#DIV/0!</v>
      </c>
      <c r="P45" s="389"/>
      <c r="S45" s="387" t="e">
        <f t="shared" si="18"/>
        <v>#DIV/0!</v>
      </c>
      <c r="T45" s="389"/>
      <c r="V45">
        <f t="shared" si="19"/>
        <v>0</v>
      </c>
    </row>
    <row r="46" spans="1:22" ht="14.65" customHeight="1" x14ac:dyDescent="0.2">
      <c r="A46" s="1" t="s">
        <v>60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>
        <f t="shared" si="13"/>
        <v>0</v>
      </c>
      <c r="J46" s="388">
        <f t="shared" si="14"/>
        <v>0</v>
      </c>
      <c r="K46" s="387" t="e">
        <f t="shared" si="15"/>
        <v>#DIV/0!</v>
      </c>
      <c r="L46">
        <f t="shared" si="16"/>
        <v>0</v>
      </c>
      <c r="M46"/>
      <c r="O46" s="387" t="e">
        <f t="shared" si="17"/>
        <v>#DIV/0!</v>
      </c>
      <c r="P46" s="389"/>
      <c r="S46" s="387" t="e">
        <f t="shared" si="18"/>
        <v>#DIV/0!</v>
      </c>
      <c r="T46" s="389"/>
      <c r="V46">
        <f t="shared" si="19"/>
        <v>0</v>
      </c>
    </row>
    <row r="47" spans="1:22" ht="14.65" customHeight="1" x14ac:dyDescent="0.2">
      <c r="A47" s="1" t="s">
        <v>61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>
        <f t="shared" si="13"/>
        <v>0</v>
      </c>
      <c r="J47" s="388">
        <f t="shared" si="14"/>
        <v>0</v>
      </c>
      <c r="K47" s="387" t="e">
        <f t="shared" si="15"/>
        <v>#DIV/0!</v>
      </c>
      <c r="L47">
        <f t="shared" si="16"/>
        <v>0</v>
      </c>
      <c r="M47"/>
      <c r="O47" s="387" t="e">
        <f t="shared" si="17"/>
        <v>#DIV/0!</v>
      </c>
      <c r="P47" s="389"/>
      <c r="S47" s="387" t="e">
        <f t="shared" si="18"/>
        <v>#DIV/0!</v>
      </c>
      <c r="T47" s="389"/>
      <c r="V47">
        <f t="shared" si="19"/>
        <v>0</v>
      </c>
    </row>
    <row r="48" spans="1:22" ht="14.65" customHeight="1" x14ac:dyDescent="0.2">
      <c r="A48" s="1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>
        <f t="shared" si="13"/>
        <v>0</v>
      </c>
      <c r="J48" s="388">
        <f t="shared" si="14"/>
        <v>0</v>
      </c>
      <c r="K48" s="387" t="e">
        <f t="shared" si="15"/>
        <v>#DIV/0!</v>
      </c>
      <c r="L48">
        <f t="shared" si="16"/>
        <v>0</v>
      </c>
      <c r="M48"/>
      <c r="O48" s="387" t="e">
        <f t="shared" si="17"/>
        <v>#DIV/0!</v>
      </c>
      <c r="P48" s="389"/>
      <c r="S48" s="387" t="e">
        <f t="shared" si="18"/>
        <v>#DIV/0!</v>
      </c>
      <c r="T48" s="389"/>
      <c r="V48">
        <f t="shared" si="19"/>
        <v>0</v>
      </c>
    </row>
    <row r="49" spans="1:22" ht="14.65" customHeight="1" x14ac:dyDescent="0.2">
      <c r="A49" s="1" t="s">
        <v>63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>
        <f t="shared" si="13"/>
        <v>0</v>
      </c>
      <c r="J49" s="388">
        <f t="shared" si="14"/>
        <v>0</v>
      </c>
      <c r="K49" s="387" t="e">
        <f t="shared" si="15"/>
        <v>#DIV/0!</v>
      </c>
      <c r="L49">
        <f t="shared" si="16"/>
        <v>0</v>
      </c>
      <c r="M49"/>
      <c r="O49" s="387" t="e">
        <f t="shared" si="17"/>
        <v>#DIV/0!</v>
      </c>
      <c r="P49" s="389"/>
      <c r="S49" s="387" t="e">
        <f t="shared" si="18"/>
        <v>#DIV/0!</v>
      </c>
      <c r="T49" s="389"/>
      <c r="V49">
        <f t="shared" si="19"/>
        <v>0</v>
      </c>
    </row>
    <row r="50" spans="1:22" ht="14.65" customHeight="1" x14ac:dyDescent="0.2">
      <c r="A50" s="1" t="s">
        <v>64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>
        <f t="shared" si="13"/>
        <v>0</v>
      </c>
      <c r="J50" s="388">
        <f t="shared" si="14"/>
        <v>0</v>
      </c>
      <c r="K50" s="387" t="e">
        <f t="shared" si="15"/>
        <v>#DIV/0!</v>
      </c>
      <c r="L50">
        <f t="shared" si="16"/>
        <v>0</v>
      </c>
      <c r="M50"/>
      <c r="O50" s="387" t="e">
        <f t="shared" si="17"/>
        <v>#DIV/0!</v>
      </c>
      <c r="P50" s="389"/>
      <c r="S50" s="387" t="e">
        <f t="shared" si="18"/>
        <v>#DIV/0!</v>
      </c>
      <c r="T50" s="389"/>
      <c r="V50">
        <f t="shared" si="19"/>
        <v>0</v>
      </c>
    </row>
    <row r="51" spans="1:22" ht="14.65" customHeight="1" x14ac:dyDescent="0.2">
      <c r="A51" s="1" t="s">
        <v>65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>
        <f t="shared" si="13"/>
        <v>0</v>
      </c>
      <c r="J51" s="388">
        <f t="shared" si="14"/>
        <v>0</v>
      </c>
      <c r="K51" s="387" t="e">
        <f t="shared" si="15"/>
        <v>#DIV/0!</v>
      </c>
      <c r="L51">
        <f t="shared" si="16"/>
        <v>0</v>
      </c>
      <c r="M51"/>
      <c r="O51" s="387" t="e">
        <f t="shared" si="17"/>
        <v>#DIV/0!</v>
      </c>
      <c r="P51" s="389"/>
      <c r="S51" s="387" t="e">
        <f t="shared" si="18"/>
        <v>#DIV/0!</v>
      </c>
      <c r="T51" s="389"/>
      <c r="V51">
        <f t="shared" si="19"/>
        <v>0</v>
      </c>
    </row>
    <row r="52" spans="1:22" ht="14.65" customHeight="1" x14ac:dyDescent="0.2">
      <c r="A52" s="1" t="s">
        <v>66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>
        <f t="shared" si="13"/>
        <v>0</v>
      </c>
      <c r="J52" s="388">
        <f t="shared" si="14"/>
        <v>0</v>
      </c>
      <c r="K52" s="387" t="e">
        <f t="shared" si="15"/>
        <v>#DIV/0!</v>
      </c>
      <c r="L52">
        <f t="shared" si="16"/>
        <v>0</v>
      </c>
      <c r="M52"/>
      <c r="O52" s="387" t="e">
        <f t="shared" si="17"/>
        <v>#DIV/0!</v>
      </c>
      <c r="P52" s="389"/>
      <c r="S52" s="387" t="e">
        <f t="shared" si="18"/>
        <v>#DIV/0!</v>
      </c>
      <c r="T52" s="389"/>
      <c r="V52">
        <f t="shared" si="19"/>
        <v>0</v>
      </c>
    </row>
    <row r="53" spans="1:22" ht="14.65" customHeight="1" x14ac:dyDescent="0.2">
      <c r="A53" s="1" t="s">
        <v>67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>
        <f t="shared" si="13"/>
        <v>0</v>
      </c>
      <c r="J53" s="388">
        <f t="shared" si="14"/>
        <v>0</v>
      </c>
      <c r="K53" s="387" t="e">
        <f t="shared" si="15"/>
        <v>#DIV/0!</v>
      </c>
      <c r="L53">
        <f t="shared" si="16"/>
        <v>0</v>
      </c>
      <c r="M53"/>
      <c r="O53" s="387" t="e">
        <f t="shared" si="17"/>
        <v>#DIV/0!</v>
      </c>
      <c r="P53" s="389"/>
      <c r="S53" s="387" t="e">
        <f t="shared" si="18"/>
        <v>#DIV/0!</v>
      </c>
      <c r="T53" s="389"/>
      <c r="V53">
        <f t="shared" si="19"/>
        <v>0</v>
      </c>
    </row>
    <row r="54" spans="1:22" ht="14.65" customHeight="1" x14ac:dyDescent="0.2">
      <c r="A54" s="1" t="s">
        <v>68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>
        <f t="shared" si="13"/>
        <v>0</v>
      </c>
      <c r="J54" s="388">
        <f t="shared" si="14"/>
        <v>0</v>
      </c>
      <c r="K54" s="387" t="e">
        <f t="shared" si="15"/>
        <v>#DIV/0!</v>
      </c>
      <c r="L54">
        <f t="shared" si="16"/>
        <v>0</v>
      </c>
      <c r="M54"/>
      <c r="O54" s="387" t="e">
        <f t="shared" si="17"/>
        <v>#DIV/0!</v>
      </c>
      <c r="P54" s="389"/>
      <c r="S54" s="387" t="e">
        <f t="shared" si="18"/>
        <v>#DIV/0!</v>
      </c>
      <c r="T54" s="389"/>
      <c r="V54">
        <f t="shared" si="19"/>
        <v>0</v>
      </c>
    </row>
    <row r="55" spans="1:22" ht="14.65" customHeight="1" x14ac:dyDescent="0.2">
      <c r="A55" s="1" t="s">
        <v>69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>
        <f t="shared" si="13"/>
        <v>0</v>
      </c>
      <c r="J55" s="388">
        <f t="shared" si="14"/>
        <v>0</v>
      </c>
      <c r="K55" s="387" t="e">
        <f t="shared" si="15"/>
        <v>#DIV/0!</v>
      </c>
      <c r="L55">
        <f t="shared" si="16"/>
        <v>0</v>
      </c>
      <c r="M55"/>
      <c r="O55" s="387" t="e">
        <f t="shared" si="17"/>
        <v>#DIV/0!</v>
      </c>
      <c r="P55" s="389"/>
      <c r="S55" s="387" t="e">
        <f t="shared" si="18"/>
        <v>#DIV/0!</v>
      </c>
      <c r="T55" s="389"/>
      <c r="V55">
        <f t="shared" si="19"/>
        <v>0</v>
      </c>
    </row>
    <row r="56" spans="1:22" ht="14.65" customHeight="1" x14ac:dyDescent="0.2">
      <c r="A56" s="1" t="s">
        <v>70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>
        <f t="shared" si="13"/>
        <v>0</v>
      </c>
      <c r="J56" s="388">
        <f t="shared" si="14"/>
        <v>0</v>
      </c>
      <c r="K56" s="387" t="e">
        <f t="shared" si="15"/>
        <v>#DIV/0!</v>
      </c>
      <c r="L56">
        <f t="shared" si="16"/>
        <v>0</v>
      </c>
      <c r="M56"/>
      <c r="O56" s="387" t="e">
        <f t="shared" si="17"/>
        <v>#DIV/0!</v>
      </c>
      <c r="P56" s="389"/>
      <c r="S56" s="387" t="e">
        <f t="shared" si="18"/>
        <v>#DIV/0!</v>
      </c>
      <c r="T56" s="389"/>
      <c r="V56">
        <f t="shared" si="19"/>
        <v>0</v>
      </c>
    </row>
    <row r="57" spans="1:22" ht="14.65" customHeight="1" x14ac:dyDescent="0.2">
      <c r="A57" s="1" t="s">
        <v>71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>
        <f t="shared" si="13"/>
        <v>0</v>
      </c>
      <c r="J57" s="388">
        <f t="shared" si="14"/>
        <v>0</v>
      </c>
      <c r="K57" s="387" t="e">
        <f t="shared" si="15"/>
        <v>#DIV/0!</v>
      </c>
      <c r="L57">
        <f t="shared" si="16"/>
        <v>0</v>
      </c>
      <c r="M57"/>
      <c r="O57" s="387" t="e">
        <f t="shared" si="17"/>
        <v>#DIV/0!</v>
      </c>
      <c r="P57" s="389"/>
      <c r="S57" s="387" t="e">
        <f t="shared" si="18"/>
        <v>#DIV/0!</v>
      </c>
      <c r="T57" s="389"/>
      <c r="V57">
        <f t="shared" si="19"/>
        <v>0</v>
      </c>
    </row>
    <row r="58" spans="1:22" ht="14.65" customHeight="1" x14ac:dyDescent="0.2">
      <c r="A58" s="1" t="s">
        <v>72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>
        <f t="shared" si="13"/>
        <v>0</v>
      </c>
      <c r="J58" s="388">
        <f t="shared" si="14"/>
        <v>0</v>
      </c>
      <c r="K58" s="387" t="e">
        <f t="shared" si="15"/>
        <v>#DIV/0!</v>
      </c>
      <c r="L58">
        <f t="shared" si="16"/>
        <v>0</v>
      </c>
      <c r="M58"/>
      <c r="O58" s="387" t="e">
        <f t="shared" si="17"/>
        <v>#DIV/0!</v>
      </c>
      <c r="P58" s="389"/>
      <c r="S58" s="387" t="e">
        <f t="shared" si="18"/>
        <v>#DIV/0!</v>
      </c>
      <c r="T58" s="389"/>
      <c r="V58">
        <f t="shared" si="19"/>
        <v>0</v>
      </c>
    </row>
    <row r="59" spans="1:22" ht="14.65" customHeight="1" x14ac:dyDescent="0.2">
      <c r="A59" s="1" t="s">
        <v>41</v>
      </c>
      <c r="B59" s="1">
        <f t="shared" ref="B59:H59" si="20">SUM(B35:B58)</f>
        <v>0</v>
      </c>
      <c r="C59" s="1">
        <f t="shared" si="20"/>
        <v>0</v>
      </c>
      <c r="D59" s="1">
        <f t="shared" si="20"/>
        <v>0</v>
      </c>
      <c r="E59" s="1">
        <f t="shared" si="20"/>
        <v>0</v>
      </c>
      <c r="F59" s="1">
        <f t="shared" si="20"/>
        <v>0</v>
      </c>
      <c r="G59" s="1">
        <f t="shared" si="20"/>
        <v>0</v>
      </c>
      <c r="H59" s="1">
        <f t="shared" si="20"/>
        <v>0</v>
      </c>
      <c r="I59">
        <f t="shared" si="13"/>
        <v>0</v>
      </c>
      <c r="J59" s="388">
        <f t="shared" si="14"/>
        <v>0</v>
      </c>
      <c r="K59" s="387" t="e">
        <f t="shared" si="15"/>
        <v>#DIV/0!</v>
      </c>
      <c r="L59">
        <f t="shared" si="16"/>
        <v>0</v>
      </c>
      <c r="M59"/>
      <c r="O59" s="387" t="e">
        <f t="shared" si="17"/>
        <v>#DIV/0!</v>
      </c>
      <c r="P59" s="389"/>
      <c r="S59" s="387" t="e">
        <f t="shared" si="18"/>
        <v>#DIV/0!</v>
      </c>
      <c r="T59" s="389"/>
      <c r="V59">
        <f t="shared" si="19"/>
        <v>0</v>
      </c>
    </row>
    <row r="60" spans="1:22" ht="14.65" customHeight="1" x14ac:dyDescent="0.2">
      <c r="I60"/>
      <c r="J60"/>
      <c r="K60"/>
      <c r="L60"/>
      <c r="M60"/>
    </row>
    <row r="61" spans="1:22" ht="14.65" customHeight="1" x14ac:dyDescent="0.2">
      <c r="A61" s="1" t="s">
        <v>77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/>
      <c r="J61"/>
      <c r="K61"/>
      <c r="L61"/>
      <c r="M61"/>
    </row>
    <row r="62" spans="1:22" ht="14.65" customHeight="1" x14ac:dyDescent="0.2">
      <c r="A62" s="1" t="s">
        <v>78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/>
      <c r="J62"/>
      <c r="K62"/>
      <c r="L62"/>
      <c r="M62"/>
    </row>
    <row r="63" spans="1:22" ht="14.65" customHeight="1" x14ac:dyDescent="0.2">
      <c r="I63"/>
      <c r="J63"/>
      <c r="K63"/>
      <c r="L63"/>
      <c r="M63"/>
    </row>
    <row r="64" spans="1:22" ht="14.65" customHeight="1" x14ac:dyDescent="0.2">
      <c r="A64" s="6" t="s">
        <v>79</v>
      </c>
      <c r="I64"/>
      <c r="J64"/>
      <c r="K64" t="s">
        <v>33</v>
      </c>
      <c r="L64"/>
      <c r="M64"/>
      <c r="O64" t="s">
        <v>33</v>
      </c>
      <c r="S64" t="s">
        <v>33</v>
      </c>
    </row>
    <row r="65" spans="1:22" ht="12.75" customHeight="1" x14ac:dyDescent="0.2">
      <c r="B65" s="1" t="s">
        <v>34</v>
      </c>
      <c r="C65" s="1" t="s">
        <v>35</v>
      </c>
      <c r="D65" s="1" t="s">
        <v>36</v>
      </c>
      <c r="E65" s="1" t="s">
        <v>37</v>
      </c>
      <c r="F65" s="1" t="s">
        <v>38</v>
      </c>
      <c r="G65" s="1" t="s">
        <v>39</v>
      </c>
      <c r="H65" s="1" t="s">
        <v>40</v>
      </c>
      <c r="I65" t="s">
        <v>41</v>
      </c>
      <c r="J65" t="s">
        <v>42</v>
      </c>
      <c r="K65" t="s">
        <v>208</v>
      </c>
      <c r="L65"/>
      <c r="M65"/>
      <c r="O65" t="s">
        <v>80</v>
      </c>
      <c r="P65" t="str">
        <f>P34</f>
        <v>Std dev Sat</v>
      </c>
      <c r="S65" t="s">
        <v>81</v>
      </c>
      <c r="T65" t="str">
        <f>T34</f>
        <v>Std dev Sun</v>
      </c>
      <c r="V65" t="s">
        <v>48</v>
      </c>
    </row>
    <row r="66" spans="1:22" ht="14.65" customHeight="1" x14ac:dyDescent="0.2">
      <c r="A66" s="1" t="s">
        <v>49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>
        <f t="shared" ref="I66:I90" si="21">SUM(B66:H66)</f>
        <v>0</v>
      </c>
      <c r="J66" s="388">
        <f t="shared" ref="J66:J90" si="22">AVERAGE(B66:F66)</f>
        <v>0</v>
      </c>
      <c r="K66" s="387" t="e">
        <f t="shared" ref="K66:K90" si="23">J66/$J$29</f>
        <v>#DIV/0!</v>
      </c>
      <c r="L66"/>
      <c r="M66"/>
      <c r="O66" s="387" t="e">
        <f t="shared" ref="O66:O90" si="24">G66/$G$29</f>
        <v>#DIV/0!</v>
      </c>
      <c r="P66" s="389"/>
      <c r="S66" s="387" t="e">
        <f t="shared" ref="S66:S90" si="25">H66/$H$29</f>
        <v>#DIV/0!</v>
      </c>
      <c r="T66" s="389"/>
      <c r="V66">
        <f t="shared" ref="V66:V90" si="26">AVERAGE(B66:H66)</f>
        <v>0</v>
      </c>
    </row>
    <row r="67" spans="1:22" ht="14.65" customHeight="1" x14ac:dyDescent="0.2">
      <c r="A67" s="1" t="s">
        <v>50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>
        <f t="shared" si="21"/>
        <v>0</v>
      </c>
      <c r="J67" s="388">
        <f t="shared" si="22"/>
        <v>0</v>
      </c>
      <c r="K67" s="387" t="e">
        <f t="shared" si="23"/>
        <v>#DIV/0!</v>
      </c>
      <c r="L67"/>
      <c r="M67"/>
      <c r="O67" s="387" t="e">
        <f t="shared" si="24"/>
        <v>#DIV/0!</v>
      </c>
      <c r="P67" s="389"/>
      <c r="S67" s="387" t="e">
        <f t="shared" si="25"/>
        <v>#DIV/0!</v>
      </c>
      <c r="T67" s="389"/>
      <c r="V67">
        <f t="shared" si="26"/>
        <v>0</v>
      </c>
    </row>
    <row r="68" spans="1:22" ht="14.65" customHeight="1" x14ac:dyDescent="0.2">
      <c r="A68" s="1" t="s">
        <v>51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>
        <f t="shared" si="21"/>
        <v>0</v>
      </c>
      <c r="J68" s="388">
        <f t="shared" si="22"/>
        <v>0</v>
      </c>
      <c r="K68" s="387" t="e">
        <f t="shared" si="23"/>
        <v>#DIV/0!</v>
      </c>
      <c r="L68"/>
      <c r="M68"/>
      <c r="O68" s="387" t="e">
        <f t="shared" si="24"/>
        <v>#DIV/0!</v>
      </c>
      <c r="P68" s="389"/>
      <c r="S68" s="387" t="e">
        <f t="shared" si="25"/>
        <v>#DIV/0!</v>
      </c>
      <c r="T68" s="389"/>
      <c r="V68">
        <f t="shared" si="26"/>
        <v>0</v>
      </c>
    </row>
    <row r="69" spans="1:22" ht="14.65" customHeight="1" x14ac:dyDescent="0.2">
      <c r="A69" s="1" t="s">
        <v>52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f t="shared" si="21"/>
        <v>0</v>
      </c>
      <c r="J69" s="388">
        <f t="shared" si="22"/>
        <v>0</v>
      </c>
      <c r="K69" s="387" t="e">
        <f t="shared" si="23"/>
        <v>#DIV/0!</v>
      </c>
      <c r="L69"/>
      <c r="M69"/>
      <c r="O69" s="387" t="e">
        <f t="shared" si="24"/>
        <v>#DIV/0!</v>
      </c>
      <c r="P69" s="389"/>
      <c r="S69" s="387" t="e">
        <f t="shared" si="25"/>
        <v>#DIV/0!</v>
      </c>
      <c r="T69" s="389"/>
      <c r="V69">
        <f t="shared" si="26"/>
        <v>0</v>
      </c>
    </row>
    <row r="70" spans="1:22" ht="14.65" customHeight="1" x14ac:dyDescent="0.2">
      <c r="A70" s="1" t="s">
        <v>53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>
        <f t="shared" si="21"/>
        <v>0</v>
      </c>
      <c r="J70" s="388">
        <f t="shared" si="22"/>
        <v>0</v>
      </c>
      <c r="K70" s="387" t="e">
        <f t="shared" si="23"/>
        <v>#DIV/0!</v>
      </c>
      <c r="L70"/>
      <c r="M70"/>
      <c r="O70" s="387" t="e">
        <f t="shared" si="24"/>
        <v>#DIV/0!</v>
      </c>
      <c r="P70" s="389"/>
      <c r="S70" s="387" t="e">
        <f t="shared" si="25"/>
        <v>#DIV/0!</v>
      </c>
      <c r="T70" s="389"/>
      <c r="V70">
        <f t="shared" si="26"/>
        <v>0</v>
      </c>
    </row>
    <row r="71" spans="1:22" ht="14.65" customHeight="1" x14ac:dyDescent="0.2">
      <c r="A71" s="1" t="s">
        <v>54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>
        <f t="shared" si="21"/>
        <v>0</v>
      </c>
      <c r="J71" s="388">
        <f t="shared" si="22"/>
        <v>0</v>
      </c>
      <c r="K71" s="387" t="e">
        <f t="shared" si="23"/>
        <v>#DIV/0!</v>
      </c>
      <c r="L71"/>
      <c r="M71"/>
      <c r="O71" s="387" t="e">
        <f t="shared" si="24"/>
        <v>#DIV/0!</v>
      </c>
      <c r="P71" s="389"/>
      <c r="S71" s="387" t="e">
        <f t="shared" si="25"/>
        <v>#DIV/0!</v>
      </c>
      <c r="T71" s="389"/>
      <c r="V71">
        <f t="shared" si="26"/>
        <v>0</v>
      </c>
    </row>
    <row r="72" spans="1:22" ht="14.65" customHeight="1" x14ac:dyDescent="0.2">
      <c r="A72" s="1" t="s">
        <v>55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>
        <f t="shared" si="21"/>
        <v>0</v>
      </c>
      <c r="J72" s="388">
        <f t="shared" si="22"/>
        <v>0</v>
      </c>
      <c r="K72" s="387" t="e">
        <f t="shared" si="23"/>
        <v>#DIV/0!</v>
      </c>
      <c r="L72"/>
      <c r="M72"/>
      <c r="O72" s="387" t="e">
        <f t="shared" si="24"/>
        <v>#DIV/0!</v>
      </c>
      <c r="P72" s="389"/>
      <c r="S72" s="387" t="e">
        <f t="shared" si="25"/>
        <v>#DIV/0!</v>
      </c>
      <c r="T72" s="389"/>
      <c r="V72">
        <f t="shared" si="26"/>
        <v>0</v>
      </c>
    </row>
    <row r="73" spans="1:22" ht="14.65" customHeight="1" x14ac:dyDescent="0.2">
      <c r="A73" s="1" t="s">
        <v>56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>
        <f t="shared" si="21"/>
        <v>0</v>
      </c>
      <c r="J73" s="388">
        <f t="shared" si="22"/>
        <v>0</v>
      </c>
      <c r="K73" s="387" t="e">
        <f t="shared" si="23"/>
        <v>#DIV/0!</v>
      </c>
      <c r="L73"/>
      <c r="M73"/>
      <c r="O73" s="387" t="e">
        <f t="shared" si="24"/>
        <v>#DIV/0!</v>
      </c>
      <c r="P73" s="389"/>
      <c r="S73" s="387" t="e">
        <f t="shared" si="25"/>
        <v>#DIV/0!</v>
      </c>
      <c r="T73" s="389"/>
      <c r="V73">
        <f t="shared" si="26"/>
        <v>0</v>
      </c>
    </row>
    <row r="74" spans="1:22" ht="14.65" customHeight="1" x14ac:dyDescent="0.2">
      <c r="A74" s="1" t="s">
        <v>57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>
        <f t="shared" si="21"/>
        <v>0</v>
      </c>
      <c r="J74" s="388">
        <f t="shared" si="22"/>
        <v>0</v>
      </c>
      <c r="K74" s="387" t="e">
        <f t="shared" si="23"/>
        <v>#DIV/0!</v>
      </c>
      <c r="L74"/>
      <c r="M74"/>
      <c r="O74" s="387" t="e">
        <f t="shared" si="24"/>
        <v>#DIV/0!</v>
      </c>
      <c r="P74" s="389"/>
      <c r="S74" s="387" t="e">
        <f t="shared" si="25"/>
        <v>#DIV/0!</v>
      </c>
      <c r="T74" s="389"/>
      <c r="V74">
        <f t="shared" si="26"/>
        <v>0</v>
      </c>
    </row>
    <row r="75" spans="1:22" ht="14.65" customHeight="1" x14ac:dyDescent="0.2">
      <c r="A75" s="1" t="s">
        <v>58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>
        <f t="shared" si="21"/>
        <v>0</v>
      </c>
      <c r="J75" s="388">
        <f t="shared" si="22"/>
        <v>0</v>
      </c>
      <c r="K75" s="387" t="e">
        <f t="shared" si="23"/>
        <v>#DIV/0!</v>
      </c>
      <c r="L75"/>
      <c r="M75"/>
      <c r="O75" s="387" t="e">
        <f t="shared" si="24"/>
        <v>#DIV/0!</v>
      </c>
      <c r="P75" s="389"/>
      <c r="S75" s="387" t="e">
        <f t="shared" si="25"/>
        <v>#DIV/0!</v>
      </c>
      <c r="T75" s="389"/>
      <c r="V75">
        <f t="shared" si="26"/>
        <v>0</v>
      </c>
    </row>
    <row r="76" spans="1:22" ht="14.65" customHeight="1" x14ac:dyDescent="0.2">
      <c r="A76" s="1" t="s">
        <v>59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>
        <f t="shared" si="21"/>
        <v>0</v>
      </c>
      <c r="J76" s="388">
        <f t="shared" si="22"/>
        <v>0</v>
      </c>
      <c r="K76" s="387" t="e">
        <f t="shared" si="23"/>
        <v>#DIV/0!</v>
      </c>
      <c r="L76"/>
      <c r="M76"/>
      <c r="O76" s="387" t="e">
        <f t="shared" si="24"/>
        <v>#DIV/0!</v>
      </c>
      <c r="P76" s="389"/>
      <c r="S76" s="387" t="e">
        <f t="shared" si="25"/>
        <v>#DIV/0!</v>
      </c>
      <c r="T76" s="389"/>
      <c r="V76">
        <f t="shared" si="26"/>
        <v>0</v>
      </c>
    </row>
    <row r="77" spans="1:22" ht="14.65" customHeight="1" x14ac:dyDescent="0.2">
      <c r="A77" s="1" t="s">
        <v>60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>
        <f t="shared" si="21"/>
        <v>0</v>
      </c>
      <c r="J77" s="388">
        <f t="shared" si="22"/>
        <v>0</v>
      </c>
      <c r="K77" s="387" t="e">
        <f t="shared" si="23"/>
        <v>#DIV/0!</v>
      </c>
      <c r="L77"/>
      <c r="M77"/>
      <c r="O77" s="387" t="e">
        <f t="shared" si="24"/>
        <v>#DIV/0!</v>
      </c>
      <c r="P77" s="389"/>
      <c r="S77" s="387" t="e">
        <f t="shared" si="25"/>
        <v>#DIV/0!</v>
      </c>
      <c r="T77" s="389"/>
      <c r="V77">
        <f t="shared" si="26"/>
        <v>0</v>
      </c>
    </row>
    <row r="78" spans="1:22" ht="14.65" customHeight="1" x14ac:dyDescent="0.2">
      <c r="A78" s="1" t="s">
        <v>61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>
        <f t="shared" si="21"/>
        <v>0</v>
      </c>
      <c r="J78" s="388">
        <f t="shared" si="22"/>
        <v>0</v>
      </c>
      <c r="K78" s="387" t="e">
        <f t="shared" si="23"/>
        <v>#DIV/0!</v>
      </c>
      <c r="L78"/>
      <c r="M78"/>
      <c r="O78" s="387" t="e">
        <f t="shared" si="24"/>
        <v>#DIV/0!</v>
      </c>
      <c r="P78" s="389"/>
      <c r="S78" s="387" t="e">
        <f t="shared" si="25"/>
        <v>#DIV/0!</v>
      </c>
      <c r="T78" s="389"/>
      <c r="V78">
        <f t="shared" si="26"/>
        <v>0</v>
      </c>
    </row>
    <row r="79" spans="1:22" ht="14.65" customHeight="1" x14ac:dyDescent="0.2">
      <c r="A79" s="1" t="s">
        <v>62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>
        <f t="shared" si="21"/>
        <v>0</v>
      </c>
      <c r="J79" s="388">
        <f t="shared" si="22"/>
        <v>0</v>
      </c>
      <c r="K79" s="387" t="e">
        <f t="shared" si="23"/>
        <v>#DIV/0!</v>
      </c>
      <c r="L79"/>
      <c r="M79"/>
      <c r="O79" s="387" t="e">
        <f t="shared" si="24"/>
        <v>#DIV/0!</v>
      </c>
      <c r="P79" s="389"/>
      <c r="S79" s="387" t="e">
        <f t="shared" si="25"/>
        <v>#DIV/0!</v>
      </c>
      <c r="T79" s="389"/>
      <c r="V79">
        <f t="shared" si="26"/>
        <v>0</v>
      </c>
    </row>
    <row r="80" spans="1:22" ht="14.65" customHeight="1" x14ac:dyDescent="0.2">
      <c r="A80" s="1" t="s">
        <v>63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>
        <f t="shared" si="21"/>
        <v>0</v>
      </c>
      <c r="J80" s="388">
        <f t="shared" si="22"/>
        <v>0</v>
      </c>
      <c r="K80" s="387" t="e">
        <f t="shared" si="23"/>
        <v>#DIV/0!</v>
      </c>
      <c r="L80"/>
      <c r="M80"/>
      <c r="O80" s="387" t="e">
        <f t="shared" si="24"/>
        <v>#DIV/0!</v>
      </c>
      <c r="P80" s="389"/>
      <c r="S80" s="387" t="e">
        <f t="shared" si="25"/>
        <v>#DIV/0!</v>
      </c>
      <c r="T80" s="389"/>
      <c r="V80">
        <f t="shared" si="26"/>
        <v>0</v>
      </c>
    </row>
    <row r="81" spans="1:22" ht="14.65" customHeight="1" x14ac:dyDescent="0.2">
      <c r="A81" s="1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>
        <f t="shared" si="21"/>
        <v>0</v>
      </c>
      <c r="J81" s="388">
        <f t="shared" si="22"/>
        <v>0</v>
      </c>
      <c r="K81" s="387" t="e">
        <f t="shared" si="23"/>
        <v>#DIV/0!</v>
      </c>
      <c r="L81"/>
      <c r="M81"/>
      <c r="O81" s="387" t="e">
        <f t="shared" si="24"/>
        <v>#DIV/0!</v>
      </c>
      <c r="P81" s="389"/>
      <c r="S81" s="387" t="e">
        <f t="shared" si="25"/>
        <v>#DIV/0!</v>
      </c>
      <c r="T81" s="389"/>
      <c r="V81">
        <f t="shared" si="26"/>
        <v>0</v>
      </c>
    </row>
    <row r="82" spans="1:22" ht="14.65" customHeight="1" x14ac:dyDescent="0.2">
      <c r="A82" s="1" t="s">
        <v>65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>
        <f t="shared" si="21"/>
        <v>0</v>
      </c>
      <c r="J82" s="388">
        <f t="shared" si="22"/>
        <v>0</v>
      </c>
      <c r="K82" s="387" t="e">
        <f t="shared" si="23"/>
        <v>#DIV/0!</v>
      </c>
      <c r="L82"/>
      <c r="M82"/>
      <c r="O82" s="387" t="e">
        <f t="shared" si="24"/>
        <v>#DIV/0!</v>
      </c>
      <c r="P82" s="389"/>
      <c r="S82" s="387" t="e">
        <f t="shared" si="25"/>
        <v>#DIV/0!</v>
      </c>
      <c r="T82" s="389"/>
      <c r="V82">
        <f t="shared" si="26"/>
        <v>0</v>
      </c>
    </row>
    <row r="83" spans="1:22" ht="14.65" customHeight="1" x14ac:dyDescent="0.2">
      <c r="A83" s="1" t="s">
        <v>66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>
        <f t="shared" si="21"/>
        <v>0</v>
      </c>
      <c r="J83" s="388">
        <f t="shared" si="22"/>
        <v>0</v>
      </c>
      <c r="K83" s="387" t="e">
        <f t="shared" si="23"/>
        <v>#DIV/0!</v>
      </c>
      <c r="L83"/>
      <c r="M83"/>
      <c r="O83" s="387" t="e">
        <f t="shared" si="24"/>
        <v>#DIV/0!</v>
      </c>
      <c r="P83" s="389"/>
      <c r="S83" s="387" t="e">
        <f t="shared" si="25"/>
        <v>#DIV/0!</v>
      </c>
      <c r="T83" s="389"/>
      <c r="V83">
        <f t="shared" si="26"/>
        <v>0</v>
      </c>
    </row>
    <row r="84" spans="1:22" ht="14.65" customHeight="1" x14ac:dyDescent="0.2">
      <c r="A84" s="1" t="s">
        <v>67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>
        <f t="shared" si="21"/>
        <v>0</v>
      </c>
      <c r="J84" s="388">
        <f t="shared" si="22"/>
        <v>0</v>
      </c>
      <c r="K84" s="387" t="e">
        <f t="shared" si="23"/>
        <v>#DIV/0!</v>
      </c>
      <c r="L84"/>
      <c r="M84"/>
      <c r="O84" s="387" t="e">
        <f t="shared" si="24"/>
        <v>#DIV/0!</v>
      </c>
      <c r="P84" s="389"/>
      <c r="S84" s="387" t="e">
        <f t="shared" si="25"/>
        <v>#DIV/0!</v>
      </c>
      <c r="T84" s="389"/>
      <c r="V84">
        <f t="shared" si="26"/>
        <v>0</v>
      </c>
    </row>
    <row r="85" spans="1:22" ht="14.65" customHeight="1" x14ac:dyDescent="0.2">
      <c r="A85" s="1" t="s">
        <v>68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>
        <f t="shared" si="21"/>
        <v>0</v>
      </c>
      <c r="J85" s="388">
        <f t="shared" si="22"/>
        <v>0</v>
      </c>
      <c r="K85" s="387" t="e">
        <f t="shared" si="23"/>
        <v>#DIV/0!</v>
      </c>
      <c r="L85"/>
      <c r="M85"/>
      <c r="O85" s="387" t="e">
        <f t="shared" si="24"/>
        <v>#DIV/0!</v>
      </c>
      <c r="P85" s="389"/>
      <c r="S85" s="387" t="e">
        <f t="shared" si="25"/>
        <v>#DIV/0!</v>
      </c>
      <c r="T85" s="389"/>
      <c r="V85">
        <f t="shared" si="26"/>
        <v>0</v>
      </c>
    </row>
    <row r="86" spans="1:22" ht="14.65" customHeight="1" x14ac:dyDescent="0.2">
      <c r="A86" s="1" t="s">
        <v>69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>
        <f t="shared" si="21"/>
        <v>0</v>
      </c>
      <c r="J86" s="388">
        <f t="shared" si="22"/>
        <v>0</v>
      </c>
      <c r="K86" s="387" t="e">
        <f t="shared" si="23"/>
        <v>#DIV/0!</v>
      </c>
      <c r="L86"/>
      <c r="M86"/>
      <c r="O86" s="387" t="e">
        <f t="shared" si="24"/>
        <v>#DIV/0!</v>
      </c>
      <c r="P86" s="389"/>
      <c r="S86" s="387" t="e">
        <f t="shared" si="25"/>
        <v>#DIV/0!</v>
      </c>
      <c r="T86" s="389"/>
      <c r="V86">
        <f t="shared" si="26"/>
        <v>0</v>
      </c>
    </row>
    <row r="87" spans="1:22" ht="14.65" customHeight="1" x14ac:dyDescent="0.2">
      <c r="A87" s="1" t="s">
        <v>70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>
        <f t="shared" si="21"/>
        <v>0</v>
      </c>
      <c r="J87" s="388">
        <f t="shared" si="22"/>
        <v>0</v>
      </c>
      <c r="K87" s="387" t="e">
        <f t="shared" si="23"/>
        <v>#DIV/0!</v>
      </c>
      <c r="L87"/>
      <c r="M87"/>
      <c r="O87" s="387" t="e">
        <f t="shared" si="24"/>
        <v>#DIV/0!</v>
      </c>
      <c r="P87" s="389"/>
      <c r="S87" s="387" t="e">
        <f t="shared" si="25"/>
        <v>#DIV/0!</v>
      </c>
      <c r="T87" s="389"/>
      <c r="V87">
        <f t="shared" si="26"/>
        <v>0</v>
      </c>
    </row>
    <row r="88" spans="1:22" ht="14.65" customHeight="1" x14ac:dyDescent="0.2">
      <c r="A88" s="1" t="s">
        <v>71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>
        <f t="shared" si="21"/>
        <v>0</v>
      </c>
      <c r="J88" s="388">
        <f t="shared" si="22"/>
        <v>0</v>
      </c>
      <c r="K88" s="387" t="e">
        <f t="shared" si="23"/>
        <v>#DIV/0!</v>
      </c>
      <c r="L88"/>
      <c r="M88"/>
      <c r="O88" s="387" t="e">
        <f t="shared" si="24"/>
        <v>#DIV/0!</v>
      </c>
      <c r="P88" s="389"/>
      <c r="S88" s="387" t="e">
        <f t="shared" si="25"/>
        <v>#DIV/0!</v>
      </c>
      <c r="T88" s="389"/>
      <c r="V88">
        <f t="shared" si="26"/>
        <v>0</v>
      </c>
    </row>
    <row r="89" spans="1:22" ht="14.65" customHeight="1" x14ac:dyDescent="0.2">
      <c r="A89" s="1" t="s">
        <v>72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>
        <f t="shared" si="21"/>
        <v>0</v>
      </c>
      <c r="J89" s="388">
        <f t="shared" si="22"/>
        <v>0</v>
      </c>
      <c r="K89" s="387" t="e">
        <f t="shared" si="23"/>
        <v>#DIV/0!</v>
      </c>
      <c r="L89"/>
      <c r="M89"/>
      <c r="O89" s="387" t="e">
        <f t="shared" si="24"/>
        <v>#DIV/0!</v>
      </c>
      <c r="P89" s="389"/>
      <c r="S89" s="387" t="e">
        <f t="shared" si="25"/>
        <v>#DIV/0!</v>
      </c>
      <c r="T89" s="389"/>
      <c r="V89">
        <f t="shared" si="26"/>
        <v>0</v>
      </c>
    </row>
    <row r="90" spans="1:22" ht="12.75" customHeight="1" x14ac:dyDescent="0.2">
      <c r="A90" s="1" t="s">
        <v>41</v>
      </c>
      <c r="B90" s="1">
        <f t="shared" ref="B90:H90" si="27">SUM(B66:B89)</f>
        <v>0</v>
      </c>
      <c r="C90" s="1">
        <f t="shared" si="27"/>
        <v>0</v>
      </c>
      <c r="D90" s="1">
        <f t="shared" si="27"/>
        <v>0</v>
      </c>
      <c r="E90" s="1">
        <f t="shared" si="27"/>
        <v>0</v>
      </c>
      <c r="F90" s="1">
        <f t="shared" si="27"/>
        <v>0</v>
      </c>
      <c r="G90" s="1">
        <f t="shared" si="27"/>
        <v>0</v>
      </c>
      <c r="H90" s="1">
        <f t="shared" si="27"/>
        <v>0</v>
      </c>
      <c r="I90">
        <f t="shared" si="21"/>
        <v>0</v>
      </c>
      <c r="J90" s="388">
        <f t="shared" si="22"/>
        <v>0</v>
      </c>
      <c r="K90" s="387" t="e">
        <f t="shared" si="23"/>
        <v>#DIV/0!</v>
      </c>
      <c r="L90"/>
      <c r="M90"/>
      <c r="O90" s="387" t="e">
        <f t="shared" si="24"/>
        <v>#DIV/0!</v>
      </c>
      <c r="P90" s="389"/>
      <c r="S90" s="387" t="e">
        <f t="shared" si="25"/>
        <v>#DIV/0!</v>
      </c>
      <c r="T90" s="389"/>
      <c r="V90">
        <f t="shared" si="26"/>
        <v>0</v>
      </c>
    </row>
    <row r="91" spans="1:22" x14ac:dyDescent="0.2">
      <c r="N91" s="1"/>
      <c r="O91" s="1"/>
    </row>
    <row r="92" spans="1:22" ht="12.75" customHeight="1" x14ac:dyDescent="0.2">
      <c r="A92" s="1" t="s">
        <v>77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N92" s="1"/>
      <c r="O92" s="1"/>
    </row>
    <row r="93" spans="1:22" ht="12.75" customHeight="1" x14ac:dyDescent="0.2">
      <c r="A93" s="1" t="s">
        <v>78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N93" s="1"/>
      <c r="O93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/>
  </sheetViews>
  <sheetFormatPr baseColWidth="10" defaultColWidth="8.7109375" defaultRowHeight="12.75" x14ac:dyDescent="0.2"/>
  <cols>
    <col min="1" max="1" width="13.140625" bestFit="1" customWidth="1"/>
  </cols>
  <sheetData>
    <row r="1" spans="1:15" x14ac:dyDescent="0.2">
      <c r="A1" t="s">
        <v>82</v>
      </c>
    </row>
    <row r="3" spans="1:15" x14ac:dyDescent="0.2">
      <c r="A3" t="s">
        <v>25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  <c r="K3" t="s">
        <v>92</v>
      </c>
      <c r="L3" t="s">
        <v>93</v>
      </c>
      <c r="M3" t="s">
        <v>94</v>
      </c>
      <c r="N3" t="s">
        <v>95</v>
      </c>
      <c r="O3" t="s">
        <v>96</v>
      </c>
    </row>
    <row r="4" spans="1:15" x14ac:dyDescent="0.2"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>
        <f>SUM(B4:M4)</f>
        <v>0</v>
      </c>
      <c r="O4">
        <f>AVERAGE(B4:M4)</f>
        <v>0</v>
      </c>
    </row>
    <row r="6" spans="1:15" x14ac:dyDescent="0.2">
      <c r="A6" t="s">
        <v>33</v>
      </c>
      <c r="B6" s="384" t="e">
        <f xml:space="preserve"> B4/$O$4</f>
        <v>#DIV/0!</v>
      </c>
      <c r="C6" s="384" t="e">
        <f t="shared" ref="C6:M6" si="0" xml:space="preserve"> C4/$O$4</f>
        <v>#DIV/0!</v>
      </c>
      <c r="D6" s="384" t="e">
        <f t="shared" si="0"/>
        <v>#DIV/0!</v>
      </c>
      <c r="E6" s="384" t="e">
        <f t="shared" si="0"/>
        <v>#DIV/0!</v>
      </c>
      <c r="F6" s="384" t="e">
        <f t="shared" si="0"/>
        <v>#DIV/0!</v>
      </c>
      <c r="G6" s="384" t="e">
        <f t="shared" si="0"/>
        <v>#DIV/0!</v>
      </c>
      <c r="H6" s="384" t="e">
        <f t="shared" si="0"/>
        <v>#DIV/0!</v>
      </c>
      <c r="I6" s="384" t="e">
        <f t="shared" si="0"/>
        <v>#DIV/0!</v>
      </c>
      <c r="J6" s="384" t="e">
        <f t="shared" si="0"/>
        <v>#DIV/0!</v>
      </c>
      <c r="K6" s="384" t="e">
        <f t="shared" si="0"/>
        <v>#DIV/0!</v>
      </c>
      <c r="L6" s="384" t="e">
        <f t="shared" si="0"/>
        <v>#DIV/0!</v>
      </c>
      <c r="M6" s="384" t="e">
        <f t="shared" si="0"/>
        <v>#DIV/0!</v>
      </c>
    </row>
    <row r="8" spans="1:15" x14ac:dyDescent="0.2">
      <c r="A8" t="s">
        <v>11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96</v>
      </c>
    </row>
    <row r="9" spans="1:15" x14ac:dyDescent="0.2"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>
        <f>SUM(B9:M9)</f>
        <v>0</v>
      </c>
      <c r="O9">
        <f>AVERAGE(B9:M9)</f>
        <v>0</v>
      </c>
    </row>
    <row r="11" spans="1:15" x14ac:dyDescent="0.2">
      <c r="A11" t="s">
        <v>33</v>
      </c>
      <c r="B11" s="384" t="e">
        <f xml:space="preserve"> B9/$O$9</f>
        <v>#DIV/0!</v>
      </c>
      <c r="C11" s="384" t="e">
        <f t="shared" ref="C11:M11" si="1" xml:space="preserve"> C9/$O$9</f>
        <v>#DIV/0!</v>
      </c>
      <c r="D11" s="384" t="e">
        <f t="shared" si="1"/>
        <v>#DIV/0!</v>
      </c>
      <c r="E11" s="384" t="e">
        <f t="shared" si="1"/>
        <v>#DIV/0!</v>
      </c>
      <c r="F11" s="384" t="e">
        <f t="shared" si="1"/>
        <v>#DIV/0!</v>
      </c>
      <c r="G11" s="384" t="e">
        <f t="shared" si="1"/>
        <v>#DIV/0!</v>
      </c>
      <c r="H11" s="384" t="e">
        <f t="shared" si="1"/>
        <v>#DIV/0!</v>
      </c>
      <c r="I11" s="384" t="e">
        <f t="shared" si="1"/>
        <v>#DIV/0!</v>
      </c>
      <c r="J11" s="384" t="e">
        <f t="shared" si="1"/>
        <v>#DIV/0!</v>
      </c>
      <c r="K11" s="384" t="e">
        <f t="shared" si="1"/>
        <v>#DIV/0!</v>
      </c>
      <c r="L11" s="384" t="e">
        <f t="shared" si="1"/>
        <v>#DIV/0!</v>
      </c>
      <c r="M11" s="384" t="e">
        <f t="shared" si="1"/>
        <v>#DIV/0!</v>
      </c>
    </row>
    <row r="13" spans="1:15" x14ac:dyDescent="0.2">
      <c r="A13" t="s">
        <v>12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  <c r="N13" t="s">
        <v>95</v>
      </c>
      <c r="O13" t="s">
        <v>96</v>
      </c>
    </row>
    <row r="14" spans="1:15" x14ac:dyDescent="0.2"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>
        <f>SUM(B14:M14)</f>
        <v>0</v>
      </c>
      <c r="O14">
        <f>AVERAGE(B14:M14)</f>
        <v>0</v>
      </c>
    </row>
    <row r="16" spans="1:15" x14ac:dyDescent="0.2">
      <c r="A16" t="s">
        <v>33</v>
      </c>
      <c r="B16" s="384" t="e">
        <f xml:space="preserve"> B14/$O$14</f>
        <v>#DIV/0!</v>
      </c>
      <c r="C16" s="384" t="e">
        <f t="shared" ref="C16:M16" si="2" xml:space="preserve"> C14/$O$14</f>
        <v>#DIV/0!</v>
      </c>
      <c r="D16" s="384" t="e">
        <f t="shared" si="2"/>
        <v>#DIV/0!</v>
      </c>
      <c r="E16" s="384" t="e">
        <f t="shared" si="2"/>
        <v>#DIV/0!</v>
      </c>
      <c r="F16" s="384" t="e">
        <f t="shared" si="2"/>
        <v>#DIV/0!</v>
      </c>
      <c r="G16" s="384" t="e">
        <f t="shared" si="2"/>
        <v>#DIV/0!</v>
      </c>
      <c r="H16" s="384" t="e">
        <f t="shared" si="2"/>
        <v>#DIV/0!</v>
      </c>
      <c r="I16" s="384" t="e">
        <f t="shared" si="2"/>
        <v>#DIV/0!</v>
      </c>
      <c r="J16" s="384" t="e">
        <f t="shared" si="2"/>
        <v>#DIV/0!</v>
      </c>
      <c r="K16" s="384" t="e">
        <f t="shared" si="2"/>
        <v>#DIV/0!</v>
      </c>
      <c r="L16" s="384" t="e">
        <f t="shared" si="2"/>
        <v>#DIV/0!</v>
      </c>
      <c r="M16" s="384" t="e">
        <f t="shared" si="2"/>
        <v>#DIV/0!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97</v>
      </c>
    </row>
    <row r="3" spans="1:19" ht="12.75" customHeight="1" x14ac:dyDescent="0.2">
      <c r="A3" s="6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41</v>
      </c>
      <c r="P4" s="1" t="s">
        <v>98</v>
      </c>
      <c r="Q4" s="1" t="s">
        <v>99</v>
      </c>
      <c r="R4" s="1" t="s">
        <v>100</v>
      </c>
      <c r="S4" s="1" t="s">
        <v>101</v>
      </c>
    </row>
    <row r="5" spans="1:19" ht="14.65" customHeight="1" x14ac:dyDescent="0.2">
      <c r="A5" s="1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10">
        <v>0</v>
      </c>
      <c r="Q5" s="10">
        <v>0</v>
      </c>
      <c r="R5" s="10">
        <v>0</v>
      </c>
      <c r="S5" s="10">
        <v>0</v>
      </c>
    </row>
    <row r="6" spans="1:19" ht="14.65" customHeight="1" x14ac:dyDescent="0.2">
      <c r="A6" s="1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10">
        <v>0</v>
      </c>
      <c r="Q6" s="10">
        <v>0</v>
      </c>
      <c r="R6" s="10">
        <v>0</v>
      </c>
      <c r="S6" s="10">
        <v>0</v>
      </c>
    </row>
    <row r="7" spans="1:19" ht="14.65" customHeight="1" x14ac:dyDescent="0.2">
      <c r="A7" s="1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10">
        <v>0</v>
      </c>
      <c r="Q7" s="10">
        <v>0</v>
      </c>
      <c r="R7" s="10">
        <v>0</v>
      </c>
      <c r="S7" s="10">
        <v>0</v>
      </c>
    </row>
    <row r="8" spans="1:19" ht="14.65" customHeight="1" x14ac:dyDescent="0.2">
      <c r="A8" s="1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10">
        <v>0</v>
      </c>
      <c r="Q8" s="10">
        <v>0</v>
      </c>
      <c r="R8" s="10">
        <v>0</v>
      </c>
      <c r="S8" s="10">
        <v>0</v>
      </c>
    </row>
    <row r="9" spans="1:19" ht="14.65" customHeight="1" x14ac:dyDescent="0.2">
      <c r="A9" s="1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10">
        <v>0</v>
      </c>
      <c r="Q9" s="10">
        <v>0</v>
      </c>
      <c r="R9" s="10">
        <v>0</v>
      </c>
      <c r="S9" s="10">
        <v>0</v>
      </c>
    </row>
    <row r="10" spans="1:19" ht="14.65" customHeight="1" x14ac:dyDescent="0.2">
      <c r="A10" s="1" t="s">
        <v>54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ht="14.65" customHeight="1" x14ac:dyDescent="0.2">
      <c r="A11" s="1" t="s">
        <v>55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ht="14.65" customHeight="1" x14ac:dyDescent="0.2">
      <c r="A12" s="1" t="s">
        <v>56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ht="14.65" customHeight="1" x14ac:dyDescent="0.2">
      <c r="A13" s="1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ht="14.65" customHeight="1" x14ac:dyDescent="0.2">
      <c r="A14" s="1" t="s">
        <v>58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ht="14.65" customHeight="1" x14ac:dyDescent="0.2">
      <c r="A15" s="1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ht="14.65" customHeight="1" x14ac:dyDescent="0.2">
      <c r="A16" s="1" t="s">
        <v>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ht="14.65" customHeight="1" x14ac:dyDescent="0.2">
      <c r="A17" s="1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ht="14.65" customHeight="1" x14ac:dyDescent="0.2">
      <c r="A18" s="1" t="s">
        <v>62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ht="14.65" customHeight="1" x14ac:dyDescent="0.2">
      <c r="A19" s="1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ht="14.65" customHeight="1" x14ac:dyDescent="0.2">
      <c r="A20" s="1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4.65" customHeight="1" x14ac:dyDescent="0.2">
      <c r="A21" s="1" t="s">
        <v>65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ht="14.65" customHeight="1" x14ac:dyDescent="0.2">
      <c r="A22" s="1" t="s">
        <v>66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ht="14.65" customHeight="1" x14ac:dyDescent="0.2">
      <c r="A23" s="1" t="s">
        <v>67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ht="14.65" customHeight="1" x14ac:dyDescent="0.2">
      <c r="A24" s="1" t="s">
        <v>68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ht="14.65" customHeight="1" x14ac:dyDescent="0.2">
      <c r="A25" s="1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ht="14.65" customHeight="1" x14ac:dyDescent="0.2">
      <c r="A26" s="1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ht="14.65" customHeight="1" x14ac:dyDescent="0.2">
      <c r="A27" s="1" t="s">
        <v>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ht="14.65" customHeight="1" x14ac:dyDescent="0.2">
      <c r="A28" s="1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ht="14.65" customHeight="1" x14ac:dyDescent="0.2">
      <c r="A29" s="1" t="s">
        <v>41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6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41</v>
      </c>
      <c r="P32" s="1" t="s">
        <v>98</v>
      </c>
      <c r="Q32" s="1" t="s">
        <v>99</v>
      </c>
      <c r="R32" s="1" t="s">
        <v>100</v>
      </c>
      <c r="S32" s="1" t="s">
        <v>101</v>
      </c>
    </row>
    <row r="33" spans="1:19" ht="14.65" customHeight="1" x14ac:dyDescent="0.2">
      <c r="A33" s="1" t="s">
        <v>49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ht="14.65" customHeight="1" x14ac:dyDescent="0.2">
      <c r="A34" s="1" t="s">
        <v>50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ht="14.65" customHeight="1" x14ac:dyDescent="0.2">
      <c r="A35" s="1" t="s">
        <v>51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ht="14.65" customHeight="1" x14ac:dyDescent="0.2">
      <c r="A36" s="1" t="s">
        <v>52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ht="14.65" customHeight="1" x14ac:dyDescent="0.2">
      <c r="A37" s="1" t="s">
        <v>53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ht="14.65" customHeight="1" x14ac:dyDescent="0.2">
      <c r="A38" s="1" t="s">
        <v>54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ht="14.65" customHeight="1" x14ac:dyDescent="0.2">
      <c r="A39" s="1" t="s">
        <v>55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ht="14.65" customHeight="1" x14ac:dyDescent="0.2">
      <c r="A40" s="1" t="s">
        <v>56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ht="14.65" customHeight="1" x14ac:dyDescent="0.2">
      <c r="A41" s="1" t="s">
        <v>57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ht="14.65" customHeight="1" x14ac:dyDescent="0.2">
      <c r="A42" s="1" t="s">
        <v>58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ht="14.65" customHeight="1" x14ac:dyDescent="0.2">
      <c r="A43" s="1" t="s">
        <v>59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ht="14.65" customHeight="1" x14ac:dyDescent="0.2">
      <c r="A44" s="1" t="s">
        <v>60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ht="14.65" customHeight="1" x14ac:dyDescent="0.2">
      <c r="A45" s="1" t="s">
        <v>61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ht="14.65" customHeight="1" x14ac:dyDescent="0.2">
      <c r="A46" s="1" t="s">
        <v>62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ht="14.65" customHeight="1" x14ac:dyDescent="0.2">
      <c r="A47" s="1" t="s">
        <v>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ht="14.65" customHeight="1" x14ac:dyDescent="0.2">
      <c r="A48" s="1" t="s">
        <v>64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ht="14.65" customHeight="1" x14ac:dyDescent="0.2">
      <c r="A49" s="1" t="s">
        <v>65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ht="14.65" customHeight="1" x14ac:dyDescent="0.2">
      <c r="A50" s="1" t="s">
        <v>66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ht="14.65" customHeight="1" x14ac:dyDescent="0.2">
      <c r="A51" s="1" t="s">
        <v>67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ht="14.65" customHeight="1" x14ac:dyDescent="0.2">
      <c r="A52" s="1" t="s">
        <v>68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ht="14.65" customHeight="1" x14ac:dyDescent="0.2">
      <c r="A53" s="1" t="s">
        <v>69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ht="14.65" customHeight="1" x14ac:dyDescent="0.2">
      <c r="A54" s="1" t="s">
        <v>70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ht="14.65" customHeight="1" x14ac:dyDescent="0.2">
      <c r="A55" s="1" t="s">
        <v>71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ht="14.65" customHeight="1" x14ac:dyDescent="0.2">
      <c r="A56" s="1" t="s">
        <v>72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ht="12.75" customHeight="1" x14ac:dyDescent="0.2">
      <c r="A57" s="1" t="s">
        <v>41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opLeftCell="A4" zoomScaleNormal="100" workbookViewId="0"/>
  </sheetViews>
  <sheetFormatPr baseColWidth="10" defaultColWidth="9.28515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102</v>
      </c>
      <c r="B1" s="2"/>
    </row>
    <row r="3" spans="1:24" ht="12.75" customHeight="1" x14ac:dyDescent="0.2">
      <c r="A3" s="6" t="s">
        <v>11</v>
      </c>
      <c r="B3" s="6"/>
      <c r="O3" s="1" t="s">
        <v>103</v>
      </c>
    </row>
    <row r="4" spans="1:24" ht="12.75" customHeight="1" x14ac:dyDescent="0.2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 t="s">
        <v>95</v>
      </c>
      <c r="N4" s="1" t="s">
        <v>104</v>
      </c>
      <c r="O4" s="1">
        <v>1</v>
      </c>
      <c r="P4" s="1">
        <v>2</v>
      </c>
      <c r="Q4" s="1">
        <v>3</v>
      </c>
      <c r="R4" s="1">
        <v>4</v>
      </c>
      <c r="S4" s="1">
        <v>5</v>
      </c>
      <c r="T4" s="1">
        <v>6</v>
      </c>
      <c r="U4" s="1">
        <v>7</v>
      </c>
      <c r="V4" s="1">
        <v>8</v>
      </c>
      <c r="W4" s="1">
        <v>9</v>
      </c>
      <c r="X4" s="1">
        <v>10</v>
      </c>
    </row>
    <row r="5" spans="1:24" ht="14.65" customHeight="1" x14ac:dyDescent="0.2">
      <c r="A5" s="1" t="s">
        <v>49</v>
      </c>
      <c r="B5" s="10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N5" s="11" t="e">
        <f t="shared" ref="N5:N29" si="1">M5/$M$29</f>
        <v>#DIV/0!</v>
      </c>
      <c r="O5" s="383" t="e">
        <f>C5/$M$29</f>
        <v>#DIV/0!</v>
      </c>
      <c r="P5" s="383" t="e">
        <f t="shared" ref="P5:X20" si="2">D5/$M$29</f>
        <v>#DIV/0!</v>
      </c>
      <c r="Q5" s="383" t="e">
        <f t="shared" si="2"/>
        <v>#DIV/0!</v>
      </c>
      <c r="R5" s="383" t="e">
        <f t="shared" si="2"/>
        <v>#DIV/0!</v>
      </c>
      <c r="S5" s="383" t="e">
        <f t="shared" si="2"/>
        <v>#DIV/0!</v>
      </c>
      <c r="T5" s="383" t="e">
        <f t="shared" si="2"/>
        <v>#DIV/0!</v>
      </c>
      <c r="U5" s="383" t="e">
        <f t="shared" si="2"/>
        <v>#DIV/0!</v>
      </c>
      <c r="V5" s="383" t="e">
        <f t="shared" si="2"/>
        <v>#DIV/0!</v>
      </c>
      <c r="W5" s="383" t="e">
        <f t="shared" si="2"/>
        <v>#DIV/0!</v>
      </c>
      <c r="X5" s="383" t="e">
        <f t="shared" si="2"/>
        <v>#DIV/0!</v>
      </c>
    </row>
    <row r="6" spans="1:24" ht="14.65" customHeight="1" x14ac:dyDescent="0.2">
      <c r="A6" s="1" t="s">
        <v>50</v>
      </c>
      <c r="B6" s="10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N6" s="11" t="e">
        <f t="shared" si="1"/>
        <v>#DIV/0!</v>
      </c>
      <c r="O6" s="383" t="e">
        <f t="shared" ref="O6:O28" si="3">C6/$M$29</f>
        <v>#DIV/0!</v>
      </c>
      <c r="P6" s="383" t="e">
        <f t="shared" si="2"/>
        <v>#DIV/0!</v>
      </c>
      <c r="Q6" s="383" t="e">
        <f t="shared" si="2"/>
        <v>#DIV/0!</v>
      </c>
      <c r="R6" s="383" t="e">
        <f t="shared" si="2"/>
        <v>#DIV/0!</v>
      </c>
      <c r="S6" s="383" t="e">
        <f t="shared" si="2"/>
        <v>#DIV/0!</v>
      </c>
      <c r="T6" s="383" t="e">
        <f t="shared" si="2"/>
        <v>#DIV/0!</v>
      </c>
      <c r="U6" s="383" t="e">
        <f t="shared" si="2"/>
        <v>#DIV/0!</v>
      </c>
      <c r="V6" s="383" t="e">
        <f t="shared" si="2"/>
        <v>#DIV/0!</v>
      </c>
      <c r="W6" s="383" t="e">
        <f t="shared" si="2"/>
        <v>#DIV/0!</v>
      </c>
      <c r="X6" s="383" t="e">
        <f t="shared" si="2"/>
        <v>#DIV/0!</v>
      </c>
    </row>
    <row r="7" spans="1:24" ht="14.65" customHeight="1" x14ac:dyDescent="0.2">
      <c r="A7" s="1" t="s">
        <v>51</v>
      </c>
      <c r="B7" s="10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N7" s="11" t="e">
        <f t="shared" si="1"/>
        <v>#DIV/0!</v>
      </c>
      <c r="O7" s="383" t="e">
        <f t="shared" si="3"/>
        <v>#DIV/0!</v>
      </c>
      <c r="P7" s="383" t="e">
        <f t="shared" si="2"/>
        <v>#DIV/0!</v>
      </c>
      <c r="Q7" s="383" t="e">
        <f t="shared" si="2"/>
        <v>#DIV/0!</v>
      </c>
      <c r="R7" s="383" t="e">
        <f t="shared" si="2"/>
        <v>#DIV/0!</v>
      </c>
      <c r="S7" s="383" t="e">
        <f t="shared" si="2"/>
        <v>#DIV/0!</v>
      </c>
      <c r="T7" s="383" t="e">
        <f t="shared" si="2"/>
        <v>#DIV/0!</v>
      </c>
      <c r="U7" s="383" t="e">
        <f t="shared" si="2"/>
        <v>#DIV/0!</v>
      </c>
      <c r="V7" s="383" t="e">
        <f t="shared" si="2"/>
        <v>#DIV/0!</v>
      </c>
      <c r="W7" s="383" t="e">
        <f t="shared" si="2"/>
        <v>#DIV/0!</v>
      </c>
      <c r="X7" s="383" t="e">
        <f t="shared" si="2"/>
        <v>#DIV/0!</v>
      </c>
    </row>
    <row r="8" spans="1:24" ht="14.65" customHeight="1" x14ac:dyDescent="0.2">
      <c r="A8" s="1" t="s">
        <v>52</v>
      </c>
      <c r="B8" s="10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N8" s="11" t="e">
        <f t="shared" si="1"/>
        <v>#DIV/0!</v>
      </c>
      <c r="O8" s="383" t="e">
        <f t="shared" si="3"/>
        <v>#DIV/0!</v>
      </c>
      <c r="P8" s="383" t="e">
        <f t="shared" si="2"/>
        <v>#DIV/0!</v>
      </c>
      <c r="Q8" s="383" t="e">
        <f t="shared" si="2"/>
        <v>#DIV/0!</v>
      </c>
      <c r="R8" s="383" t="e">
        <f t="shared" si="2"/>
        <v>#DIV/0!</v>
      </c>
      <c r="S8" s="383" t="e">
        <f t="shared" si="2"/>
        <v>#DIV/0!</v>
      </c>
      <c r="T8" s="383" t="e">
        <f t="shared" si="2"/>
        <v>#DIV/0!</v>
      </c>
      <c r="U8" s="383" t="e">
        <f t="shared" si="2"/>
        <v>#DIV/0!</v>
      </c>
      <c r="V8" s="383" t="e">
        <f t="shared" si="2"/>
        <v>#DIV/0!</v>
      </c>
      <c r="W8" s="383" t="e">
        <f t="shared" si="2"/>
        <v>#DIV/0!</v>
      </c>
      <c r="X8" s="383" t="e">
        <f t="shared" si="2"/>
        <v>#DIV/0!</v>
      </c>
    </row>
    <row r="9" spans="1:24" ht="14.65" customHeight="1" x14ac:dyDescent="0.2">
      <c r="A9" s="1" t="s">
        <v>53</v>
      </c>
      <c r="B9" s="10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N9" s="11" t="e">
        <f t="shared" si="1"/>
        <v>#DIV/0!</v>
      </c>
      <c r="O9" s="383" t="e">
        <f t="shared" si="3"/>
        <v>#DIV/0!</v>
      </c>
      <c r="P9" s="383" t="e">
        <f t="shared" si="2"/>
        <v>#DIV/0!</v>
      </c>
      <c r="Q9" s="383" t="e">
        <f t="shared" si="2"/>
        <v>#DIV/0!</v>
      </c>
      <c r="R9" s="383" t="e">
        <f t="shared" si="2"/>
        <v>#DIV/0!</v>
      </c>
      <c r="S9" s="383" t="e">
        <f t="shared" si="2"/>
        <v>#DIV/0!</v>
      </c>
      <c r="T9" s="383" t="e">
        <f t="shared" si="2"/>
        <v>#DIV/0!</v>
      </c>
      <c r="U9" s="383" t="e">
        <f t="shared" si="2"/>
        <v>#DIV/0!</v>
      </c>
      <c r="V9" s="383" t="e">
        <f t="shared" si="2"/>
        <v>#DIV/0!</v>
      </c>
      <c r="W9" s="383" t="e">
        <f t="shared" si="2"/>
        <v>#DIV/0!</v>
      </c>
      <c r="X9" s="383" t="e">
        <f t="shared" si="2"/>
        <v>#DIV/0!</v>
      </c>
    </row>
    <row r="10" spans="1:24" ht="14.65" customHeight="1" x14ac:dyDescent="0.2">
      <c r="A10" s="1" t="s">
        <v>54</v>
      </c>
      <c r="B10" s="10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N10" s="11" t="e">
        <f t="shared" si="1"/>
        <v>#DIV/0!</v>
      </c>
      <c r="O10" s="383" t="e">
        <f t="shared" si="3"/>
        <v>#DIV/0!</v>
      </c>
      <c r="P10" s="383" t="e">
        <f t="shared" si="2"/>
        <v>#DIV/0!</v>
      </c>
      <c r="Q10" s="383" t="e">
        <f t="shared" si="2"/>
        <v>#DIV/0!</v>
      </c>
      <c r="R10" s="383" t="e">
        <f t="shared" si="2"/>
        <v>#DIV/0!</v>
      </c>
      <c r="S10" s="383" t="e">
        <f t="shared" si="2"/>
        <v>#DIV/0!</v>
      </c>
      <c r="T10" s="383" t="e">
        <f t="shared" si="2"/>
        <v>#DIV/0!</v>
      </c>
      <c r="U10" s="383" t="e">
        <f t="shared" si="2"/>
        <v>#DIV/0!</v>
      </c>
      <c r="V10" s="383" t="e">
        <f t="shared" si="2"/>
        <v>#DIV/0!</v>
      </c>
      <c r="W10" s="383" t="e">
        <f t="shared" si="2"/>
        <v>#DIV/0!</v>
      </c>
      <c r="X10" s="383" t="e">
        <f t="shared" si="2"/>
        <v>#DIV/0!</v>
      </c>
    </row>
    <row r="11" spans="1:24" ht="14.65" customHeight="1" x14ac:dyDescent="0.2">
      <c r="A11" s="1" t="s">
        <v>55</v>
      </c>
      <c r="B11" s="10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N11" s="11" t="e">
        <f t="shared" si="1"/>
        <v>#DIV/0!</v>
      </c>
      <c r="O11" s="383" t="e">
        <f t="shared" si="3"/>
        <v>#DIV/0!</v>
      </c>
      <c r="P11" s="383" t="e">
        <f t="shared" si="2"/>
        <v>#DIV/0!</v>
      </c>
      <c r="Q11" s="383" t="e">
        <f t="shared" si="2"/>
        <v>#DIV/0!</v>
      </c>
      <c r="R11" s="383" t="e">
        <f t="shared" si="2"/>
        <v>#DIV/0!</v>
      </c>
      <c r="S11" s="383" t="e">
        <f t="shared" si="2"/>
        <v>#DIV/0!</v>
      </c>
      <c r="T11" s="383" t="e">
        <f t="shared" si="2"/>
        <v>#DIV/0!</v>
      </c>
      <c r="U11" s="383" t="e">
        <f t="shared" si="2"/>
        <v>#DIV/0!</v>
      </c>
      <c r="V11" s="383" t="e">
        <f t="shared" si="2"/>
        <v>#DIV/0!</v>
      </c>
      <c r="W11" s="383" t="e">
        <f t="shared" si="2"/>
        <v>#DIV/0!</v>
      </c>
      <c r="X11" s="383" t="e">
        <f t="shared" si="2"/>
        <v>#DIV/0!</v>
      </c>
    </row>
    <row r="12" spans="1:24" ht="14.65" customHeight="1" x14ac:dyDescent="0.2">
      <c r="A12" s="1" t="s">
        <v>56</v>
      </c>
      <c r="B12" s="10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N12" s="11" t="e">
        <f t="shared" si="1"/>
        <v>#DIV/0!</v>
      </c>
      <c r="O12" s="383" t="e">
        <f t="shared" si="3"/>
        <v>#DIV/0!</v>
      </c>
      <c r="P12" s="383" t="e">
        <f t="shared" si="2"/>
        <v>#DIV/0!</v>
      </c>
      <c r="Q12" s="383" t="e">
        <f t="shared" si="2"/>
        <v>#DIV/0!</v>
      </c>
      <c r="R12" s="383" t="e">
        <f t="shared" si="2"/>
        <v>#DIV/0!</v>
      </c>
      <c r="S12" s="383" t="e">
        <f t="shared" si="2"/>
        <v>#DIV/0!</v>
      </c>
      <c r="T12" s="383" t="e">
        <f t="shared" si="2"/>
        <v>#DIV/0!</v>
      </c>
      <c r="U12" s="383" t="e">
        <f t="shared" si="2"/>
        <v>#DIV/0!</v>
      </c>
      <c r="V12" s="383" t="e">
        <f t="shared" si="2"/>
        <v>#DIV/0!</v>
      </c>
      <c r="W12" s="383" t="e">
        <f t="shared" si="2"/>
        <v>#DIV/0!</v>
      </c>
      <c r="X12" s="383" t="e">
        <f t="shared" si="2"/>
        <v>#DIV/0!</v>
      </c>
    </row>
    <row r="13" spans="1:24" ht="14.65" customHeight="1" x14ac:dyDescent="0.2">
      <c r="A13" s="1" t="s">
        <v>57</v>
      </c>
      <c r="B13" s="10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N13" s="11" t="e">
        <f t="shared" si="1"/>
        <v>#DIV/0!</v>
      </c>
      <c r="O13" s="383" t="e">
        <f t="shared" si="3"/>
        <v>#DIV/0!</v>
      </c>
      <c r="P13" s="383" t="e">
        <f t="shared" si="2"/>
        <v>#DIV/0!</v>
      </c>
      <c r="Q13" s="383" t="e">
        <f t="shared" si="2"/>
        <v>#DIV/0!</v>
      </c>
      <c r="R13" s="383" t="e">
        <f t="shared" si="2"/>
        <v>#DIV/0!</v>
      </c>
      <c r="S13" s="383" t="e">
        <f t="shared" si="2"/>
        <v>#DIV/0!</v>
      </c>
      <c r="T13" s="383" t="e">
        <f t="shared" si="2"/>
        <v>#DIV/0!</v>
      </c>
      <c r="U13" s="383" t="e">
        <f t="shared" si="2"/>
        <v>#DIV/0!</v>
      </c>
      <c r="V13" s="383" t="e">
        <f t="shared" si="2"/>
        <v>#DIV/0!</v>
      </c>
      <c r="W13" s="383" t="e">
        <f t="shared" si="2"/>
        <v>#DIV/0!</v>
      </c>
      <c r="X13" s="383" t="e">
        <f t="shared" si="2"/>
        <v>#DIV/0!</v>
      </c>
    </row>
    <row r="14" spans="1:24" ht="14.65" customHeight="1" x14ac:dyDescent="0.2">
      <c r="A14" s="1" t="s">
        <v>58</v>
      </c>
      <c r="B14" s="10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N14" s="11" t="e">
        <f t="shared" si="1"/>
        <v>#DIV/0!</v>
      </c>
      <c r="O14" s="383" t="e">
        <f t="shared" si="3"/>
        <v>#DIV/0!</v>
      </c>
      <c r="P14" s="383" t="e">
        <f t="shared" si="2"/>
        <v>#DIV/0!</v>
      </c>
      <c r="Q14" s="383" t="e">
        <f t="shared" si="2"/>
        <v>#DIV/0!</v>
      </c>
      <c r="R14" s="383" t="e">
        <f t="shared" si="2"/>
        <v>#DIV/0!</v>
      </c>
      <c r="S14" s="383" t="e">
        <f t="shared" si="2"/>
        <v>#DIV/0!</v>
      </c>
      <c r="T14" s="383" t="e">
        <f t="shared" si="2"/>
        <v>#DIV/0!</v>
      </c>
      <c r="U14" s="383" t="e">
        <f t="shared" si="2"/>
        <v>#DIV/0!</v>
      </c>
      <c r="V14" s="383" t="e">
        <f t="shared" si="2"/>
        <v>#DIV/0!</v>
      </c>
      <c r="W14" s="383" t="e">
        <f t="shared" si="2"/>
        <v>#DIV/0!</v>
      </c>
      <c r="X14" s="383" t="e">
        <f t="shared" si="2"/>
        <v>#DIV/0!</v>
      </c>
    </row>
    <row r="15" spans="1:24" ht="14.65" customHeight="1" x14ac:dyDescent="0.2">
      <c r="A15" s="1" t="s">
        <v>59</v>
      </c>
      <c r="B15" s="10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N15" s="11" t="e">
        <f t="shared" si="1"/>
        <v>#DIV/0!</v>
      </c>
      <c r="O15" s="383" t="e">
        <f t="shared" si="3"/>
        <v>#DIV/0!</v>
      </c>
      <c r="P15" s="383" t="e">
        <f t="shared" si="2"/>
        <v>#DIV/0!</v>
      </c>
      <c r="Q15" s="383" t="e">
        <f t="shared" si="2"/>
        <v>#DIV/0!</v>
      </c>
      <c r="R15" s="383" t="e">
        <f t="shared" si="2"/>
        <v>#DIV/0!</v>
      </c>
      <c r="S15" s="383" t="e">
        <f t="shared" si="2"/>
        <v>#DIV/0!</v>
      </c>
      <c r="T15" s="383" t="e">
        <f t="shared" si="2"/>
        <v>#DIV/0!</v>
      </c>
      <c r="U15" s="383" t="e">
        <f t="shared" si="2"/>
        <v>#DIV/0!</v>
      </c>
      <c r="V15" s="383" t="e">
        <f t="shared" si="2"/>
        <v>#DIV/0!</v>
      </c>
      <c r="W15" s="383" t="e">
        <f t="shared" si="2"/>
        <v>#DIV/0!</v>
      </c>
      <c r="X15" s="383" t="e">
        <f t="shared" si="2"/>
        <v>#DIV/0!</v>
      </c>
    </row>
    <row r="16" spans="1:24" ht="14.65" customHeight="1" x14ac:dyDescent="0.2">
      <c r="A16" s="1" t="s">
        <v>60</v>
      </c>
      <c r="B16" s="10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N16" s="11" t="e">
        <f t="shared" si="1"/>
        <v>#DIV/0!</v>
      </c>
      <c r="O16" s="383" t="e">
        <f t="shared" si="3"/>
        <v>#DIV/0!</v>
      </c>
      <c r="P16" s="383" t="e">
        <f t="shared" si="2"/>
        <v>#DIV/0!</v>
      </c>
      <c r="Q16" s="383" t="e">
        <f t="shared" si="2"/>
        <v>#DIV/0!</v>
      </c>
      <c r="R16" s="383" t="e">
        <f t="shared" si="2"/>
        <v>#DIV/0!</v>
      </c>
      <c r="S16" s="383" t="e">
        <f t="shared" si="2"/>
        <v>#DIV/0!</v>
      </c>
      <c r="T16" s="383" t="e">
        <f t="shared" si="2"/>
        <v>#DIV/0!</v>
      </c>
      <c r="U16" s="383" t="e">
        <f t="shared" si="2"/>
        <v>#DIV/0!</v>
      </c>
      <c r="V16" s="383" t="e">
        <f t="shared" si="2"/>
        <v>#DIV/0!</v>
      </c>
      <c r="W16" s="383" t="e">
        <f t="shared" si="2"/>
        <v>#DIV/0!</v>
      </c>
      <c r="X16" s="383" t="e">
        <f t="shared" si="2"/>
        <v>#DIV/0!</v>
      </c>
    </row>
    <row r="17" spans="1:24" ht="14.65" customHeight="1" x14ac:dyDescent="0.2">
      <c r="A17" s="1" t="s">
        <v>61</v>
      </c>
      <c r="B17" s="10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N17" s="11" t="e">
        <f t="shared" si="1"/>
        <v>#DIV/0!</v>
      </c>
      <c r="O17" s="383" t="e">
        <f t="shared" si="3"/>
        <v>#DIV/0!</v>
      </c>
      <c r="P17" s="383" t="e">
        <f t="shared" si="2"/>
        <v>#DIV/0!</v>
      </c>
      <c r="Q17" s="383" t="e">
        <f t="shared" si="2"/>
        <v>#DIV/0!</v>
      </c>
      <c r="R17" s="383" t="e">
        <f t="shared" si="2"/>
        <v>#DIV/0!</v>
      </c>
      <c r="S17" s="383" t="e">
        <f t="shared" si="2"/>
        <v>#DIV/0!</v>
      </c>
      <c r="T17" s="383" t="e">
        <f t="shared" si="2"/>
        <v>#DIV/0!</v>
      </c>
      <c r="U17" s="383" t="e">
        <f t="shared" si="2"/>
        <v>#DIV/0!</v>
      </c>
      <c r="V17" s="383" t="e">
        <f t="shared" si="2"/>
        <v>#DIV/0!</v>
      </c>
      <c r="W17" s="383" t="e">
        <f t="shared" si="2"/>
        <v>#DIV/0!</v>
      </c>
      <c r="X17" s="383" t="e">
        <f t="shared" si="2"/>
        <v>#DIV/0!</v>
      </c>
    </row>
    <row r="18" spans="1:24" ht="14.65" customHeight="1" x14ac:dyDescent="0.2">
      <c r="A18" s="1" t="s">
        <v>62</v>
      </c>
      <c r="B18" s="10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N18" s="11" t="e">
        <f t="shared" si="1"/>
        <v>#DIV/0!</v>
      </c>
      <c r="O18" s="383" t="e">
        <f t="shared" si="3"/>
        <v>#DIV/0!</v>
      </c>
      <c r="P18" s="383" t="e">
        <f t="shared" si="2"/>
        <v>#DIV/0!</v>
      </c>
      <c r="Q18" s="383" t="e">
        <f t="shared" si="2"/>
        <v>#DIV/0!</v>
      </c>
      <c r="R18" s="383" t="e">
        <f t="shared" si="2"/>
        <v>#DIV/0!</v>
      </c>
      <c r="S18" s="383" t="e">
        <f t="shared" si="2"/>
        <v>#DIV/0!</v>
      </c>
      <c r="T18" s="383" t="e">
        <f t="shared" si="2"/>
        <v>#DIV/0!</v>
      </c>
      <c r="U18" s="383" t="e">
        <f t="shared" si="2"/>
        <v>#DIV/0!</v>
      </c>
      <c r="V18" s="383" t="e">
        <f t="shared" si="2"/>
        <v>#DIV/0!</v>
      </c>
      <c r="W18" s="383" t="e">
        <f t="shared" si="2"/>
        <v>#DIV/0!</v>
      </c>
      <c r="X18" s="383" t="e">
        <f t="shared" si="2"/>
        <v>#DIV/0!</v>
      </c>
    </row>
    <row r="19" spans="1:24" ht="14.65" customHeight="1" x14ac:dyDescent="0.2">
      <c r="A19" s="1" t="s">
        <v>63</v>
      </c>
      <c r="B19" s="10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N19" s="11" t="e">
        <f t="shared" si="1"/>
        <v>#DIV/0!</v>
      </c>
      <c r="O19" s="383" t="e">
        <f t="shared" si="3"/>
        <v>#DIV/0!</v>
      </c>
      <c r="P19" s="383" t="e">
        <f t="shared" si="2"/>
        <v>#DIV/0!</v>
      </c>
      <c r="Q19" s="383" t="e">
        <f t="shared" si="2"/>
        <v>#DIV/0!</v>
      </c>
      <c r="R19" s="383" t="e">
        <f t="shared" si="2"/>
        <v>#DIV/0!</v>
      </c>
      <c r="S19" s="383" t="e">
        <f t="shared" si="2"/>
        <v>#DIV/0!</v>
      </c>
      <c r="T19" s="383" t="e">
        <f t="shared" si="2"/>
        <v>#DIV/0!</v>
      </c>
      <c r="U19" s="383" t="e">
        <f t="shared" si="2"/>
        <v>#DIV/0!</v>
      </c>
      <c r="V19" s="383" t="e">
        <f t="shared" si="2"/>
        <v>#DIV/0!</v>
      </c>
      <c r="W19" s="383" t="e">
        <f t="shared" si="2"/>
        <v>#DIV/0!</v>
      </c>
      <c r="X19" s="383" t="e">
        <f t="shared" si="2"/>
        <v>#DIV/0!</v>
      </c>
    </row>
    <row r="20" spans="1:24" ht="14.65" customHeight="1" x14ac:dyDescent="0.2">
      <c r="A20" s="1" t="s">
        <v>64</v>
      </c>
      <c r="B20" s="10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N20" s="11" t="e">
        <f t="shared" si="1"/>
        <v>#DIV/0!</v>
      </c>
      <c r="O20" s="383" t="e">
        <f t="shared" si="3"/>
        <v>#DIV/0!</v>
      </c>
      <c r="P20" s="383" t="e">
        <f t="shared" si="2"/>
        <v>#DIV/0!</v>
      </c>
      <c r="Q20" s="383" t="e">
        <f t="shared" si="2"/>
        <v>#DIV/0!</v>
      </c>
      <c r="R20" s="383" t="e">
        <f t="shared" si="2"/>
        <v>#DIV/0!</v>
      </c>
      <c r="S20" s="383" t="e">
        <f t="shared" si="2"/>
        <v>#DIV/0!</v>
      </c>
      <c r="T20" s="383" t="e">
        <f t="shared" si="2"/>
        <v>#DIV/0!</v>
      </c>
      <c r="U20" s="383" t="e">
        <f t="shared" si="2"/>
        <v>#DIV/0!</v>
      </c>
      <c r="V20" s="383" t="e">
        <f t="shared" si="2"/>
        <v>#DIV/0!</v>
      </c>
      <c r="W20" s="383" t="e">
        <f t="shared" si="2"/>
        <v>#DIV/0!</v>
      </c>
      <c r="X20" s="383" t="e">
        <f t="shared" si="2"/>
        <v>#DIV/0!</v>
      </c>
    </row>
    <row r="21" spans="1:24" ht="14.65" customHeight="1" x14ac:dyDescent="0.2">
      <c r="A21" s="1" t="s">
        <v>65</v>
      </c>
      <c r="B21" s="10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N21" s="11" t="e">
        <f t="shared" si="1"/>
        <v>#DIV/0!</v>
      </c>
      <c r="O21" s="383" t="e">
        <f t="shared" si="3"/>
        <v>#DIV/0!</v>
      </c>
      <c r="P21" s="383" t="e">
        <f t="shared" ref="P21:P28" si="4">D21/$M$29</f>
        <v>#DIV/0!</v>
      </c>
      <c r="Q21" s="383" t="e">
        <f t="shared" ref="Q21:Q28" si="5">E21/$M$29</f>
        <v>#DIV/0!</v>
      </c>
      <c r="R21" s="383" t="e">
        <f t="shared" ref="R21:R28" si="6">F21/$M$29</f>
        <v>#DIV/0!</v>
      </c>
      <c r="S21" s="383" t="e">
        <f t="shared" ref="S21:S28" si="7">G21/$M$29</f>
        <v>#DIV/0!</v>
      </c>
      <c r="T21" s="383" t="e">
        <f t="shared" ref="T21:T28" si="8">H21/$M$29</f>
        <v>#DIV/0!</v>
      </c>
      <c r="U21" s="383" t="e">
        <f t="shared" ref="U21:U28" si="9">I21/$M$29</f>
        <v>#DIV/0!</v>
      </c>
      <c r="V21" s="383" t="e">
        <f t="shared" ref="V21:V28" si="10">J21/$M$29</f>
        <v>#DIV/0!</v>
      </c>
      <c r="W21" s="383" t="e">
        <f t="shared" ref="W21:W28" si="11">K21/$M$29</f>
        <v>#DIV/0!</v>
      </c>
      <c r="X21" s="383" t="e">
        <f t="shared" ref="X21:X28" si="12">L21/$M$29</f>
        <v>#DIV/0!</v>
      </c>
    </row>
    <row r="22" spans="1:24" ht="14.65" customHeight="1" x14ac:dyDescent="0.2">
      <c r="A22" s="1" t="s">
        <v>66</v>
      </c>
      <c r="B22" s="10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N22" s="11" t="e">
        <f t="shared" si="1"/>
        <v>#DIV/0!</v>
      </c>
      <c r="O22" s="383" t="e">
        <f t="shared" si="3"/>
        <v>#DIV/0!</v>
      </c>
      <c r="P22" s="383" t="e">
        <f t="shared" si="4"/>
        <v>#DIV/0!</v>
      </c>
      <c r="Q22" s="383" t="e">
        <f t="shared" si="5"/>
        <v>#DIV/0!</v>
      </c>
      <c r="R22" s="383" t="e">
        <f t="shared" si="6"/>
        <v>#DIV/0!</v>
      </c>
      <c r="S22" s="383" t="e">
        <f t="shared" si="7"/>
        <v>#DIV/0!</v>
      </c>
      <c r="T22" s="383" t="e">
        <f t="shared" si="8"/>
        <v>#DIV/0!</v>
      </c>
      <c r="U22" s="383" t="e">
        <f t="shared" si="9"/>
        <v>#DIV/0!</v>
      </c>
      <c r="V22" s="383" t="e">
        <f t="shared" si="10"/>
        <v>#DIV/0!</v>
      </c>
      <c r="W22" s="383" t="e">
        <f t="shared" si="11"/>
        <v>#DIV/0!</v>
      </c>
      <c r="X22" s="383" t="e">
        <f t="shared" si="12"/>
        <v>#DIV/0!</v>
      </c>
    </row>
    <row r="23" spans="1:24" ht="14.65" customHeight="1" x14ac:dyDescent="0.2">
      <c r="A23" s="1" t="s">
        <v>67</v>
      </c>
      <c r="B23" s="10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N23" s="11" t="e">
        <f t="shared" si="1"/>
        <v>#DIV/0!</v>
      </c>
      <c r="O23" s="383" t="e">
        <f t="shared" si="3"/>
        <v>#DIV/0!</v>
      </c>
      <c r="P23" s="383" t="e">
        <f t="shared" si="4"/>
        <v>#DIV/0!</v>
      </c>
      <c r="Q23" s="383" t="e">
        <f t="shared" si="5"/>
        <v>#DIV/0!</v>
      </c>
      <c r="R23" s="383" t="e">
        <f t="shared" si="6"/>
        <v>#DIV/0!</v>
      </c>
      <c r="S23" s="383" t="e">
        <f t="shared" si="7"/>
        <v>#DIV/0!</v>
      </c>
      <c r="T23" s="383" t="e">
        <f t="shared" si="8"/>
        <v>#DIV/0!</v>
      </c>
      <c r="U23" s="383" t="e">
        <f t="shared" si="9"/>
        <v>#DIV/0!</v>
      </c>
      <c r="V23" s="383" t="e">
        <f t="shared" si="10"/>
        <v>#DIV/0!</v>
      </c>
      <c r="W23" s="383" t="e">
        <f t="shared" si="11"/>
        <v>#DIV/0!</v>
      </c>
      <c r="X23" s="383" t="e">
        <f t="shared" si="12"/>
        <v>#DIV/0!</v>
      </c>
    </row>
    <row r="24" spans="1:24" ht="14.65" customHeight="1" x14ac:dyDescent="0.2">
      <c r="A24" s="1" t="s">
        <v>68</v>
      </c>
      <c r="B24" s="10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N24" s="11" t="e">
        <f t="shared" si="1"/>
        <v>#DIV/0!</v>
      </c>
      <c r="O24" s="383" t="e">
        <f t="shared" si="3"/>
        <v>#DIV/0!</v>
      </c>
      <c r="P24" s="383" t="e">
        <f t="shared" si="4"/>
        <v>#DIV/0!</v>
      </c>
      <c r="Q24" s="383" t="e">
        <f t="shared" si="5"/>
        <v>#DIV/0!</v>
      </c>
      <c r="R24" s="383" t="e">
        <f t="shared" si="6"/>
        <v>#DIV/0!</v>
      </c>
      <c r="S24" s="383" t="e">
        <f t="shared" si="7"/>
        <v>#DIV/0!</v>
      </c>
      <c r="T24" s="383" t="e">
        <f t="shared" si="8"/>
        <v>#DIV/0!</v>
      </c>
      <c r="U24" s="383" t="e">
        <f t="shared" si="9"/>
        <v>#DIV/0!</v>
      </c>
      <c r="V24" s="383" t="e">
        <f t="shared" si="10"/>
        <v>#DIV/0!</v>
      </c>
      <c r="W24" s="383" t="e">
        <f t="shared" si="11"/>
        <v>#DIV/0!</v>
      </c>
      <c r="X24" s="383" t="e">
        <f t="shared" si="12"/>
        <v>#DIV/0!</v>
      </c>
    </row>
    <row r="25" spans="1:24" ht="14.65" customHeight="1" x14ac:dyDescent="0.2">
      <c r="A25" s="1" t="s">
        <v>69</v>
      </c>
      <c r="B25" s="10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N25" s="11" t="e">
        <f t="shared" si="1"/>
        <v>#DIV/0!</v>
      </c>
      <c r="O25" s="383" t="e">
        <f t="shared" si="3"/>
        <v>#DIV/0!</v>
      </c>
      <c r="P25" s="383" t="e">
        <f t="shared" si="4"/>
        <v>#DIV/0!</v>
      </c>
      <c r="Q25" s="383" t="e">
        <f t="shared" si="5"/>
        <v>#DIV/0!</v>
      </c>
      <c r="R25" s="383" t="e">
        <f t="shared" si="6"/>
        <v>#DIV/0!</v>
      </c>
      <c r="S25" s="383" t="e">
        <f t="shared" si="7"/>
        <v>#DIV/0!</v>
      </c>
      <c r="T25" s="383" t="e">
        <f t="shared" si="8"/>
        <v>#DIV/0!</v>
      </c>
      <c r="U25" s="383" t="e">
        <f t="shared" si="9"/>
        <v>#DIV/0!</v>
      </c>
      <c r="V25" s="383" t="e">
        <f t="shared" si="10"/>
        <v>#DIV/0!</v>
      </c>
      <c r="W25" s="383" t="e">
        <f t="shared" si="11"/>
        <v>#DIV/0!</v>
      </c>
      <c r="X25" s="383" t="e">
        <f t="shared" si="12"/>
        <v>#DIV/0!</v>
      </c>
    </row>
    <row r="26" spans="1:24" ht="14.65" customHeight="1" x14ac:dyDescent="0.2">
      <c r="A26" s="1" t="s">
        <v>70</v>
      </c>
      <c r="B26" s="10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N26" s="11" t="e">
        <f t="shared" si="1"/>
        <v>#DIV/0!</v>
      </c>
      <c r="O26" s="383" t="e">
        <f t="shared" si="3"/>
        <v>#DIV/0!</v>
      </c>
      <c r="P26" s="383" t="e">
        <f t="shared" si="4"/>
        <v>#DIV/0!</v>
      </c>
      <c r="Q26" s="383" t="e">
        <f t="shared" si="5"/>
        <v>#DIV/0!</v>
      </c>
      <c r="R26" s="383" t="e">
        <f t="shared" si="6"/>
        <v>#DIV/0!</v>
      </c>
      <c r="S26" s="383" t="e">
        <f t="shared" si="7"/>
        <v>#DIV/0!</v>
      </c>
      <c r="T26" s="383" t="e">
        <f t="shared" si="8"/>
        <v>#DIV/0!</v>
      </c>
      <c r="U26" s="383" t="e">
        <f t="shared" si="9"/>
        <v>#DIV/0!</v>
      </c>
      <c r="V26" s="383" t="e">
        <f t="shared" si="10"/>
        <v>#DIV/0!</v>
      </c>
      <c r="W26" s="383" t="e">
        <f t="shared" si="11"/>
        <v>#DIV/0!</v>
      </c>
      <c r="X26" s="383" t="e">
        <f t="shared" si="12"/>
        <v>#DIV/0!</v>
      </c>
    </row>
    <row r="27" spans="1:24" ht="14.65" customHeight="1" x14ac:dyDescent="0.2">
      <c r="A27" s="1" t="s">
        <v>71</v>
      </c>
      <c r="B27" s="10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N27" s="11" t="e">
        <f t="shared" si="1"/>
        <v>#DIV/0!</v>
      </c>
      <c r="O27" s="383" t="e">
        <f t="shared" si="3"/>
        <v>#DIV/0!</v>
      </c>
      <c r="P27" s="383" t="e">
        <f t="shared" si="4"/>
        <v>#DIV/0!</v>
      </c>
      <c r="Q27" s="383" t="e">
        <f t="shared" si="5"/>
        <v>#DIV/0!</v>
      </c>
      <c r="R27" s="383" t="e">
        <f t="shared" si="6"/>
        <v>#DIV/0!</v>
      </c>
      <c r="S27" s="383" t="e">
        <f t="shared" si="7"/>
        <v>#DIV/0!</v>
      </c>
      <c r="T27" s="383" t="e">
        <f t="shared" si="8"/>
        <v>#DIV/0!</v>
      </c>
      <c r="U27" s="383" t="e">
        <f t="shared" si="9"/>
        <v>#DIV/0!</v>
      </c>
      <c r="V27" s="383" t="e">
        <f t="shared" si="10"/>
        <v>#DIV/0!</v>
      </c>
      <c r="W27" s="383" t="e">
        <f t="shared" si="11"/>
        <v>#DIV/0!</v>
      </c>
      <c r="X27" s="383" t="e">
        <f t="shared" si="12"/>
        <v>#DIV/0!</v>
      </c>
    </row>
    <row r="28" spans="1:24" ht="14.65" customHeight="1" x14ac:dyDescent="0.2">
      <c r="A28" s="1" t="s">
        <v>72</v>
      </c>
      <c r="B28" s="10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N28" s="11" t="e">
        <f t="shared" si="1"/>
        <v>#DIV/0!</v>
      </c>
      <c r="O28" s="383" t="e">
        <f t="shared" si="3"/>
        <v>#DIV/0!</v>
      </c>
      <c r="P28" s="383" t="e">
        <f t="shared" si="4"/>
        <v>#DIV/0!</v>
      </c>
      <c r="Q28" s="383" t="e">
        <f t="shared" si="5"/>
        <v>#DIV/0!</v>
      </c>
      <c r="R28" s="383" t="e">
        <f t="shared" si="6"/>
        <v>#DIV/0!</v>
      </c>
      <c r="S28" s="383" t="e">
        <f t="shared" si="7"/>
        <v>#DIV/0!</v>
      </c>
      <c r="T28" s="383" t="e">
        <f t="shared" si="8"/>
        <v>#DIV/0!</v>
      </c>
      <c r="U28" s="383" t="e">
        <f t="shared" si="9"/>
        <v>#DIV/0!</v>
      </c>
      <c r="V28" s="383" t="e">
        <f t="shared" si="10"/>
        <v>#DIV/0!</v>
      </c>
      <c r="W28" s="383" t="e">
        <f t="shared" si="11"/>
        <v>#DIV/0!</v>
      </c>
      <c r="X28" s="383" t="e">
        <f t="shared" si="12"/>
        <v>#DIV/0!</v>
      </c>
    </row>
    <row r="29" spans="1:24" ht="14.65" customHeight="1" x14ac:dyDescent="0.2">
      <c r="A29" s="1" t="s">
        <v>41</v>
      </c>
      <c r="B29" s="1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N29" s="11" t="e">
        <f t="shared" si="1"/>
        <v>#DIV/0!</v>
      </c>
    </row>
    <row r="30" spans="1:24" ht="14.65" customHeight="1" x14ac:dyDescent="0.2"/>
    <row r="31" spans="1:24" ht="14.65" customHeight="1" x14ac:dyDescent="0.2">
      <c r="A31" s="6" t="s">
        <v>12</v>
      </c>
      <c r="B31" s="6"/>
      <c r="O31" s="1" t="s">
        <v>103</v>
      </c>
    </row>
    <row r="32" spans="1:24" ht="12.75" customHeight="1" x14ac:dyDescent="0.2"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 t="s">
        <v>95</v>
      </c>
      <c r="N32" s="1" t="s">
        <v>104</v>
      </c>
      <c r="O32" s="1">
        <v>1</v>
      </c>
      <c r="P32" s="1">
        <v>2</v>
      </c>
      <c r="Q32" s="1">
        <v>3</v>
      </c>
      <c r="R32" s="1">
        <v>4</v>
      </c>
      <c r="S32" s="1">
        <v>5</v>
      </c>
      <c r="T32" s="1">
        <v>6</v>
      </c>
      <c r="U32" s="1">
        <v>7</v>
      </c>
      <c r="V32" s="1">
        <v>8</v>
      </c>
      <c r="W32" s="1">
        <v>9</v>
      </c>
      <c r="X32" s="1">
        <v>10</v>
      </c>
    </row>
    <row r="33" spans="1:24" ht="14.65" customHeight="1" x14ac:dyDescent="0.2">
      <c r="A33" s="1" t="s">
        <v>49</v>
      </c>
      <c r="B33" s="10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4">SUM(C33:L33)</f>
        <v>0</v>
      </c>
      <c r="N33" s="11" t="e">
        <f t="shared" ref="N33:N57" si="15">M33/$M$57</f>
        <v>#DIV/0!</v>
      </c>
      <c r="O33" s="383" t="e">
        <f>C33/$M$57</f>
        <v>#DIV/0!</v>
      </c>
      <c r="P33" s="383" t="e">
        <f t="shared" ref="P33:X48" si="16">D33/$M$57</f>
        <v>#DIV/0!</v>
      </c>
      <c r="Q33" s="383" t="e">
        <f t="shared" si="16"/>
        <v>#DIV/0!</v>
      </c>
      <c r="R33" s="383" t="e">
        <f t="shared" si="16"/>
        <v>#DIV/0!</v>
      </c>
      <c r="S33" s="383" t="e">
        <f t="shared" si="16"/>
        <v>#DIV/0!</v>
      </c>
      <c r="T33" s="383" t="e">
        <f t="shared" si="16"/>
        <v>#DIV/0!</v>
      </c>
      <c r="U33" s="383" t="e">
        <f t="shared" si="16"/>
        <v>#DIV/0!</v>
      </c>
      <c r="V33" s="383" t="e">
        <f t="shared" si="16"/>
        <v>#DIV/0!</v>
      </c>
      <c r="W33" s="383" t="e">
        <f t="shared" si="16"/>
        <v>#DIV/0!</v>
      </c>
      <c r="X33" s="383" t="e">
        <f t="shared" si="16"/>
        <v>#DIV/0!</v>
      </c>
    </row>
    <row r="34" spans="1:24" ht="14.65" customHeight="1" x14ac:dyDescent="0.2">
      <c r="A34" s="1" t="s">
        <v>50</v>
      </c>
      <c r="B34" s="10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4"/>
        <v>0</v>
      </c>
      <c r="N34" s="11" t="e">
        <f t="shared" si="15"/>
        <v>#DIV/0!</v>
      </c>
      <c r="O34" s="383" t="e">
        <f t="shared" ref="O34:O56" si="17">C34/$M$57</f>
        <v>#DIV/0!</v>
      </c>
      <c r="P34" s="383" t="e">
        <f t="shared" si="16"/>
        <v>#DIV/0!</v>
      </c>
      <c r="Q34" s="383" t="e">
        <f t="shared" si="16"/>
        <v>#DIV/0!</v>
      </c>
      <c r="R34" s="383" t="e">
        <f t="shared" si="16"/>
        <v>#DIV/0!</v>
      </c>
      <c r="S34" s="383" t="e">
        <f t="shared" si="16"/>
        <v>#DIV/0!</v>
      </c>
      <c r="T34" s="383" t="e">
        <f t="shared" si="16"/>
        <v>#DIV/0!</v>
      </c>
      <c r="U34" s="383" t="e">
        <f t="shared" si="16"/>
        <v>#DIV/0!</v>
      </c>
      <c r="V34" s="383" t="e">
        <f t="shared" si="16"/>
        <v>#DIV/0!</v>
      </c>
      <c r="W34" s="383" t="e">
        <f t="shared" si="16"/>
        <v>#DIV/0!</v>
      </c>
      <c r="X34" s="383" t="e">
        <f t="shared" si="16"/>
        <v>#DIV/0!</v>
      </c>
    </row>
    <row r="35" spans="1:24" ht="14.65" customHeight="1" x14ac:dyDescent="0.2">
      <c r="A35" s="1" t="s">
        <v>51</v>
      </c>
      <c r="B35" s="10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4"/>
        <v>0</v>
      </c>
      <c r="N35" s="11" t="e">
        <f t="shared" si="15"/>
        <v>#DIV/0!</v>
      </c>
      <c r="O35" s="383" t="e">
        <f t="shared" si="17"/>
        <v>#DIV/0!</v>
      </c>
      <c r="P35" s="383" t="e">
        <f t="shared" si="16"/>
        <v>#DIV/0!</v>
      </c>
      <c r="Q35" s="383" t="e">
        <f t="shared" si="16"/>
        <v>#DIV/0!</v>
      </c>
      <c r="R35" s="383" t="e">
        <f t="shared" si="16"/>
        <v>#DIV/0!</v>
      </c>
      <c r="S35" s="383" t="e">
        <f t="shared" si="16"/>
        <v>#DIV/0!</v>
      </c>
      <c r="T35" s="383" t="e">
        <f t="shared" si="16"/>
        <v>#DIV/0!</v>
      </c>
      <c r="U35" s="383" t="e">
        <f t="shared" si="16"/>
        <v>#DIV/0!</v>
      </c>
      <c r="V35" s="383" t="e">
        <f t="shared" si="16"/>
        <v>#DIV/0!</v>
      </c>
      <c r="W35" s="383" t="e">
        <f t="shared" si="16"/>
        <v>#DIV/0!</v>
      </c>
      <c r="X35" s="383" t="e">
        <f t="shared" si="16"/>
        <v>#DIV/0!</v>
      </c>
    </row>
    <row r="36" spans="1:24" ht="14.65" customHeight="1" x14ac:dyDescent="0.2">
      <c r="A36" s="1" t="s">
        <v>52</v>
      </c>
      <c r="B36" s="10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4"/>
        <v>0</v>
      </c>
      <c r="N36" s="11" t="e">
        <f t="shared" si="15"/>
        <v>#DIV/0!</v>
      </c>
      <c r="O36" s="383" t="e">
        <f t="shared" si="17"/>
        <v>#DIV/0!</v>
      </c>
      <c r="P36" s="383" t="e">
        <f t="shared" si="16"/>
        <v>#DIV/0!</v>
      </c>
      <c r="Q36" s="383" t="e">
        <f t="shared" si="16"/>
        <v>#DIV/0!</v>
      </c>
      <c r="R36" s="383" t="e">
        <f t="shared" si="16"/>
        <v>#DIV/0!</v>
      </c>
      <c r="S36" s="383" t="e">
        <f t="shared" si="16"/>
        <v>#DIV/0!</v>
      </c>
      <c r="T36" s="383" t="e">
        <f t="shared" si="16"/>
        <v>#DIV/0!</v>
      </c>
      <c r="U36" s="383" t="e">
        <f t="shared" si="16"/>
        <v>#DIV/0!</v>
      </c>
      <c r="V36" s="383" t="e">
        <f t="shared" si="16"/>
        <v>#DIV/0!</v>
      </c>
      <c r="W36" s="383" t="e">
        <f t="shared" si="16"/>
        <v>#DIV/0!</v>
      </c>
      <c r="X36" s="383" t="e">
        <f t="shared" si="16"/>
        <v>#DIV/0!</v>
      </c>
    </row>
    <row r="37" spans="1:24" ht="14.65" customHeight="1" x14ac:dyDescent="0.2">
      <c r="A37" s="1" t="s">
        <v>53</v>
      </c>
      <c r="B37" s="10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4"/>
        <v>0</v>
      </c>
      <c r="N37" s="11" t="e">
        <f t="shared" si="15"/>
        <v>#DIV/0!</v>
      </c>
      <c r="O37" s="383" t="e">
        <f t="shared" si="17"/>
        <v>#DIV/0!</v>
      </c>
      <c r="P37" s="383" t="e">
        <f t="shared" si="16"/>
        <v>#DIV/0!</v>
      </c>
      <c r="Q37" s="383" t="e">
        <f t="shared" si="16"/>
        <v>#DIV/0!</v>
      </c>
      <c r="R37" s="383" t="e">
        <f t="shared" si="16"/>
        <v>#DIV/0!</v>
      </c>
      <c r="S37" s="383" t="e">
        <f t="shared" si="16"/>
        <v>#DIV/0!</v>
      </c>
      <c r="T37" s="383" t="e">
        <f t="shared" si="16"/>
        <v>#DIV/0!</v>
      </c>
      <c r="U37" s="383" t="e">
        <f t="shared" si="16"/>
        <v>#DIV/0!</v>
      </c>
      <c r="V37" s="383" t="e">
        <f t="shared" si="16"/>
        <v>#DIV/0!</v>
      </c>
      <c r="W37" s="383" t="e">
        <f t="shared" si="16"/>
        <v>#DIV/0!</v>
      </c>
      <c r="X37" s="383" t="e">
        <f t="shared" si="16"/>
        <v>#DIV/0!</v>
      </c>
    </row>
    <row r="38" spans="1:24" ht="14.65" customHeight="1" x14ac:dyDescent="0.2">
      <c r="A38" s="1" t="s">
        <v>54</v>
      </c>
      <c r="B38" s="10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4"/>
        <v>0</v>
      </c>
      <c r="N38" s="11" t="e">
        <f t="shared" si="15"/>
        <v>#DIV/0!</v>
      </c>
      <c r="O38" s="383" t="e">
        <f t="shared" si="17"/>
        <v>#DIV/0!</v>
      </c>
      <c r="P38" s="383" t="e">
        <f t="shared" si="16"/>
        <v>#DIV/0!</v>
      </c>
      <c r="Q38" s="383" t="e">
        <f t="shared" si="16"/>
        <v>#DIV/0!</v>
      </c>
      <c r="R38" s="383" t="e">
        <f t="shared" si="16"/>
        <v>#DIV/0!</v>
      </c>
      <c r="S38" s="383" t="e">
        <f t="shared" si="16"/>
        <v>#DIV/0!</v>
      </c>
      <c r="T38" s="383" t="e">
        <f t="shared" si="16"/>
        <v>#DIV/0!</v>
      </c>
      <c r="U38" s="383" t="e">
        <f t="shared" si="16"/>
        <v>#DIV/0!</v>
      </c>
      <c r="V38" s="383" t="e">
        <f t="shared" si="16"/>
        <v>#DIV/0!</v>
      </c>
      <c r="W38" s="383" t="e">
        <f t="shared" si="16"/>
        <v>#DIV/0!</v>
      </c>
      <c r="X38" s="383" t="e">
        <f t="shared" si="16"/>
        <v>#DIV/0!</v>
      </c>
    </row>
    <row r="39" spans="1:24" ht="14.65" customHeight="1" x14ac:dyDescent="0.2">
      <c r="A39" s="1" t="s">
        <v>55</v>
      </c>
      <c r="B39" s="10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4"/>
        <v>0</v>
      </c>
      <c r="N39" s="11" t="e">
        <f t="shared" si="15"/>
        <v>#DIV/0!</v>
      </c>
      <c r="O39" s="383" t="e">
        <f t="shared" si="17"/>
        <v>#DIV/0!</v>
      </c>
      <c r="P39" s="383" t="e">
        <f t="shared" si="16"/>
        <v>#DIV/0!</v>
      </c>
      <c r="Q39" s="383" t="e">
        <f t="shared" si="16"/>
        <v>#DIV/0!</v>
      </c>
      <c r="R39" s="383" t="e">
        <f t="shared" si="16"/>
        <v>#DIV/0!</v>
      </c>
      <c r="S39" s="383" t="e">
        <f t="shared" si="16"/>
        <v>#DIV/0!</v>
      </c>
      <c r="T39" s="383" t="e">
        <f t="shared" si="16"/>
        <v>#DIV/0!</v>
      </c>
      <c r="U39" s="383" t="e">
        <f t="shared" si="16"/>
        <v>#DIV/0!</v>
      </c>
      <c r="V39" s="383" t="e">
        <f t="shared" si="16"/>
        <v>#DIV/0!</v>
      </c>
      <c r="W39" s="383" t="e">
        <f t="shared" si="16"/>
        <v>#DIV/0!</v>
      </c>
      <c r="X39" s="383" t="e">
        <f t="shared" si="16"/>
        <v>#DIV/0!</v>
      </c>
    </row>
    <row r="40" spans="1:24" ht="14.65" customHeight="1" x14ac:dyDescent="0.2">
      <c r="A40" s="1" t="s">
        <v>56</v>
      </c>
      <c r="B40" s="10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4"/>
        <v>0</v>
      </c>
      <c r="N40" s="11" t="e">
        <f t="shared" si="15"/>
        <v>#DIV/0!</v>
      </c>
      <c r="O40" s="383" t="e">
        <f t="shared" si="17"/>
        <v>#DIV/0!</v>
      </c>
      <c r="P40" s="383" t="e">
        <f t="shared" si="16"/>
        <v>#DIV/0!</v>
      </c>
      <c r="Q40" s="383" t="e">
        <f t="shared" si="16"/>
        <v>#DIV/0!</v>
      </c>
      <c r="R40" s="383" t="e">
        <f t="shared" si="16"/>
        <v>#DIV/0!</v>
      </c>
      <c r="S40" s="383" t="e">
        <f t="shared" si="16"/>
        <v>#DIV/0!</v>
      </c>
      <c r="T40" s="383" t="e">
        <f t="shared" si="16"/>
        <v>#DIV/0!</v>
      </c>
      <c r="U40" s="383" t="e">
        <f t="shared" si="16"/>
        <v>#DIV/0!</v>
      </c>
      <c r="V40" s="383" t="e">
        <f t="shared" si="16"/>
        <v>#DIV/0!</v>
      </c>
      <c r="W40" s="383" t="e">
        <f t="shared" si="16"/>
        <v>#DIV/0!</v>
      </c>
      <c r="X40" s="383" t="e">
        <f t="shared" si="16"/>
        <v>#DIV/0!</v>
      </c>
    </row>
    <row r="41" spans="1:24" ht="14.65" customHeight="1" x14ac:dyDescent="0.2">
      <c r="A41" s="1" t="s">
        <v>57</v>
      </c>
      <c r="B41" s="10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4"/>
        <v>0</v>
      </c>
      <c r="N41" s="11" t="e">
        <f t="shared" si="15"/>
        <v>#DIV/0!</v>
      </c>
      <c r="O41" s="383" t="e">
        <f t="shared" si="17"/>
        <v>#DIV/0!</v>
      </c>
      <c r="P41" s="383" t="e">
        <f t="shared" si="16"/>
        <v>#DIV/0!</v>
      </c>
      <c r="Q41" s="383" t="e">
        <f t="shared" si="16"/>
        <v>#DIV/0!</v>
      </c>
      <c r="R41" s="383" t="e">
        <f t="shared" si="16"/>
        <v>#DIV/0!</v>
      </c>
      <c r="S41" s="383" t="e">
        <f t="shared" si="16"/>
        <v>#DIV/0!</v>
      </c>
      <c r="T41" s="383" t="e">
        <f t="shared" si="16"/>
        <v>#DIV/0!</v>
      </c>
      <c r="U41" s="383" t="e">
        <f t="shared" si="16"/>
        <v>#DIV/0!</v>
      </c>
      <c r="V41" s="383" t="e">
        <f t="shared" si="16"/>
        <v>#DIV/0!</v>
      </c>
      <c r="W41" s="383" t="e">
        <f t="shared" si="16"/>
        <v>#DIV/0!</v>
      </c>
      <c r="X41" s="383" t="e">
        <f t="shared" si="16"/>
        <v>#DIV/0!</v>
      </c>
    </row>
    <row r="42" spans="1:24" ht="14.65" customHeight="1" x14ac:dyDescent="0.2">
      <c r="A42" s="1" t="s">
        <v>58</v>
      </c>
      <c r="B42" s="10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4"/>
        <v>0</v>
      </c>
      <c r="N42" s="11" t="e">
        <f t="shared" si="15"/>
        <v>#DIV/0!</v>
      </c>
      <c r="O42" s="383" t="e">
        <f t="shared" si="17"/>
        <v>#DIV/0!</v>
      </c>
      <c r="P42" s="383" t="e">
        <f t="shared" si="16"/>
        <v>#DIV/0!</v>
      </c>
      <c r="Q42" s="383" t="e">
        <f t="shared" si="16"/>
        <v>#DIV/0!</v>
      </c>
      <c r="R42" s="383" t="e">
        <f t="shared" si="16"/>
        <v>#DIV/0!</v>
      </c>
      <c r="S42" s="383" t="e">
        <f t="shared" si="16"/>
        <v>#DIV/0!</v>
      </c>
      <c r="T42" s="383" t="e">
        <f t="shared" si="16"/>
        <v>#DIV/0!</v>
      </c>
      <c r="U42" s="383" t="e">
        <f t="shared" si="16"/>
        <v>#DIV/0!</v>
      </c>
      <c r="V42" s="383" t="e">
        <f t="shared" si="16"/>
        <v>#DIV/0!</v>
      </c>
      <c r="W42" s="383" t="e">
        <f t="shared" si="16"/>
        <v>#DIV/0!</v>
      </c>
      <c r="X42" s="383" t="e">
        <f t="shared" si="16"/>
        <v>#DIV/0!</v>
      </c>
    </row>
    <row r="43" spans="1:24" ht="14.65" customHeight="1" x14ac:dyDescent="0.2">
      <c r="A43" s="1" t="s">
        <v>59</v>
      </c>
      <c r="B43" s="10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4"/>
        <v>0</v>
      </c>
      <c r="N43" s="11" t="e">
        <f t="shared" si="15"/>
        <v>#DIV/0!</v>
      </c>
      <c r="O43" s="383" t="e">
        <f t="shared" si="17"/>
        <v>#DIV/0!</v>
      </c>
      <c r="P43" s="383" t="e">
        <f t="shared" si="16"/>
        <v>#DIV/0!</v>
      </c>
      <c r="Q43" s="383" t="e">
        <f t="shared" si="16"/>
        <v>#DIV/0!</v>
      </c>
      <c r="R43" s="383" t="e">
        <f t="shared" si="16"/>
        <v>#DIV/0!</v>
      </c>
      <c r="S43" s="383" t="e">
        <f t="shared" si="16"/>
        <v>#DIV/0!</v>
      </c>
      <c r="T43" s="383" t="e">
        <f t="shared" si="16"/>
        <v>#DIV/0!</v>
      </c>
      <c r="U43" s="383" t="e">
        <f t="shared" si="16"/>
        <v>#DIV/0!</v>
      </c>
      <c r="V43" s="383" t="e">
        <f t="shared" si="16"/>
        <v>#DIV/0!</v>
      </c>
      <c r="W43" s="383" t="e">
        <f t="shared" si="16"/>
        <v>#DIV/0!</v>
      </c>
      <c r="X43" s="383" t="e">
        <f t="shared" si="16"/>
        <v>#DIV/0!</v>
      </c>
    </row>
    <row r="44" spans="1:24" ht="14.65" customHeight="1" x14ac:dyDescent="0.2">
      <c r="A44" s="1" t="s">
        <v>60</v>
      </c>
      <c r="B44" s="10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4"/>
        <v>0</v>
      </c>
      <c r="N44" s="11" t="e">
        <f t="shared" si="15"/>
        <v>#DIV/0!</v>
      </c>
      <c r="O44" s="383" t="e">
        <f t="shared" si="17"/>
        <v>#DIV/0!</v>
      </c>
      <c r="P44" s="383" t="e">
        <f t="shared" si="16"/>
        <v>#DIV/0!</v>
      </c>
      <c r="Q44" s="383" t="e">
        <f t="shared" si="16"/>
        <v>#DIV/0!</v>
      </c>
      <c r="R44" s="383" t="e">
        <f t="shared" si="16"/>
        <v>#DIV/0!</v>
      </c>
      <c r="S44" s="383" t="e">
        <f t="shared" si="16"/>
        <v>#DIV/0!</v>
      </c>
      <c r="T44" s="383" t="e">
        <f t="shared" si="16"/>
        <v>#DIV/0!</v>
      </c>
      <c r="U44" s="383" t="e">
        <f t="shared" si="16"/>
        <v>#DIV/0!</v>
      </c>
      <c r="V44" s="383" t="e">
        <f t="shared" si="16"/>
        <v>#DIV/0!</v>
      </c>
      <c r="W44" s="383" t="e">
        <f t="shared" si="16"/>
        <v>#DIV/0!</v>
      </c>
      <c r="X44" s="383" t="e">
        <f t="shared" si="16"/>
        <v>#DIV/0!</v>
      </c>
    </row>
    <row r="45" spans="1:24" ht="14.65" customHeight="1" x14ac:dyDescent="0.2">
      <c r="A45" s="1" t="s">
        <v>61</v>
      </c>
      <c r="B45" s="10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4"/>
        <v>0</v>
      </c>
      <c r="N45" s="11" t="e">
        <f t="shared" si="15"/>
        <v>#DIV/0!</v>
      </c>
      <c r="O45" s="383" t="e">
        <f t="shared" si="17"/>
        <v>#DIV/0!</v>
      </c>
      <c r="P45" s="383" t="e">
        <f t="shared" si="16"/>
        <v>#DIV/0!</v>
      </c>
      <c r="Q45" s="383" t="e">
        <f t="shared" si="16"/>
        <v>#DIV/0!</v>
      </c>
      <c r="R45" s="383" t="e">
        <f t="shared" si="16"/>
        <v>#DIV/0!</v>
      </c>
      <c r="S45" s="383" t="e">
        <f t="shared" si="16"/>
        <v>#DIV/0!</v>
      </c>
      <c r="T45" s="383" t="e">
        <f t="shared" si="16"/>
        <v>#DIV/0!</v>
      </c>
      <c r="U45" s="383" t="e">
        <f t="shared" si="16"/>
        <v>#DIV/0!</v>
      </c>
      <c r="V45" s="383" t="e">
        <f t="shared" si="16"/>
        <v>#DIV/0!</v>
      </c>
      <c r="W45" s="383" t="e">
        <f t="shared" si="16"/>
        <v>#DIV/0!</v>
      </c>
      <c r="X45" s="383" t="e">
        <f t="shared" si="16"/>
        <v>#DIV/0!</v>
      </c>
    </row>
    <row r="46" spans="1:24" ht="14.65" customHeight="1" x14ac:dyDescent="0.2">
      <c r="A46" s="1" t="s">
        <v>62</v>
      </c>
      <c r="B46" s="10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4"/>
        <v>0</v>
      </c>
      <c r="N46" s="11" t="e">
        <f t="shared" si="15"/>
        <v>#DIV/0!</v>
      </c>
      <c r="O46" s="383" t="e">
        <f t="shared" si="17"/>
        <v>#DIV/0!</v>
      </c>
      <c r="P46" s="383" t="e">
        <f t="shared" si="16"/>
        <v>#DIV/0!</v>
      </c>
      <c r="Q46" s="383" t="e">
        <f t="shared" si="16"/>
        <v>#DIV/0!</v>
      </c>
      <c r="R46" s="383" t="e">
        <f t="shared" si="16"/>
        <v>#DIV/0!</v>
      </c>
      <c r="S46" s="383" t="e">
        <f t="shared" si="16"/>
        <v>#DIV/0!</v>
      </c>
      <c r="T46" s="383" t="e">
        <f t="shared" si="16"/>
        <v>#DIV/0!</v>
      </c>
      <c r="U46" s="383" t="e">
        <f t="shared" si="16"/>
        <v>#DIV/0!</v>
      </c>
      <c r="V46" s="383" t="e">
        <f t="shared" si="16"/>
        <v>#DIV/0!</v>
      </c>
      <c r="W46" s="383" t="e">
        <f t="shared" si="16"/>
        <v>#DIV/0!</v>
      </c>
      <c r="X46" s="383" t="e">
        <f t="shared" si="16"/>
        <v>#DIV/0!</v>
      </c>
    </row>
    <row r="47" spans="1:24" ht="14.65" customHeight="1" x14ac:dyDescent="0.2">
      <c r="A47" s="1" t="s">
        <v>63</v>
      </c>
      <c r="B47" s="10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4"/>
        <v>0</v>
      </c>
      <c r="N47" s="11" t="e">
        <f t="shared" si="15"/>
        <v>#DIV/0!</v>
      </c>
      <c r="O47" s="383" t="e">
        <f t="shared" si="17"/>
        <v>#DIV/0!</v>
      </c>
      <c r="P47" s="383" t="e">
        <f t="shared" si="16"/>
        <v>#DIV/0!</v>
      </c>
      <c r="Q47" s="383" t="e">
        <f t="shared" si="16"/>
        <v>#DIV/0!</v>
      </c>
      <c r="R47" s="383" t="e">
        <f t="shared" si="16"/>
        <v>#DIV/0!</v>
      </c>
      <c r="S47" s="383" t="e">
        <f t="shared" si="16"/>
        <v>#DIV/0!</v>
      </c>
      <c r="T47" s="383" t="e">
        <f t="shared" si="16"/>
        <v>#DIV/0!</v>
      </c>
      <c r="U47" s="383" t="e">
        <f t="shared" si="16"/>
        <v>#DIV/0!</v>
      </c>
      <c r="V47" s="383" t="e">
        <f t="shared" si="16"/>
        <v>#DIV/0!</v>
      </c>
      <c r="W47" s="383" t="e">
        <f t="shared" si="16"/>
        <v>#DIV/0!</v>
      </c>
      <c r="X47" s="383" t="e">
        <f t="shared" si="16"/>
        <v>#DIV/0!</v>
      </c>
    </row>
    <row r="48" spans="1:24" ht="14.65" customHeight="1" x14ac:dyDescent="0.2">
      <c r="A48" s="1" t="s">
        <v>64</v>
      </c>
      <c r="B48" s="10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4"/>
        <v>0</v>
      </c>
      <c r="N48" s="11" t="e">
        <f t="shared" si="15"/>
        <v>#DIV/0!</v>
      </c>
      <c r="O48" s="383" t="e">
        <f t="shared" si="17"/>
        <v>#DIV/0!</v>
      </c>
      <c r="P48" s="383" t="e">
        <f t="shared" si="16"/>
        <v>#DIV/0!</v>
      </c>
      <c r="Q48" s="383" t="e">
        <f t="shared" si="16"/>
        <v>#DIV/0!</v>
      </c>
      <c r="R48" s="383" t="e">
        <f t="shared" si="16"/>
        <v>#DIV/0!</v>
      </c>
      <c r="S48" s="383" t="e">
        <f t="shared" si="16"/>
        <v>#DIV/0!</v>
      </c>
      <c r="T48" s="383" t="e">
        <f t="shared" si="16"/>
        <v>#DIV/0!</v>
      </c>
      <c r="U48" s="383" t="e">
        <f t="shared" si="16"/>
        <v>#DIV/0!</v>
      </c>
      <c r="V48" s="383" t="e">
        <f t="shared" si="16"/>
        <v>#DIV/0!</v>
      </c>
      <c r="W48" s="383" t="e">
        <f t="shared" si="16"/>
        <v>#DIV/0!</v>
      </c>
      <c r="X48" s="383" t="e">
        <f t="shared" si="16"/>
        <v>#DIV/0!</v>
      </c>
    </row>
    <row r="49" spans="1:24" ht="14.65" customHeight="1" x14ac:dyDescent="0.2">
      <c r="A49" s="1" t="s">
        <v>65</v>
      </c>
      <c r="B49" s="10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4"/>
        <v>0</v>
      </c>
      <c r="N49" s="11" t="e">
        <f t="shared" si="15"/>
        <v>#DIV/0!</v>
      </c>
      <c r="O49" s="383" t="e">
        <f t="shared" si="17"/>
        <v>#DIV/0!</v>
      </c>
      <c r="P49" s="383" t="e">
        <f t="shared" ref="P49:P56" si="18">D49/$M$57</f>
        <v>#DIV/0!</v>
      </c>
      <c r="Q49" s="383" t="e">
        <f t="shared" ref="Q49:Q56" si="19">E49/$M$57</f>
        <v>#DIV/0!</v>
      </c>
      <c r="R49" s="383" t="e">
        <f t="shared" ref="R49:R56" si="20">F49/$M$57</f>
        <v>#DIV/0!</v>
      </c>
      <c r="S49" s="383" t="e">
        <f t="shared" ref="S49:S56" si="21">G49/$M$57</f>
        <v>#DIV/0!</v>
      </c>
      <c r="T49" s="383" t="e">
        <f t="shared" ref="T49:T56" si="22">H49/$M$57</f>
        <v>#DIV/0!</v>
      </c>
      <c r="U49" s="383" t="e">
        <f t="shared" ref="U49:U56" si="23">I49/$M$57</f>
        <v>#DIV/0!</v>
      </c>
      <c r="V49" s="383" t="e">
        <f t="shared" ref="V49:V56" si="24">J49/$M$57</f>
        <v>#DIV/0!</v>
      </c>
      <c r="W49" s="383" t="e">
        <f t="shared" ref="W49:W56" si="25">K49/$M$57</f>
        <v>#DIV/0!</v>
      </c>
      <c r="X49" s="383" t="e">
        <f t="shared" ref="X49:X56" si="26">L49/$M$57</f>
        <v>#DIV/0!</v>
      </c>
    </row>
    <row r="50" spans="1:24" ht="14.65" customHeight="1" x14ac:dyDescent="0.2">
      <c r="A50" s="1" t="s">
        <v>66</v>
      </c>
      <c r="B50" s="10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4"/>
        <v>0</v>
      </c>
      <c r="N50" s="11" t="e">
        <f t="shared" si="15"/>
        <v>#DIV/0!</v>
      </c>
      <c r="O50" s="383" t="e">
        <f t="shared" si="17"/>
        <v>#DIV/0!</v>
      </c>
      <c r="P50" s="383" t="e">
        <f t="shared" si="18"/>
        <v>#DIV/0!</v>
      </c>
      <c r="Q50" s="383" t="e">
        <f t="shared" si="19"/>
        <v>#DIV/0!</v>
      </c>
      <c r="R50" s="383" t="e">
        <f t="shared" si="20"/>
        <v>#DIV/0!</v>
      </c>
      <c r="S50" s="383" t="e">
        <f t="shared" si="21"/>
        <v>#DIV/0!</v>
      </c>
      <c r="T50" s="383" t="e">
        <f t="shared" si="22"/>
        <v>#DIV/0!</v>
      </c>
      <c r="U50" s="383" t="e">
        <f t="shared" si="23"/>
        <v>#DIV/0!</v>
      </c>
      <c r="V50" s="383" t="e">
        <f t="shared" si="24"/>
        <v>#DIV/0!</v>
      </c>
      <c r="W50" s="383" t="e">
        <f t="shared" si="25"/>
        <v>#DIV/0!</v>
      </c>
      <c r="X50" s="383" t="e">
        <f t="shared" si="26"/>
        <v>#DIV/0!</v>
      </c>
    </row>
    <row r="51" spans="1:24" ht="14.65" customHeight="1" x14ac:dyDescent="0.2">
      <c r="A51" s="1" t="s">
        <v>67</v>
      </c>
      <c r="B51" s="10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4"/>
        <v>0</v>
      </c>
      <c r="N51" s="11" t="e">
        <f t="shared" si="15"/>
        <v>#DIV/0!</v>
      </c>
      <c r="O51" s="383" t="e">
        <f t="shared" si="17"/>
        <v>#DIV/0!</v>
      </c>
      <c r="P51" s="383" t="e">
        <f t="shared" si="18"/>
        <v>#DIV/0!</v>
      </c>
      <c r="Q51" s="383" t="e">
        <f t="shared" si="19"/>
        <v>#DIV/0!</v>
      </c>
      <c r="R51" s="383" t="e">
        <f t="shared" si="20"/>
        <v>#DIV/0!</v>
      </c>
      <c r="S51" s="383" t="e">
        <f t="shared" si="21"/>
        <v>#DIV/0!</v>
      </c>
      <c r="T51" s="383" t="e">
        <f t="shared" si="22"/>
        <v>#DIV/0!</v>
      </c>
      <c r="U51" s="383" t="e">
        <f t="shared" si="23"/>
        <v>#DIV/0!</v>
      </c>
      <c r="V51" s="383" t="e">
        <f t="shared" si="24"/>
        <v>#DIV/0!</v>
      </c>
      <c r="W51" s="383" t="e">
        <f t="shared" si="25"/>
        <v>#DIV/0!</v>
      </c>
      <c r="X51" s="383" t="e">
        <f t="shared" si="26"/>
        <v>#DIV/0!</v>
      </c>
    </row>
    <row r="52" spans="1:24" ht="14.65" customHeight="1" x14ac:dyDescent="0.2">
      <c r="A52" s="1" t="s">
        <v>68</v>
      </c>
      <c r="B52" s="10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4"/>
        <v>0</v>
      </c>
      <c r="N52" s="11" t="e">
        <f t="shared" si="15"/>
        <v>#DIV/0!</v>
      </c>
      <c r="O52" s="383" t="e">
        <f t="shared" si="17"/>
        <v>#DIV/0!</v>
      </c>
      <c r="P52" s="383" t="e">
        <f t="shared" si="18"/>
        <v>#DIV/0!</v>
      </c>
      <c r="Q52" s="383" t="e">
        <f t="shared" si="19"/>
        <v>#DIV/0!</v>
      </c>
      <c r="R52" s="383" t="e">
        <f t="shared" si="20"/>
        <v>#DIV/0!</v>
      </c>
      <c r="S52" s="383" t="e">
        <f t="shared" si="21"/>
        <v>#DIV/0!</v>
      </c>
      <c r="T52" s="383" t="e">
        <f t="shared" si="22"/>
        <v>#DIV/0!</v>
      </c>
      <c r="U52" s="383" t="e">
        <f t="shared" si="23"/>
        <v>#DIV/0!</v>
      </c>
      <c r="V52" s="383" t="e">
        <f t="shared" si="24"/>
        <v>#DIV/0!</v>
      </c>
      <c r="W52" s="383" t="e">
        <f t="shared" si="25"/>
        <v>#DIV/0!</v>
      </c>
      <c r="X52" s="383" t="e">
        <f t="shared" si="26"/>
        <v>#DIV/0!</v>
      </c>
    </row>
    <row r="53" spans="1:24" ht="14.65" customHeight="1" x14ac:dyDescent="0.2">
      <c r="A53" s="1" t="s">
        <v>69</v>
      </c>
      <c r="B53" s="10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4"/>
        <v>0</v>
      </c>
      <c r="N53" s="11" t="e">
        <f t="shared" si="15"/>
        <v>#DIV/0!</v>
      </c>
      <c r="O53" s="383" t="e">
        <f t="shared" si="17"/>
        <v>#DIV/0!</v>
      </c>
      <c r="P53" s="383" t="e">
        <f t="shared" si="18"/>
        <v>#DIV/0!</v>
      </c>
      <c r="Q53" s="383" t="e">
        <f t="shared" si="19"/>
        <v>#DIV/0!</v>
      </c>
      <c r="R53" s="383" t="e">
        <f t="shared" si="20"/>
        <v>#DIV/0!</v>
      </c>
      <c r="S53" s="383" t="e">
        <f t="shared" si="21"/>
        <v>#DIV/0!</v>
      </c>
      <c r="T53" s="383" t="e">
        <f t="shared" si="22"/>
        <v>#DIV/0!</v>
      </c>
      <c r="U53" s="383" t="e">
        <f t="shared" si="23"/>
        <v>#DIV/0!</v>
      </c>
      <c r="V53" s="383" t="e">
        <f t="shared" si="24"/>
        <v>#DIV/0!</v>
      </c>
      <c r="W53" s="383" t="e">
        <f t="shared" si="25"/>
        <v>#DIV/0!</v>
      </c>
      <c r="X53" s="383" t="e">
        <f t="shared" si="26"/>
        <v>#DIV/0!</v>
      </c>
    </row>
    <row r="54" spans="1:24" ht="14.65" customHeight="1" x14ac:dyDescent="0.2">
      <c r="A54" s="1" t="s">
        <v>70</v>
      </c>
      <c r="B54" s="10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4"/>
        <v>0</v>
      </c>
      <c r="N54" s="11" t="e">
        <f t="shared" si="15"/>
        <v>#DIV/0!</v>
      </c>
      <c r="O54" s="383" t="e">
        <f t="shared" si="17"/>
        <v>#DIV/0!</v>
      </c>
      <c r="P54" s="383" t="e">
        <f t="shared" si="18"/>
        <v>#DIV/0!</v>
      </c>
      <c r="Q54" s="383" t="e">
        <f t="shared" si="19"/>
        <v>#DIV/0!</v>
      </c>
      <c r="R54" s="383" t="e">
        <f t="shared" si="20"/>
        <v>#DIV/0!</v>
      </c>
      <c r="S54" s="383" t="e">
        <f t="shared" si="21"/>
        <v>#DIV/0!</v>
      </c>
      <c r="T54" s="383" t="e">
        <f t="shared" si="22"/>
        <v>#DIV/0!</v>
      </c>
      <c r="U54" s="383" t="e">
        <f t="shared" si="23"/>
        <v>#DIV/0!</v>
      </c>
      <c r="V54" s="383" t="e">
        <f t="shared" si="24"/>
        <v>#DIV/0!</v>
      </c>
      <c r="W54" s="383" t="e">
        <f t="shared" si="25"/>
        <v>#DIV/0!</v>
      </c>
      <c r="X54" s="383" t="e">
        <f t="shared" si="26"/>
        <v>#DIV/0!</v>
      </c>
    </row>
    <row r="55" spans="1:24" ht="14.65" customHeight="1" x14ac:dyDescent="0.2">
      <c r="A55" s="1" t="s">
        <v>71</v>
      </c>
      <c r="B55" s="10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4"/>
        <v>0</v>
      </c>
      <c r="N55" s="11" t="e">
        <f t="shared" si="15"/>
        <v>#DIV/0!</v>
      </c>
      <c r="O55" s="383" t="e">
        <f t="shared" si="17"/>
        <v>#DIV/0!</v>
      </c>
      <c r="P55" s="383" t="e">
        <f t="shared" si="18"/>
        <v>#DIV/0!</v>
      </c>
      <c r="Q55" s="383" t="e">
        <f t="shared" si="19"/>
        <v>#DIV/0!</v>
      </c>
      <c r="R55" s="383" t="e">
        <f t="shared" si="20"/>
        <v>#DIV/0!</v>
      </c>
      <c r="S55" s="383" t="e">
        <f t="shared" si="21"/>
        <v>#DIV/0!</v>
      </c>
      <c r="T55" s="383" t="e">
        <f t="shared" si="22"/>
        <v>#DIV/0!</v>
      </c>
      <c r="U55" s="383" t="e">
        <f t="shared" si="23"/>
        <v>#DIV/0!</v>
      </c>
      <c r="V55" s="383" t="e">
        <f t="shared" si="24"/>
        <v>#DIV/0!</v>
      </c>
      <c r="W55" s="383" t="e">
        <f t="shared" si="25"/>
        <v>#DIV/0!</v>
      </c>
      <c r="X55" s="383" t="e">
        <f t="shared" si="26"/>
        <v>#DIV/0!</v>
      </c>
    </row>
    <row r="56" spans="1:24" ht="14.65" customHeight="1" x14ac:dyDescent="0.2">
      <c r="A56" s="1" t="s">
        <v>72</v>
      </c>
      <c r="B56" s="10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4"/>
        <v>0</v>
      </c>
      <c r="N56" s="11" t="e">
        <f t="shared" si="15"/>
        <v>#DIV/0!</v>
      </c>
      <c r="O56" s="383" t="e">
        <f t="shared" si="17"/>
        <v>#DIV/0!</v>
      </c>
      <c r="P56" s="383" t="e">
        <f t="shared" si="18"/>
        <v>#DIV/0!</v>
      </c>
      <c r="Q56" s="383" t="e">
        <f t="shared" si="19"/>
        <v>#DIV/0!</v>
      </c>
      <c r="R56" s="383" t="e">
        <f t="shared" si="20"/>
        <v>#DIV/0!</v>
      </c>
      <c r="S56" s="383" t="e">
        <f t="shared" si="21"/>
        <v>#DIV/0!</v>
      </c>
      <c r="T56" s="383" t="e">
        <f t="shared" si="22"/>
        <v>#DIV/0!</v>
      </c>
      <c r="U56" s="383" t="e">
        <f t="shared" si="23"/>
        <v>#DIV/0!</v>
      </c>
      <c r="V56" s="383" t="e">
        <f t="shared" si="24"/>
        <v>#DIV/0!</v>
      </c>
      <c r="W56" s="383" t="e">
        <f t="shared" si="25"/>
        <v>#DIV/0!</v>
      </c>
      <c r="X56" s="383" t="e">
        <f t="shared" si="26"/>
        <v>#DIV/0!</v>
      </c>
    </row>
    <row r="57" spans="1:24" ht="12.75" customHeight="1" x14ac:dyDescent="0.2">
      <c r="A57" s="1" t="s">
        <v>41</v>
      </c>
      <c r="B57" s="1">
        <f t="shared" ref="B57:L57" si="27">SUM(B33:B56)</f>
        <v>0</v>
      </c>
      <c r="C57" s="1">
        <f t="shared" si="27"/>
        <v>0</v>
      </c>
      <c r="D57" s="1">
        <f t="shared" si="27"/>
        <v>0</v>
      </c>
      <c r="E57" s="1">
        <f t="shared" si="27"/>
        <v>0</v>
      </c>
      <c r="F57" s="1">
        <f t="shared" si="27"/>
        <v>0</v>
      </c>
      <c r="G57" s="1">
        <f t="shared" si="27"/>
        <v>0</v>
      </c>
      <c r="H57" s="1">
        <f t="shared" si="27"/>
        <v>0</v>
      </c>
      <c r="I57" s="1">
        <f t="shared" si="27"/>
        <v>0</v>
      </c>
      <c r="J57" s="1">
        <f t="shared" si="27"/>
        <v>0</v>
      </c>
      <c r="K57" s="1">
        <f t="shared" si="27"/>
        <v>0</v>
      </c>
      <c r="L57" s="1">
        <f t="shared" si="27"/>
        <v>0</v>
      </c>
      <c r="M57" s="1">
        <f t="shared" si="14"/>
        <v>0</v>
      </c>
      <c r="N57" s="11" t="e">
        <f t="shared" si="15"/>
        <v>#DIV/0!</v>
      </c>
    </row>
    <row r="62" spans="1:24" x14ac:dyDescent="0.2">
      <c r="A62" s="410" t="s">
        <v>250</v>
      </c>
      <c r="B62" s="411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1"/>
    </row>
    <row r="63" spans="1:24" x14ac:dyDescent="0.2">
      <c r="A63" s="411"/>
      <c r="B63" s="411" t="s">
        <v>251</v>
      </c>
      <c r="C63" s="411" t="s">
        <v>151</v>
      </c>
      <c r="D63" s="411" t="s">
        <v>152</v>
      </c>
      <c r="E63" s="411" t="s">
        <v>170</v>
      </c>
      <c r="F63" s="411" t="s">
        <v>252</v>
      </c>
      <c r="G63" s="411" t="s">
        <v>172</v>
      </c>
      <c r="H63" s="411" t="s">
        <v>253</v>
      </c>
      <c r="I63" s="411" t="s">
        <v>254</v>
      </c>
      <c r="J63" s="411" t="s">
        <v>155</v>
      </c>
      <c r="K63" s="411" t="s">
        <v>156</v>
      </c>
      <c r="L63" s="411" t="s">
        <v>157</v>
      </c>
      <c r="M63" s="413" t="s">
        <v>95</v>
      </c>
    </row>
    <row r="64" spans="1:24" x14ac:dyDescent="0.2">
      <c r="A64" s="411"/>
      <c r="B64" s="411" t="s">
        <v>251</v>
      </c>
      <c r="C64" s="411">
        <v>1</v>
      </c>
      <c r="D64" s="411">
        <v>2</v>
      </c>
      <c r="E64" s="411">
        <v>3</v>
      </c>
      <c r="F64" s="411">
        <v>4</v>
      </c>
      <c r="G64" s="411">
        <v>5</v>
      </c>
      <c r="H64" s="411">
        <v>6</v>
      </c>
      <c r="I64" s="411">
        <v>7</v>
      </c>
      <c r="J64" s="411">
        <v>8</v>
      </c>
      <c r="K64" s="411">
        <v>9</v>
      </c>
      <c r="L64" s="411">
        <v>10</v>
      </c>
      <c r="M64" s="413"/>
    </row>
    <row r="65" spans="1:13" x14ac:dyDescent="0.2">
      <c r="A65" s="411"/>
      <c r="B65" s="411" t="s">
        <v>255</v>
      </c>
      <c r="C65" s="411">
        <v>1</v>
      </c>
      <c r="D65" s="411">
        <v>1</v>
      </c>
      <c r="E65" s="411">
        <v>0</v>
      </c>
      <c r="F65" s="411">
        <v>0</v>
      </c>
      <c r="G65" s="411">
        <v>0.5</v>
      </c>
      <c r="H65" s="411">
        <v>0.5</v>
      </c>
      <c r="I65" s="411">
        <v>0.5</v>
      </c>
      <c r="J65" s="411">
        <v>1</v>
      </c>
      <c r="K65" s="411">
        <v>1</v>
      </c>
      <c r="L65" s="411">
        <v>1</v>
      </c>
      <c r="M65" s="413"/>
    </row>
    <row r="66" spans="1:13" x14ac:dyDescent="0.2">
      <c r="A66" s="411"/>
      <c r="B66" s="411" t="s">
        <v>256</v>
      </c>
      <c r="C66" s="411">
        <f>C$65*SUM(C$39:C$54,C$11:C$26)</f>
        <v>0</v>
      </c>
      <c r="D66" s="411">
        <f t="shared" ref="D66:L66" si="28">D$65*SUM(D$39:D$54,D$11:D$26)</f>
        <v>0</v>
      </c>
      <c r="E66" s="411">
        <f t="shared" si="28"/>
        <v>0</v>
      </c>
      <c r="F66" s="411">
        <f t="shared" si="28"/>
        <v>0</v>
      </c>
      <c r="G66" s="411">
        <f t="shared" si="28"/>
        <v>0</v>
      </c>
      <c r="H66" s="411">
        <f t="shared" si="28"/>
        <v>0</v>
      </c>
      <c r="I66" s="411">
        <f t="shared" si="28"/>
        <v>0</v>
      </c>
      <c r="J66" s="411">
        <f t="shared" si="28"/>
        <v>0</v>
      </c>
      <c r="K66" s="411">
        <f t="shared" si="28"/>
        <v>0</v>
      </c>
      <c r="L66" s="411">
        <f t="shared" si="28"/>
        <v>0</v>
      </c>
      <c r="M66" s="413">
        <f>SUM(C66:L66)</f>
        <v>0</v>
      </c>
    </row>
    <row r="67" spans="1:13" x14ac:dyDescent="0.2">
      <c r="A67" s="411"/>
      <c r="B67" s="411" t="s">
        <v>257</v>
      </c>
      <c r="C67" s="411">
        <f>C$65*SUM(C$33:C$38,C$55:C$56,C$5:C$10,C$27:C$28)</f>
        <v>0</v>
      </c>
      <c r="D67" s="411">
        <f t="shared" ref="D67:L67" si="29">D$65*SUM(D$33:D$38,D$55:D$56,D$5:D$10,D$27:D$28)</f>
        <v>0</v>
      </c>
      <c r="E67" s="411">
        <f t="shared" si="29"/>
        <v>0</v>
      </c>
      <c r="F67" s="411">
        <f t="shared" si="29"/>
        <v>0</v>
      </c>
      <c r="G67" s="411">
        <f t="shared" si="29"/>
        <v>0</v>
      </c>
      <c r="H67" s="411">
        <f t="shared" si="29"/>
        <v>0</v>
      </c>
      <c r="I67" s="411">
        <f t="shared" si="29"/>
        <v>0</v>
      </c>
      <c r="J67" s="411">
        <f t="shared" si="29"/>
        <v>0</v>
      </c>
      <c r="K67" s="411">
        <f t="shared" si="29"/>
        <v>0</v>
      </c>
      <c r="L67" s="411">
        <f t="shared" si="29"/>
        <v>0</v>
      </c>
      <c r="M67" s="413">
        <f t="shared" ref="M67:M70" si="30">SUM(C67:L67)</f>
        <v>0</v>
      </c>
    </row>
    <row r="68" spans="1:13" x14ac:dyDescent="0.2">
      <c r="A68" s="411"/>
      <c r="B68" s="411" t="s">
        <v>258</v>
      </c>
      <c r="C68" s="411">
        <v>0</v>
      </c>
      <c r="D68" s="411">
        <v>0</v>
      </c>
      <c r="E68" s="411">
        <v>1</v>
      </c>
      <c r="F68" s="411">
        <v>1</v>
      </c>
      <c r="G68" s="411">
        <v>0.5</v>
      </c>
      <c r="H68" s="411">
        <v>0.5</v>
      </c>
      <c r="I68" s="411">
        <v>0.5</v>
      </c>
      <c r="J68" s="411">
        <v>0</v>
      </c>
      <c r="K68" s="411">
        <v>0</v>
      </c>
      <c r="L68" s="411">
        <v>0</v>
      </c>
      <c r="M68" s="413"/>
    </row>
    <row r="69" spans="1:13" x14ac:dyDescent="0.2">
      <c r="A69" s="411"/>
      <c r="B69" s="411" t="s">
        <v>259</v>
      </c>
      <c r="C69" s="411">
        <f>C$68*SUM(C$39:C$54,C$11:C$26)</f>
        <v>0</v>
      </c>
      <c r="D69" s="411">
        <f t="shared" ref="D69:L69" si="31">D$68*SUM(D$39:D$54,D$11:D$26)</f>
        <v>0</v>
      </c>
      <c r="E69" s="411">
        <f t="shared" si="31"/>
        <v>0</v>
      </c>
      <c r="F69" s="411">
        <f t="shared" si="31"/>
        <v>0</v>
      </c>
      <c r="G69" s="411">
        <f t="shared" si="31"/>
        <v>0</v>
      </c>
      <c r="H69" s="411">
        <f t="shared" si="31"/>
        <v>0</v>
      </c>
      <c r="I69" s="411">
        <f t="shared" si="31"/>
        <v>0</v>
      </c>
      <c r="J69" s="411">
        <f t="shared" si="31"/>
        <v>0</v>
      </c>
      <c r="K69" s="411">
        <f t="shared" si="31"/>
        <v>0</v>
      </c>
      <c r="L69" s="411">
        <f t="shared" si="31"/>
        <v>0</v>
      </c>
      <c r="M69" s="413">
        <f t="shared" si="30"/>
        <v>0</v>
      </c>
    </row>
    <row r="70" spans="1:13" x14ac:dyDescent="0.2">
      <c r="A70" s="411"/>
      <c r="B70" s="411" t="s">
        <v>260</v>
      </c>
      <c r="C70" s="411">
        <f>C$68*SUM(C$33:C$38,C$55:C$56,C$5:C$10,C$27:C$28)</f>
        <v>0</v>
      </c>
      <c r="D70" s="411">
        <f t="shared" ref="D70:L70" si="32">D$68*SUM(D$33:D$38,D$55:D$56,D$5:D$10,D$27:D$28)</f>
        <v>0</v>
      </c>
      <c r="E70" s="411">
        <f t="shared" si="32"/>
        <v>0</v>
      </c>
      <c r="F70" s="411">
        <f t="shared" si="32"/>
        <v>0</v>
      </c>
      <c r="G70" s="411">
        <f t="shared" si="32"/>
        <v>0</v>
      </c>
      <c r="H70" s="411">
        <f t="shared" si="32"/>
        <v>0</v>
      </c>
      <c r="I70" s="411">
        <f t="shared" si="32"/>
        <v>0</v>
      </c>
      <c r="J70" s="411">
        <f t="shared" si="32"/>
        <v>0</v>
      </c>
      <c r="K70" s="411">
        <f t="shared" si="32"/>
        <v>0</v>
      </c>
      <c r="L70" s="411">
        <f t="shared" si="32"/>
        <v>0</v>
      </c>
      <c r="M70" s="413">
        <f t="shared" si="30"/>
        <v>0</v>
      </c>
    </row>
    <row r="71" spans="1:13" x14ac:dyDescent="0.2">
      <c r="A71" s="411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3"/>
    </row>
    <row r="72" spans="1:13" x14ac:dyDescent="0.2">
      <c r="A72" s="411"/>
      <c r="B72" s="411" t="s">
        <v>261</v>
      </c>
      <c r="C72" s="411" t="s">
        <v>151</v>
      </c>
      <c r="D72" s="411" t="s">
        <v>152</v>
      </c>
      <c r="E72" s="411" t="s">
        <v>153</v>
      </c>
      <c r="F72" s="411" t="s">
        <v>154</v>
      </c>
      <c r="G72" s="411" t="s">
        <v>155</v>
      </c>
      <c r="H72" s="411" t="s">
        <v>156</v>
      </c>
      <c r="I72" s="411" t="s">
        <v>157</v>
      </c>
      <c r="J72" s="411"/>
      <c r="K72" s="411"/>
      <c r="L72" s="411"/>
      <c r="M72" s="413"/>
    </row>
    <row r="73" spans="1:13" x14ac:dyDescent="0.2">
      <c r="A73" s="411"/>
      <c r="B73" s="411" t="s">
        <v>261</v>
      </c>
      <c r="C73" s="411">
        <v>1</v>
      </c>
      <c r="D73" s="411">
        <v>2</v>
      </c>
      <c r="E73" s="411">
        <v>3</v>
      </c>
      <c r="F73" s="411">
        <v>4</v>
      </c>
      <c r="G73" s="411">
        <v>5</v>
      </c>
      <c r="H73" s="411">
        <v>6</v>
      </c>
      <c r="I73" s="411">
        <v>7</v>
      </c>
      <c r="J73" s="411"/>
      <c r="K73" s="411"/>
      <c r="L73" s="411"/>
      <c r="M73" s="413"/>
    </row>
    <row r="74" spans="1:13" x14ac:dyDescent="0.2">
      <c r="A74" s="411"/>
      <c r="B74" s="411" t="s">
        <v>255</v>
      </c>
      <c r="C74" s="411">
        <v>1</v>
      </c>
      <c r="D74" s="411">
        <v>1</v>
      </c>
      <c r="E74" s="411">
        <v>0</v>
      </c>
      <c r="F74" s="411">
        <v>0.5</v>
      </c>
      <c r="G74" s="411">
        <v>1</v>
      </c>
      <c r="H74" s="411">
        <v>1</v>
      </c>
      <c r="I74" s="411">
        <v>1</v>
      </c>
      <c r="J74" s="411"/>
      <c r="K74" s="411"/>
      <c r="L74" s="411"/>
      <c r="M74" s="413"/>
    </row>
    <row r="75" spans="1:13" x14ac:dyDescent="0.2">
      <c r="A75" s="411"/>
      <c r="B75" s="411" t="s">
        <v>256</v>
      </c>
      <c r="C75" s="411">
        <f>C$74*SUM(C$39:C$54,C$11:C$26)</f>
        <v>0</v>
      </c>
      <c r="D75" s="411">
        <f t="shared" ref="D75:I75" si="33">D$74*SUM(D$39:D$54,D$11:D$26)</f>
        <v>0</v>
      </c>
      <c r="E75" s="411">
        <f t="shared" si="33"/>
        <v>0</v>
      </c>
      <c r="F75" s="411">
        <f t="shared" si="33"/>
        <v>0</v>
      </c>
      <c r="G75" s="411">
        <f t="shared" si="33"/>
        <v>0</v>
      </c>
      <c r="H75" s="411">
        <f t="shared" si="33"/>
        <v>0</v>
      </c>
      <c r="I75" s="411">
        <f t="shared" si="33"/>
        <v>0</v>
      </c>
      <c r="J75" s="411"/>
      <c r="K75" s="411"/>
      <c r="L75" s="411"/>
      <c r="M75" s="413">
        <f>SUM(C75:I75)</f>
        <v>0</v>
      </c>
    </row>
    <row r="76" spans="1:13" x14ac:dyDescent="0.2">
      <c r="A76" s="411"/>
      <c r="B76" s="411" t="s">
        <v>257</v>
      </c>
      <c r="C76" s="411">
        <f>C$74*SUM(C$33:C$38,C$55:C$56,C$5:C$10,C$27:C$28)</f>
        <v>0</v>
      </c>
      <c r="D76" s="411">
        <f t="shared" ref="D76:I76" si="34">D$74*SUM(D$33:D$38,D$55:D$56,D$5:D$10,D$27:D$28)</f>
        <v>0</v>
      </c>
      <c r="E76" s="411">
        <f t="shared" si="34"/>
        <v>0</v>
      </c>
      <c r="F76" s="411">
        <f t="shared" si="34"/>
        <v>0</v>
      </c>
      <c r="G76" s="411">
        <f t="shared" si="34"/>
        <v>0</v>
      </c>
      <c r="H76" s="411">
        <f t="shared" si="34"/>
        <v>0</v>
      </c>
      <c r="I76" s="411">
        <f t="shared" si="34"/>
        <v>0</v>
      </c>
      <c r="J76" s="411"/>
      <c r="K76" s="411"/>
      <c r="L76" s="411"/>
      <c r="M76" s="413">
        <f t="shared" ref="M76:M106" si="35">SUM(C76:I76)</f>
        <v>0</v>
      </c>
    </row>
    <row r="77" spans="1:13" x14ac:dyDescent="0.2">
      <c r="A77" s="411"/>
      <c r="B77" s="411" t="s">
        <v>258</v>
      </c>
      <c r="C77" s="411">
        <v>0</v>
      </c>
      <c r="D77" s="411">
        <v>0</v>
      </c>
      <c r="E77" s="411">
        <v>1</v>
      </c>
      <c r="F77" s="411">
        <v>0.5</v>
      </c>
      <c r="G77" s="411">
        <v>0</v>
      </c>
      <c r="H77" s="411">
        <v>0</v>
      </c>
      <c r="I77" s="411">
        <v>0</v>
      </c>
      <c r="J77" s="411"/>
      <c r="K77" s="411"/>
      <c r="L77" s="411"/>
      <c r="M77" s="413"/>
    </row>
    <row r="78" spans="1:13" x14ac:dyDescent="0.2">
      <c r="A78" s="411"/>
      <c r="B78" s="411" t="s">
        <v>259</v>
      </c>
      <c r="C78" s="411">
        <f>C$77*SUM(C$39:C$54,C$11:C$26)</f>
        <v>0</v>
      </c>
      <c r="D78" s="411">
        <f t="shared" ref="D78:H78" si="36">D$77*SUM(D$39:D$54,D$11:D$26)</f>
        <v>0</v>
      </c>
      <c r="E78" s="411">
        <f t="shared" si="36"/>
        <v>0</v>
      </c>
      <c r="F78" s="411">
        <f t="shared" si="36"/>
        <v>0</v>
      </c>
      <c r="G78" s="411">
        <f t="shared" si="36"/>
        <v>0</v>
      </c>
      <c r="H78" s="411">
        <f t="shared" si="36"/>
        <v>0</v>
      </c>
      <c r="I78" s="411">
        <f>I$77*SUM(I$39:I$54,I$11:I$26)</f>
        <v>0</v>
      </c>
      <c r="J78" s="411"/>
      <c r="K78" s="411"/>
      <c r="L78" s="411"/>
      <c r="M78" s="413">
        <f t="shared" si="35"/>
        <v>0</v>
      </c>
    </row>
    <row r="79" spans="1:13" x14ac:dyDescent="0.2">
      <c r="A79" s="411"/>
      <c r="B79" s="411" t="s">
        <v>260</v>
      </c>
      <c r="C79" s="411">
        <f>C$77*SUM(C$33:C$38,C$55:C$56,C$5:C$10,C$27:C$28)</f>
        <v>0</v>
      </c>
      <c r="D79" s="411">
        <f t="shared" ref="D79:H79" si="37">D$77*SUM(D$33:D$38,D$55:D$56,D$5:D$10,D$27:D$28)</f>
        <v>0</v>
      </c>
      <c r="E79" s="411">
        <f t="shared" si="37"/>
        <v>0</v>
      </c>
      <c r="F79" s="411">
        <f t="shared" si="37"/>
        <v>0</v>
      </c>
      <c r="G79" s="411">
        <f t="shared" si="37"/>
        <v>0</v>
      </c>
      <c r="H79" s="411">
        <f t="shared" si="37"/>
        <v>0</v>
      </c>
      <c r="I79" s="411">
        <f>I$77*SUM(I$33:I$38,I$55:I$56,I$5:I$10,I$27:I$28)</f>
        <v>0</v>
      </c>
      <c r="J79" s="411"/>
      <c r="K79" s="411"/>
      <c r="L79" s="411"/>
      <c r="M79" s="413">
        <f t="shared" si="35"/>
        <v>0</v>
      </c>
    </row>
    <row r="80" spans="1:13" x14ac:dyDescent="0.2">
      <c r="A80" s="411"/>
      <c r="B80" s="411"/>
      <c r="C80" s="411"/>
      <c r="D80" s="411"/>
      <c r="E80" s="411"/>
      <c r="F80" s="411"/>
      <c r="G80" s="411"/>
      <c r="H80" s="411"/>
      <c r="I80" s="411"/>
      <c r="J80" s="411"/>
      <c r="K80" s="411"/>
      <c r="L80" s="411"/>
      <c r="M80" s="413"/>
    </row>
    <row r="81" spans="1:13" x14ac:dyDescent="0.2">
      <c r="A81" s="411"/>
      <c r="B81" s="411" t="s">
        <v>262</v>
      </c>
      <c r="C81" s="411" t="s">
        <v>151</v>
      </c>
      <c r="D81" s="411" t="s">
        <v>152</v>
      </c>
      <c r="E81" s="411" t="s">
        <v>153</v>
      </c>
      <c r="F81" s="411" t="s">
        <v>154</v>
      </c>
      <c r="G81" s="411" t="s">
        <v>155</v>
      </c>
      <c r="H81" s="411" t="s">
        <v>156</v>
      </c>
      <c r="I81" s="411" t="s">
        <v>157</v>
      </c>
      <c r="J81" s="411"/>
      <c r="K81" s="411"/>
      <c r="L81" s="411"/>
      <c r="M81" s="413"/>
    </row>
    <row r="82" spans="1:13" x14ac:dyDescent="0.2">
      <c r="A82" s="411"/>
      <c r="B82" s="411" t="s">
        <v>262</v>
      </c>
      <c r="C82" s="411">
        <v>1</v>
      </c>
      <c r="D82" s="411">
        <v>2</v>
      </c>
      <c r="E82" s="411">
        <v>3</v>
      </c>
      <c r="F82" s="411">
        <v>4</v>
      </c>
      <c r="G82" s="411">
        <v>5</v>
      </c>
      <c r="H82" s="411">
        <v>6</v>
      </c>
      <c r="I82" s="411">
        <v>7</v>
      </c>
      <c r="J82" s="411"/>
      <c r="K82" s="411"/>
      <c r="L82" s="411"/>
      <c r="M82" s="413"/>
    </row>
    <row r="83" spans="1:13" x14ac:dyDescent="0.2">
      <c r="A83" s="411"/>
      <c r="B83" s="411" t="s">
        <v>255</v>
      </c>
      <c r="C83" s="411">
        <v>1</v>
      </c>
      <c r="D83" s="411">
        <v>1</v>
      </c>
      <c r="E83" s="411">
        <v>0</v>
      </c>
      <c r="F83" s="411">
        <v>0.5</v>
      </c>
      <c r="G83" s="411">
        <v>1</v>
      </c>
      <c r="H83" s="411">
        <v>1</v>
      </c>
      <c r="I83" s="411">
        <v>1</v>
      </c>
      <c r="J83" s="411"/>
      <c r="K83" s="411"/>
      <c r="L83" s="411"/>
      <c r="M83" s="413"/>
    </row>
    <row r="84" spans="1:13" x14ac:dyDescent="0.2">
      <c r="A84" s="411"/>
      <c r="B84" s="411" t="s">
        <v>256</v>
      </c>
      <c r="C84" s="411">
        <f>C$83*SUM(C$39:C$54,C$11:C$26)</f>
        <v>0</v>
      </c>
      <c r="D84" s="411">
        <f t="shared" ref="D84:H84" si="38">D$83*SUM(D$39:D$54,D$11:D$26)</f>
        <v>0</v>
      </c>
      <c r="E84" s="411">
        <f t="shared" si="38"/>
        <v>0</v>
      </c>
      <c r="F84" s="411">
        <f t="shared" si="38"/>
        <v>0</v>
      </c>
      <c r="G84" s="411">
        <f t="shared" si="38"/>
        <v>0</v>
      </c>
      <c r="H84" s="411">
        <f t="shared" si="38"/>
        <v>0</v>
      </c>
      <c r="I84" s="411">
        <f>I$83*SUM(I$39:I$54,I$11:I$26)</f>
        <v>0</v>
      </c>
      <c r="J84" s="411"/>
      <c r="K84" s="411"/>
      <c r="L84" s="411"/>
      <c r="M84" s="413">
        <f>SUM(C84:I84)</f>
        <v>0</v>
      </c>
    </row>
    <row r="85" spans="1:13" x14ac:dyDescent="0.2">
      <c r="A85" s="411"/>
      <c r="B85" s="411" t="s">
        <v>257</v>
      </c>
      <c r="C85" s="411">
        <f>C$83*SUM(C$33:C$38,C$55:C$56,C$5:C$10,C$27:C$28)</f>
        <v>0</v>
      </c>
      <c r="D85" s="411">
        <f t="shared" ref="D85:H85" si="39">D$83*SUM(D$33:D$38,D$55:D$56,D$5:D$10,D$27:D$28)</f>
        <v>0</v>
      </c>
      <c r="E85" s="411">
        <f t="shared" si="39"/>
        <v>0</v>
      </c>
      <c r="F85" s="411">
        <f t="shared" si="39"/>
        <v>0</v>
      </c>
      <c r="G85" s="411">
        <f t="shared" si="39"/>
        <v>0</v>
      </c>
      <c r="H85" s="411">
        <f t="shared" si="39"/>
        <v>0</v>
      </c>
      <c r="I85" s="411">
        <f>I$83*SUM(I$33:I$38,I$55:I$56,I$5:I$10,I$27:I$28)</f>
        <v>0</v>
      </c>
      <c r="J85" s="411"/>
      <c r="K85" s="411"/>
      <c r="L85" s="411"/>
      <c r="M85" s="413">
        <f t="shared" si="35"/>
        <v>0</v>
      </c>
    </row>
    <row r="86" spans="1:13" x14ac:dyDescent="0.2">
      <c r="A86" s="411"/>
      <c r="B86" s="411" t="s">
        <v>258</v>
      </c>
      <c r="C86" s="411">
        <v>0</v>
      </c>
      <c r="D86" s="411">
        <v>0</v>
      </c>
      <c r="E86" s="411">
        <v>1</v>
      </c>
      <c r="F86" s="411">
        <v>0.5</v>
      </c>
      <c r="G86" s="411">
        <v>0</v>
      </c>
      <c r="H86" s="411">
        <v>0</v>
      </c>
      <c r="I86" s="411">
        <v>0</v>
      </c>
      <c r="J86" s="411"/>
      <c r="K86" s="411"/>
      <c r="L86" s="411"/>
      <c r="M86" s="413"/>
    </row>
    <row r="87" spans="1:13" x14ac:dyDescent="0.2">
      <c r="A87" s="411"/>
      <c r="B87" s="411" t="s">
        <v>259</v>
      </c>
      <c r="C87" s="411">
        <f>C$86*SUM(C$39:C$54,C$11:C$26)</f>
        <v>0</v>
      </c>
      <c r="D87" s="411">
        <f t="shared" ref="D87:I87" si="40">D$86*SUM(D$39:D$54,D$11:D$26)</f>
        <v>0</v>
      </c>
      <c r="E87" s="411">
        <f t="shared" si="40"/>
        <v>0</v>
      </c>
      <c r="F87" s="411">
        <f t="shared" si="40"/>
        <v>0</v>
      </c>
      <c r="G87" s="411">
        <f t="shared" si="40"/>
        <v>0</v>
      </c>
      <c r="H87" s="411">
        <f t="shared" si="40"/>
        <v>0</v>
      </c>
      <c r="I87" s="411">
        <f t="shared" si="40"/>
        <v>0</v>
      </c>
      <c r="J87" s="411"/>
      <c r="K87" s="411"/>
      <c r="L87" s="411"/>
      <c r="M87" s="413">
        <f>SUM(C87:I87)</f>
        <v>0</v>
      </c>
    </row>
    <row r="88" spans="1:13" x14ac:dyDescent="0.2">
      <c r="A88" s="411"/>
      <c r="B88" s="411" t="s">
        <v>260</v>
      </c>
      <c r="C88" s="411">
        <f>C$86*SUM(C$33:C$38,C$55:C$56,C$5:C$10,C$27:C$28)</f>
        <v>0</v>
      </c>
      <c r="D88" s="411">
        <f t="shared" ref="D88:H88" si="41">D$86*SUM(D$33:D$38,D$55:D$56,D$5:D$10,D$27:D$28)</f>
        <v>0</v>
      </c>
      <c r="E88" s="411">
        <f t="shared" si="41"/>
        <v>0</v>
      </c>
      <c r="F88" s="411">
        <f t="shared" si="41"/>
        <v>0</v>
      </c>
      <c r="G88" s="411">
        <f t="shared" si="41"/>
        <v>0</v>
      </c>
      <c r="H88" s="411">
        <f t="shared" si="41"/>
        <v>0</v>
      </c>
      <c r="I88" s="411">
        <f>I$86*SUM(I$33:I$38,I$55:I$56,I$5:I$10,I$27:I$28)</f>
        <v>0</v>
      </c>
      <c r="J88" s="411"/>
      <c r="K88" s="411"/>
      <c r="L88" s="411"/>
      <c r="M88" s="413">
        <f t="shared" si="35"/>
        <v>0</v>
      </c>
    </row>
    <row r="89" spans="1:13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3"/>
    </row>
    <row r="90" spans="1:13" x14ac:dyDescent="0.2">
      <c r="A90" s="411"/>
      <c r="B90" s="411" t="s">
        <v>263</v>
      </c>
      <c r="C90" s="411" t="s">
        <v>152</v>
      </c>
      <c r="D90" s="411" t="s">
        <v>264</v>
      </c>
      <c r="E90" s="411" t="s">
        <v>252</v>
      </c>
      <c r="F90" s="411" t="s">
        <v>265</v>
      </c>
      <c r="G90" s="411" t="s">
        <v>266</v>
      </c>
      <c r="H90" s="411" t="s">
        <v>151</v>
      </c>
      <c r="I90" s="411"/>
      <c r="J90" s="411"/>
      <c r="K90" s="411"/>
      <c r="L90" s="411"/>
      <c r="M90" s="413"/>
    </row>
    <row r="91" spans="1:13" x14ac:dyDescent="0.2">
      <c r="A91" s="411"/>
      <c r="B91" s="411" t="s">
        <v>263</v>
      </c>
      <c r="C91" s="411">
        <v>1</v>
      </c>
      <c r="D91" s="411">
        <v>2</v>
      </c>
      <c r="E91" s="411">
        <v>3</v>
      </c>
      <c r="F91" s="411">
        <v>4</v>
      </c>
      <c r="G91" s="411">
        <v>5</v>
      </c>
      <c r="H91" s="411">
        <v>6</v>
      </c>
      <c r="I91" s="411"/>
      <c r="J91" s="411"/>
      <c r="K91" s="411"/>
      <c r="L91" s="411"/>
      <c r="M91" s="413"/>
    </row>
    <row r="92" spans="1:13" x14ac:dyDescent="0.2">
      <c r="A92" s="411"/>
      <c r="B92" s="411" t="s">
        <v>255</v>
      </c>
      <c r="C92" s="411">
        <v>1</v>
      </c>
      <c r="D92" s="411">
        <v>0</v>
      </c>
      <c r="E92" s="411">
        <v>0</v>
      </c>
      <c r="F92" s="411">
        <v>1</v>
      </c>
      <c r="G92" s="411">
        <v>1</v>
      </c>
      <c r="H92" s="411">
        <v>1</v>
      </c>
      <c r="I92" s="411"/>
      <c r="J92" s="411"/>
      <c r="K92" s="411"/>
      <c r="L92" s="411"/>
      <c r="M92" s="413"/>
    </row>
    <row r="93" spans="1:13" x14ac:dyDescent="0.2">
      <c r="A93" s="411"/>
      <c r="B93" s="411" t="s">
        <v>256</v>
      </c>
      <c r="C93" s="411">
        <f>C$92*SUM(C$39:C$54,C$11:C$26)</f>
        <v>0</v>
      </c>
      <c r="D93" s="411">
        <f t="shared" ref="D93:H93" si="42">D$92*SUM(D$39:D$54,D$11:D$26)</f>
        <v>0</v>
      </c>
      <c r="E93" s="411">
        <f t="shared" si="42"/>
        <v>0</v>
      </c>
      <c r="F93" s="411">
        <f t="shared" si="42"/>
        <v>0</v>
      </c>
      <c r="G93" s="411">
        <f t="shared" si="42"/>
        <v>0</v>
      </c>
      <c r="H93" s="411">
        <f t="shared" si="42"/>
        <v>0</v>
      </c>
      <c r="I93" s="411"/>
      <c r="J93" s="411"/>
      <c r="K93" s="411"/>
      <c r="L93" s="411"/>
      <c r="M93" s="413">
        <f>SUM(C93:H93)</f>
        <v>0</v>
      </c>
    </row>
    <row r="94" spans="1:13" x14ac:dyDescent="0.2">
      <c r="A94" s="411"/>
      <c r="B94" s="411" t="s">
        <v>257</v>
      </c>
      <c r="C94" s="411">
        <f>C$92*SUM(C$33:C$38,C$55:C$56,C$5:C$10,C$27:C$28)</f>
        <v>0</v>
      </c>
      <c r="D94" s="411">
        <f t="shared" ref="D94:H94" si="43">D$92*SUM(D$33:D$38,D$55:D$56,D$5:D$10,D$27:D$28)</f>
        <v>0</v>
      </c>
      <c r="E94" s="411">
        <f t="shared" si="43"/>
        <v>0</v>
      </c>
      <c r="F94" s="411">
        <f t="shared" si="43"/>
        <v>0</v>
      </c>
      <c r="G94" s="411">
        <f t="shared" si="43"/>
        <v>0</v>
      </c>
      <c r="H94" s="411">
        <f t="shared" si="43"/>
        <v>0</v>
      </c>
      <c r="I94" s="411"/>
      <c r="J94" s="411"/>
      <c r="K94" s="411"/>
      <c r="L94" s="411"/>
      <c r="M94" s="413">
        <f t="shared" ref="M94:M97" si="44">SUM(C94:H94)</f>
        <v>0</v>
      </c>
    </row>
    <row r="95" spans="1:13" x14ac:dyDescent="0.2">
      <c r="A95" s="411"/>
      <c r="B95" s="411" t="s">
        <v>258</v>
      </c>
      <c r="C95" s="411">
        <v>0</v>
      </c>
      <c r="D95" s="411">
        <v>1</v>
      </c>
      <c r="E95" s="411">
        <v>1</v>
      </c>
      <c r="F95" s="411">
        <v>0</v>
      </c>
      <c r="G95" s="411">
        <v>0</v>
      </c>
      <c r="H95" s="411">
        <v>0</v>
      </c>
      <c r="I95" s="411"/>
      <c r="J95" s="411"/>
      <c r="K95" s="411"/>
      <c r="L95" s="411"/>
      <c r="M95" s="413"/>
    </row>
    <row r="96" spans="1:13" x14ac:dyDescent="0.2">
      <c r="A96" s="411"/>
      <c r="B96" s="411" t="s">
        <v>259</v>
      </c>
      <c r="C96" s="411">
        <f>C$95*SUM(C$39:C$54,C$11:C$26)</f>
        <v>0</v>
      </c>
      <c r="D96" s="411">
        <f t="shared" ref="D96:H96" si="45">D$95*SUM(D$39:D$54,D$11:D$26)</f>
        <v>0</v>
      </c>
      <c r="E96" s="411">
        <f t="shared" si="45"/>
        <v>0</v>
      </c>
      <c r="F96" s="411">
        <f t="shared" si="45"/>
        <v>0</v>
      </c>
      <c r="G96" s="411">
        <f t="shared" si="45"/>
        <v>0</v>
      </c>
      <c r="H96" s="411">
        <f t="shared" si="45"/>
        <v>0</v>
      </c>
      <c r="I96" s="411"/>
      <c r="J96" s="411"/>
      <c r="K96" s="411"/>
      <c r="L96" s="411"/>
      <c r="M96" s="413">
        <f>SUM(C96:H96)</f>
        <v>0</v>
      </c>
    </row>
    <row r="97" spans="1:13" x14ac:dyDescent="0.2">
      <c r="A97" s="411"/>
      <c r="B97" s="411" t="s">
        <v>260</v>
      </c>
      <c r="C97" s="411">
        <f>C$95*SUM(C$33:C$38,C$55:C$56,C$5:C$10,C$27:C$28)</f>
        <v>0</v>
      </c>
      <c r="D97" s="411">
        <f t="shared" ref="D97:H97" si="46">D$95*SUM(D$33:D$38,D$55:D$56,D$5:D$10,D$27:D$28)</f>
        <v>0</v>
      </c>
      <c r="E97" s="411">
        <f t="shared" si="46"/>
        <v>0</v>
      </c>
      <c r="F97" s="411">
        <f t="shared" si="46"/>
        <v>0</v>
      </c>
      <c r="G97" s="411">
        <f t="shared" si="46"/>
        <v>0</v>
      </c>
      <c r="H97" s="411">
        <f t="shared" si="46"/>
        <v>0</v>
      </c>
      <c r="I97" s="411"/>
      <c r="J97" s="411"/>
      <c r="K97" s="411"/>
      <c r="L97" s="411"/>
      <c r="M97" s="413">
        <f t="shared" si="44"/>
        <v>0</v>
      </c>
    </row>
    <row r="98" spans="1:13" x14ac:dyDescent="0.2">
      <c r="A98" s="411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3"/>
    </row>
    <row r="99" spans="1:13" x14ac:dyDescent="0.2">
      <c r="A99" s="411"/>
      <c r="B99" s="411" t="s">
        <v>267</v>
      </c>
      <c r="C99" s="411" t="s">
        <v>264</v>
      </c>
      <c r="D99" s="411" t="s">
        <v>268</v>
      </c>
      <c r="E99" s="411" t="s">
        <v>151</v>
      </c>
      <c r="F99" s="411" t="s">
        <v>155</v>
      </c>
      <c r="G99" s="411" t="s">
        <v>156</v>
      </c>
      <c r="H99" s="411" t="s">
        <v>157</v>
      </c>
      <c r="I99" s="411" t="s">
        <v>157</v>
      </c>
      <c r="J99" s="411"/>
      <c r="K99" s="411"/>
      <c r="L99" s="411"/>
      <c r="M99" s="413"/>
    </row>
    <row r="100" spans="1:13" x14ac:dyDescent="0.2">
      <c r="A100" s="411"/>
      <c r="B100" s="411" t="s">
        <v>267</v>
      </c>
      <c r="C100" s="411">
        <v>1</v>
      </c>
      <c r="D100" s="411">
        <v>2</v>
      </c>
      <c r="E100" s="411">
        <v>3</v>
      </c>
      <c r="F100" s="411">
        <v>4</v>
      </c>
      <c r="G100" s="411">
        <v>5</v>
      </c>
      <c r="H100" s="411">
        <v>6</v>
      </c>
      <c r="I100" s="411">
        <v>7</v>
      </c>
      <c r="J100" s="411"/>
      <c r="K100" s="411"/>
      <c r="L100" s="411"/>
      <c r="M100" s="413"/>
    </row>
    <row r="101" spans="1:13" x14ac:dyDescent="0.2">
      <c r="A101" s="411"/>
      <c r="B101" s="411" t="s">
        <v>255</v>
      </c>
      <c r="C101" s="411">
        <v>0</v>
      </c>
      <c r="D101" s="411">
        <v>0</v>
      </c>
      <c r="E101" s="411">
        <v>1</v>
      </c>
      <c r="F101" s="411">
        <v>1</v>
      </c>
      <c r="G101" s="411">
        <v>1</v>
      </c>
      <c r="H101" s="411">
        <v>1</v>
      </c>
      <c r="I101" s="411">
        <v>1</v>
      </c>
      <c r="J101" s="411"/>
      <c r="K101" s="411"/>
      <c r="L101" s="411"/>
      <c r="M101" s="413"/>
    </row>
    <row r="102" spans="1:13" x14ac:dyDescent="0.2">
      <c r="A102" s="411"/>
      <c r="B102" s="411" t="s">
        <v>256</v>
      </c>
      <c r="C102" s="411">
        <f t="shared" ref="C102:I102" si="47">C$101*SUM(C$39:C$54,C$11:C$26)</f>
        <v>0</v>
      </c>
      <c r="D102" s="411">
        <f t="shared" si="47"/>
        <v>0</v>
      </c>
      <c r="E102" s="411">
        <f t="shared" si="47"/>
        <v>0</v>
      </c>
      <c r="F102" s="411">
        <f t="shared" si="47"/>
        <v>0</v>
      </c>
      <c r="G102" s="411">
        <f t="shared" si="47"/>
        <v>0</v>
      </c>
      <c r="H102" s="411">
        <f t="shared" si="47"/>
        <v>0</v>
      </c>
      <c r="I102" s="411">
        <f t="shared" si="47"/>
        <v>0</v>
      </c>
      <c r="J102" s="411"/>
      <c r="K102" s="411"/>
      <c r="L102" s="411"/>
      <c r="M102" s="413">
        <f>SUM(C102:I102)</f>
        <v>0</v>
      </c>
    </row>
    <row r="103" spans="1:13" x14ac:dyDescent="0.2">
      <c r="A103" s="411"/>
      <c r="B103" s="411" t="s">
        <v>257</v>
      </c>
      <c r="C103" s="411">
        <f t="shared" ref="C103:I103" si="48">C$101*SUM(C$33:C$38,C$55:C$56,C$5:C$10,C$27:C$28)</f>
        <v>0</v>
      </c>
      <c r="D103" s="411">
        <f t="shared" si="48"/>
        <v>0</v>
      </c>
      <c r="E103" s="411">
        <f t="shared" si="48"/>
        <v>0</v>
      </c>
      <c r="F103" s="411">
        <f t="shared" si="48"/>
        <v>0</v>
      </c>
      <c r="G103" s="411">
        <f t="shared" si="48"/>
        <v>0</v>
      </c>
      <c r="H103" s="411">
        <f t="shared" si="48"/>
        <v>0</v>
      </c>
      <c r="I103" s="411">
        <f t="shared" si="48"/>
        <v>0</v>
      </c>
      <c r="J103" s="411"/>
      <c r="K103" s="411"/>
      <c r="L103" s="411"/>
      <c r="M103" s="413">
        <f t="shared" si="35"/>
        <v>0</v>
      </c>
    </row>
    <row r="104" spans="1:13" x14ac:dyDescent="0.2">
      <c r="A104" s="411"/>
      <c r="B104" s="411" t="s">
        <v>258</v>
      </c>
      <c r="C104" s="411">
        <v>1</v>
      </c>
      <c r="D104" s="411">
        <v>1</v>
      </c>
      <c r="E104" s="411">
        <v>0</v>
      </c>
      <c r="F104" s="411">
        <v>0</v>
      </c>
      <c r="G104" s="411">
        <v>0</v>
      </c>
      <c r="H104" s="411">
        <v>0</v>
      </c>
      <c r="I104" s="411">
        <v>0</v>
      </c>
      <c r="J104" s="411"/>
      <c r="K104" s="411"/>
      <c r="L104" s="411"/>
      <c r="M104" s="413"/>
    </row>
    <row r="105" spans="1:13" x14ac:dyDescent="0.2">
      <c r="A105" s="411"/>
      <c r="B105" s="411" t="s">
        <v>259</v>
      </c>
      <c r="C105" s="411">
        <f t="shared" ref="C105:I105" si="49">C$104*SUM(C$39:C$54,C$11:C$26)</f>
        <v>0</v>
      </c>
      <c r="D105" s="411">
        <f t="shared" si="49"/>
        <v>0</v>
      </c>
      <c r="E105" s="411">
        <f t="shared" si="49"/>
        <v>0</v>
      </c>
      <c r="F105" s="411">
        <f t="shared" si="49"/>
        <v>0</v>
      </c>
      <c r="G105" s="411">
        <f t="shared" si="49"/>
        <v>0</v>
      </c>
      <c r="H105" s="411">
        <f t="shared" si="49"/>
        <v>0</v>
      </c>
      <c r="I105" s="411">
        <f t="shared" si="49"/>
        <v>0</v>
      </c>
      <c r="J105" s="411"/>
      <c r="K105" s="411"/>
      <c r="L105" s="411"/>
      <c r="M105" s="413">
        <f>SUM(C105:I105)</f>
        <v>0</v>
      </c>
    </row>
    <row r="106" spans="1:13" x14ac:dyDescent="0.2">
      <c r="A106" s="411"/>
      <c r="B106" s="411" t="s">
        <v>260</v>
      </c>
      <c r="C106" s="411">
        <f t="shared" ref="C106:I106" si="50">C$104*SUM(C$33:C$38,C$55:C$56,C$5:C$10,C$27:C$28)</f>
        <v>0</v>
      </c>
      <c r="D106" s="411">
        <f t="shared" si="50"/>
        <v>0</v>
      </c>
      <c r="E106" s="411">
        <f t="shared" si="50"/>
        <v>0</v>
      </c>
      <c r="F106" s="411">
        <f t="shared" si="50"/>
        <v>0</v>
      </c>
      <c r="G106" s="411">
        <f t="shared" si="50"/>
        <v>0</v>
      </c>
      <c r="H106" s="411">
        <f t="shared" si="50"/>
        <v>0</v>
      </c>
      <c r="I106" s="411">
        <f t="shared" si="50"/>
        <v>0</v>
      </c>
      <c r="J106" s="411"/>
      <c r="K106" s="411"/>
      <c r="L106" s="411"/>
      <c r="M106" s="413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42578125" style="1" customWidth="1"/>
    <col min="11" max="11" width="1.42578125" style="1" customWidth="1"/>
    <col min="12" max="20" width="7.42578125" style="1" customWidth="1"/>
    <col min="21" max="21" width="1.42578125" style="1" customWidth="1"/>
    <col min="22" max="30" width="7.42578125" style="1" customWidth="1"/>
  </cols>
  <sheetData>
    <row r="1" spans="1:30" ht="15.75" customHeight="1" x14ac:dyDescent="0.25">
      <c r="A1" s="13">
        <f>Data_count!B3</f>
        <v>0</v>
      </c>
      <c r="J1" s="12"/>
      <c r="K1" s="14"/>
      <c r="N1" s="148"/>
      <c r="AC1" s="149"/>
    </row>
    <row r="2" spans="1:30" ht="19.5" customHeight="1" x14ac:dyDescent="0.25">
      <c r="A2" s="15">
        <f>Data_count!B4</f>
        <v>0</v>
      </c>
      <c r="J2" s="12"/>
      <c r="Q2" s="16">
        <f>Data_count!B5</f>
        <v>0</v>
      </c>
      <c r="AD2" s="14">
        <f>Data_count!B6</f>
        <v>0</v>
      </c>
    </row>
    <row r="3" spans="1:30" ht="18.75" customHeight="1" x14ac:dyDescent="0.25">
      <c r="A3" s="15">
        <f>Data_count!B10</f>
        <v>0</v>
      </c>
      <c r="G3" s="16"/>
      <c r="J3" s="12"/>
      <c r="AD3" s="17">
        <f>Data_count!B7</f>
        <v>0</v>
      </c>
    </row>
    <row r="4" spans="1:30" ht="12.75" customHeight="1" x14ac:dyDescent="0.2">
      <c r="A4" s="15" t="s">
        <v>105</v>
      </c>
      <c r="B4" s="18">
        <f>Data_count!B13</f>
        <v>0</v>
      </c>
      <c r="J4" s="12"/>
      <c r="AD4" s="17">
        <f>Data_count!B8</f>
        <v>0</v>
      </c>
    </row>
    <row r="5" spans="1:30" ht="15.75" customHeight="1" x14ac:dyDescent="0.25">
      <c r="A5" s="15" t="s">
        <v>106</v>
      </c>
      <c r="B5" s="18">
        <f>Data_count!B14</f>
        <v>0</v>
      </c>
      <c r="J5" s="12"/>
      <c r="Q5" s="20">
        <f>Data_count!B11</f>
        <v>0</v>
      </c>
      <c r="AD5" s="17">
        <f>Data_count!B9</f>
        <v>0</v>
      </c>
    </row>
    <row r="6" spans="1:30" ht="6" customHeight="1" x14ac:dyDescent="0.2">
      <c r="B6" s="19"/>
      <c r="I6" s="12"/>
      <c r="M6" s="148"/>
    </row>
    <row r="7" spans="1:30" ht="6" customHeight="1" x14ac:dyDescent="0.2">
      <c r="B7" s="19"/>
      <c r="F7" s="101"/>
      <c r="I7" s="12"/>
      <c r="J7" s="12"/>
      <c r="M7" s="148"/>
    </row>
    <row r="8" spans="1:30" ht="6" customHeight="1" x14ac:dyDescent="0.2"/>
    <row r="9" spans="1:30" ht="12.75" customHeight="1" x14ac:dyDescent="0.2">
      <c r="A9" s="1">
        <f>Data_count!B12</f>
        <v>0</v>
      </c>
      <c r="C9" s="150"/>
      <c r="L9" s="151" t="s">
        <v>140</v>
      </c>
      <c r="V9" s="152" t="s">
        <v>141</v>
      </c>
    </row>
    <row r="10" spans="1:30" ht="6" customHeight="1" x14ac:dyDescent="0.2"/>
    <row r="11" spans="1:30" ht="13.5" customHeight="1" x14ac:dyDescent="0.2"/>
    <row r="12" spans="1:30" s="6" customFormat="1" ht="18" customHeight="1" x14ac:dyDescent="0.25">
      <c r="A12" s="13"/>
      <c r="B12" s="414" t="s">
        <v>234</v>
      </c>
      <c r="C12" s="414"/>
      <c r="D12" s="414"/>
      <c r="E12" s="414"/>
      <c r="F12" s="414"/>
      <c r="G12" s="414"/>
      <c r="H12" s="414"/>
      <c r="I12" s="414"/>
      <c r="J12" s="414"/>
      <c r="K12" s="153"/>
      <c r="L12" s="414" t="s">
        <v>235</v>
      </c>
      <c r="M12" s="414"/>
      <c r="N12" s="414"/>
      <c r="O12" s="414"/>
      <c r="P12" s="414"/>
      <c r="Q12" s="414"/>
      <c r="R12" s="414"/>
      <c r="S12" s="414"/>
      <c r="T12" s="414"/>
      <c r="U12" s="153"/>
      <c r="V12" s="414" t="s">
        <v>236</v>
      </c>
      <c r="W12" s="414"/>
      <c r="X12" s="414"/>
      <c r="Y12" s="414"/>
      <c r="Z12" s="414"/>
      <c r="AA12" s="414"/>
      <c r="AB12" s="414"/>
      <c r="AC12" s="414"/>
      <c r="AD12" s="414"/>
    </row>
    <row r="13" spans="1:30" ht="25.5" customHeight="1" x14ac:dyDescent="0.2">
      <c r="A13" s="154" t="s">
        <v>124</v>
      </c>
      <c r="B13" s="155" t="s">
        <v>26</v>
      </c>
      <c r="C13" s="156" t="s">
        <v>27</v>
      </c>
      <c r="D13" s="156" t="s">
        <v>28</v>
      </c>
      <c r="E13" s="156" t="s">
        <v>29</v>
      </c>
      <c r="F13" s="156" t="s">
        <v>30</v>
      </c>
      <c r="G13" s="157" t="s">
        <v>31</v>
      </c>
      <c r="H13" s="400" t="s">
        <v>215</v>
      </c>
      <c r="I13" s="158" t="s">
        <v>142</v>
      </c>
      <c r="J13" s="159" t="s">
        <v>143</v>
      </c>
      <c r="K13" s="160"/>
      <c r="L13" s="155" t="str">
        <f t="shared" ref="L13:T13" si="0">B13</f>
        <v>Lundi</v>
      </c>
      <c r="M13" s="156" t="str">
        <f t="shared" si="0"/>
        <v>Mardi</v>
      </c>
      <c r="N13" s="156" t="str">
        <f t="shared" si="0"/>
        <v>Mercredi</v>
      </c>
      <c r="O13" s="156" t="str">
        <f t="shared" si="0"/>
        <v>Jeudi</v>
      </c>
      <c r="P13" s="156" t="str">
        <f t="shared" si="0"/>
        <v>Vendredi</v>
      </c>
      <c r="Q13" s="157" t="str">
        <f t="shared" si="0"/>
        <v>Samedi</v>
      </c>
      <c r="R13" s="400" t="s">
        <v>215</v>
      </c>
      <c r="S13" s="161" t="str">
        <f t="shared" si="0"/>
        <v>THMO</v>
      </c>
      <c r="T13" s="159" t="str">
        <f t="shared" si="0"/>
        <v>THM</v>
      </c>
      <c r="U13" s="160"/>
      <c r="V13" s="155" t="str">
        <f t="shared" ref="V13:AD13" si="1">L13</f>
        <v>Lundi</v>
      </c>
      <c r="W13" s="156" t="str">
        <f t="shared" si="1"/>
        <v>Mardi</v>
      </c>
      <c r="X13" s="156" t="str">
        <f t="shared" si="1"/>
        <v>Mercredi</v>
      </c>
      <c r="Y13" s="156" t="str">
        <f t="shared" si="1"/>
        <v>Jeudi</v>
      </c>
      <c r="Z13" s="156" t="str">
        <f t="shared" si="1"/>
        <v>Vendredi</v>
      </c>
      <c r="AA13" s="157" t="str">
        <f t="shared" si="1"/>
        <v>Samedi</v>
      </c>
      <c r="AB13" s="400" t="s">
        <v>215</v>
      </c>
      <c r="AC13" s="158" t="str">
        <f t="shared" si="1"/>
        <v>THMO</v>
      </c>
      <c r="AD13" s="159" t="str">
        <f t="shared" si="1"/>
        <v>THM</v>
      </c>
    </row>
    <row r="14" spans="1:30" ht="18" customHeight="1" x14ac:dyDescent="0.2">
      <c r="A14" s="162" t="s">
        <v>49</v>
      </c>
      <c r="B14" s="163">
        <f>Data_day!B5</f>
        <v>0</v>
      </c>
      <c r="C14" s="164">
        <f>Data_day!C5</f>
        <v>0</v>
      </c>
      <c r="D14" s="164">
        <f>Data_day!D5</f>
        <v>0</v>
      </c>
      <c r="E14" s="164">
        <f>Data_day!E5</f>
        <v>0</v>
      </c>
      <c r="F14" s="164">
        <f>Data_day!F5</f>
        <v>0</v>
      </c>
      <c r="G14" s="165">
        <f>Data_day!G5</f>
        <v>0</v>
      </c>
      <c r="H14" s="166">
        <f>Data_day!H5</f>
        <v>0</v>
      </c>
      <c r="I14" s="167" t="e">
        <f>SUM(B14:F14)/Data_count!$F$17</f>
        <v>#VALUE!</v>
      </c>
      <c r="J14" s="168" t="e">
        <f>SUM(B14:H14)/Data_count!$F$16</f>
        <v>#VALUE!</v>
      </c>
      <c r="K14" s="160"/>
      <c r="L14" s="169">
        <f>Data_day!B35</f>
        <v>0</v>
      </c>
      <c r="M14" s="170">
        <f>Data_day!C35</f>
        <v>0</v>
      </c>
      <c r="N14" s="170">
        <f>Data_day!D35</f>
        <v>0</v>
      </c>
      <c r="O14" s="170">
        <f>Data_day!E35</f>
        <v>0</v>
      </c>
      <c r="P14" s="170">
        <f>Data_day!F35</f>
        <v>0</v>
      </c>
      <c r="Q14" s="171">
        <f>Data_day!G35</f>
        <v>0</v>
      </c>
      <c r="R14" s="172">
        <f>Data_day!H35</f>
        <v>0</v>
      </c>
      <c r="S14" s="173" t="e">
        <f>SUM(L14:P14)/Data_count!$F$17</f>
        <v>#VALUE!</v>
      </c>
      <c r="T14" s="168" t="e">
        <f>SUM(L14:R14)/Data_count!$F$16</f>
        <v>#VALUE!</v>
      </c>
      <c r="U14" s="160"/>
      <c r="V14" s="169">
        <f>Data_day!B66</f>
        <v>0</v>
      </c>
      <c r="W14" s="170">
        <f>Data_day!C66</f>
        <v>0</v>
      </c>
      <c r="X14" s="170">
        <f>Data_day!D66</f>
        <v>0</v>
      </c>
      <c r="Y14" s="170">
        <f>Data_day!E66</f>
        <v>0</v>
      </c>
      <c r="Z14" s="170">
        <f>Data_day!F66</f>
        <v>0</v>
      </c>
      <c r="AA14" s="171">
        <f>Data_day!G66</f>
        <v>0</v>
      </c>
      <c r="AB14" s="174">
        <f>Data_day!H66</f>
        <v>0</v>
      </c>
      <c r="AC14" s="175" t="e">
        <f>SUM(V14:Z14)/Data_count!$F$17</f>
        <v>#VALUE!</v>
      </c>
      <c r="AD14" s="176" t="e">
        <f>SUM(V14:AB14)/Data_count!$F$16</f>
        <v>#VALUE!</v>
      </c>
    </row>
    <row r="15" spans="1:30" ht="18" customHeight="1" x14ac:dyDescent="0.2">
      <c r="A15" s="177" t="s">
        <v>50</v>
      </c>
      <c r="B15" s="178">
        <f>Data_day!B6</f>
        <v>0</v>
      </c>
      <c r="C15" s="179">
        <f>Data_day!C6</f>
        <v>0</v>
      </c>
      <c r="D15" s="179">
        <f>Data_day!D6</f>
        <v>0</v>
      </c>
      <c r="E15" s="179">
        <f>Data_day!E6</f>
        <v>0</v>
      </c>
      <c r="F15" s="179">
        <f>Data_day!F6</f>
        <v>0</v>
      </c>
      <c r="G15" s="180">
        <f>Data_day!G6</f>
        <v>0</v>
      </c>
      <c r="H15" s="181">
        <f>Data_day!H6</f>
        <v>0</v>
      </c>
      <c r="I15" s="182" t="e">
        <f>SUM(B15:F15)/Data_count!$F$17</f>
        <v>#VALUE!</v>
      </c>
      <c r="J15" s="183" t="e">
        <f>SUM(B15:H15)/Data_count!$F$16</f>
        <v>#VALUE!</v>
      </c>
      <c r="K15" s="160"/>
      <c r="L15" s="178">
        <f>Data_day!B36</f>
        <v>0</v>
      </c>
      <c r="M15" s="179">
        <f>Data_day!C36</f>
        <v>0</v>
      </c>
      <c r="N15" s="179">
        <f>Data_day!D36</f>
        <v>0</v>
      </c>
      <c r="O15" s="179">
        <f>Data_day!E36</f>
        <v>0</v>
      </c>
      <c r="P15" s="179">
        <f>Data_day!F36</f>
        <v>0</v>
      </c>
      <c r="Q15" s="180">
        <f>Data_day!G36</f>
        <v>0</v>
      </c>
      <c r="R15" s="184">
        <f>Data_day!H36</f>
        <v>0</v>
      </c>
      <c r="S15" s="185" t="e">
        <f>SUM(L15:P15)/Data_count!$F$17</f>
        <v>#VALUE!</v>
      </c>
      <c r="T15" s="183" t="e">
        <f>SUM(L15:R15)/Data_count!$F$16</f>
        <v>#VALUE!</v>
      </c>
      <c r="U15" s="160"/>
      <c r="V15" s="178">
        <f>Data_day!B67</f>
        <v>0</v>
      </c>
      <c r="W15" s="179">
        <f>Data_day!C67</f>
        <v>0</v>
      </c>
      <c r="X15" s="179">
        <f>Data_day!D67</f>
        <v>0</v>
      </c>
      <c r="Y15" s="179">
        <f>Data_day!E67</f>
        <v>0</v>
      </c>
      <c r="Z15" s="179">
        <f>Data_day!F67</f>
        <v>0</v>
      </c>
      <c r="AA15" s="180">
        <f>Data_day!G67</f>
        <v>0</v>
      </c>
      <c r="AB15" s="181">
        <f>Data_day!H67</f>
        <v>0</v>
      </c>
      <c r="AC15" s="182" t="e">
        <f>SUM(V15:Z15)/Data_count!$F$17</f>
        <v>#VALUE!</v>
      </c>
      <c r="AD15" s="186" t="e">
        <f>SUM(V15:AB15)/Data_count!$F$16</f>
        <v>#VALUE!</v>
      </c>
    </row>
    <row r="16" spans="1:30" ht="18" customHeight="1" x14ac:dyDescent="0.2">
      <c r="A16" s="177" t="s">
        <v>51</v>
      </c>
      <c r="B16" s="178">
        <f>Data_day!B7</f>
        <v>0</v>
      </c>
      <c r="C16" s="179">
        <f>Data_day!C7</f>
        <v>0</v>
      </c>
      <c r="D16" s="179">
        <f>Data_day!D7</f>
        <v>0</v>
      </c>
      <c r="E16" s="179">
        <f>Data_day!E7</f>
        <v>0</v>
      </c>
      <c r="F16" s="179">
        <f>Data_day!F7</f>
        <v>0</v>
      </c>
      <c r="G16" s="180">
        <f>Data_day!G7</f>
        <v>0</v>
      </c>
      <c r="H16" s="181">
        <f>Data_day!H7</f>
        <v>0</v>
      </c>
      <c r="I16" s="182" t="e">
        <f>SUM(B16:F16)/Data_count!$F$17</f>
        <v>#VALUE!</v>
      </c>
      <c r="J16" s="183" t="e">
        <f>SUM(B16:H16)/Data_count!$F$16</f>
        <v>#VALUE!</v>
      </c>
      <c r="K16" s="160"/>
      <c r="L16" s="178">
        <f>Data_day!B37</f>
        <v>0</v>
      </c>
      <c r="M16" s="179">
        <f>Data_day!C37</f>
        <v>0</v>
      </c>
      <c r="N16" s="179">
        <f>Data_day!D37</f>
        <v>0</v>
      </c>
      <c r="O16" s="179">
        <f>Data_day!E37</f>
        <v>0</v>
      </c>
      <c r="P16" s="179">
        <f>Data_day!F37</f>
        <v>0</v>
      </c>
      <c r="Q16" s="180">
        <f>Data_day!G37</f>
        <v>0</v>
      </c>
      <c r="R16" s="184">
        <f>Data_day!H37</f>
        <v>0</v>
      </c>
      <c r="S16" s="185" t="e">
        <f>SUM(L16:P16)/Data_count!$F$17</f>
        <v>#VALUE!</v>
      </c>
      <c r="T16" s="183" t="e">
        <f>SUM(L16:R16)/Data_count!$F$16</f>
        <v>#VALUE!</v>
      </c>
      <c r="U16" s="160"/>
      <c r="V16" s="178">
        <f>Data_day!B68</f>
        <v>0</v>
      </c>
      <c r="W16" s="179">
        <f>Data_day!C68</f>
        <v>0</v>
      </c>
      <c r="X16" s="179">
        <f>Data_day!D68</f>
        <v>0</v>
      </c>
      <c r="Y16" s="179">
        <f>Data_day!E68</f>
        <v>0</v>
      </c>
      <c r="Z16" s="179">
        <f>Data_day!F68</f>
        <v>0</v>
      </c>
      <c r="AA16" s="180">
        <f>Data_day!G68</f>
        <v>0</v>
      </c>
      <c r="AB16" s="181">
        <f>Data_day!H68</f>
        <v>0</v>
      </c>
      <c r="AC16" s="182" t="e">
        <f>SUM(V16:Z16)/Data_count!$F$17</f>
        <v>#VALUE!</v>
      </c>
      <c r="AD16" s="186" t="e">
        <f>SUM(V16:AB16)/Data_count!$F$16</f>
        <v>#VALUE!</v>
      </c>
    </row>
    <row r="17" spans="1:30" ht="18" customHeight="1" x14ac:dyDescent="0.2">
      <c r="A17" s="177" t="s">
        <v>52</v>
      </c>
      <c r="B17" s="178">
        <f>Data_day!B8</f>
        <v>0</v>
      </c>
      <c r="C17" s="179">
        <f>Data_day!C8</f>
        <v>0</v>
      </c>
      <c r="D17" s="179">
        <f>Data_day!D8</f>
        <v>0</v>
      </c>
      <c r="E17" s="179">
        <f>Data_day!E8</f>
        <v>0</v>
      </c>
      <c r="F17" s="179">
        <f>Data_day!F8</f>
        <v>0</v>
      </c>
      <c r="G17" s="180">
        <f>Data_day!G8</f>
        <v>0</v>
      </c>
      <c r="H17" s="181">
        <f>Data_day!H8</f>
        <v>0</v>
      </c>
      <c r="I17" s="182" t="e">
        <f>SUM(B17:F17)/Data_count!$F$17</f>
        <v>#VALUE!</v>
      </c>
      <c r="J17" s="183" t="e">
        <f>SUM(B17:H17)/Data_count!$F$16</f>
        <v>#VALUE!</v>
      </c>
      <c r="K17" s="160"/>
      <c r="L17" s="178">
        <f>Data_day!B38</f>
        <v>0</v>
      </c>
      <c r="M17" s="179">
        <f>Data_day!C38</f>
        <v>0</v>
      </c>
      <c r="N17" s="179">
        <f>Data_day!D38</f>
        <v>0</v>
      </c>
      <c r="O17" s="179">
        <f>Data_day!E38</f>
        <v>0</v>
      </c>
      <c r="P17" s="179">
        <f>Data_day!F38</f>
        <v>0</v>
      </c>
      <c r="Q17" s="180">
        <f>Data_day!G38</f>
        <v>0</v>
      </c>
      <c r="R17" s="184">
        <f>Data_day!H38</f>
        <v>0</v>
      </c>
      <c r="S17" s="185" t="e">
        <f>SUM(L17:P17)/Data_count!$F$17</f>
        <v>#VALUE!</v>
      </c>
      <c r="T17" s="183" t="e">
        <f>SUM(L17:R17)/Data_count!$F$16</f>
        <v>#VALUE!</v>
      </c>
      <c r="U17" s="160"/>
      <c r="V17" s="178">
        <f>Data_day!B69</f>
        <v>0</v>
      </c>
      <c r="W17" s="179">
        <f>Data_day!C69</f>
        <v>0</v>
      </c>
      <c r="X17" s="179">
        <f>Data_day!D69</f>
        <v>0</v>
      </c>
      <c r="Y17" s="179">
        <f>Data_day!E69</f>
        <v>0</v>
      </c>
      <c r="Z17" s="179">
        <f>Data_day!F69</f>
        <v>0</v>
      </c>
      <c r="AA17" s="180">
        <f>Data_day!G69</f>
        <v>0</v>
      </c>
      <c r="AB17" s="181">
        <f>Data_day!H69</f>
        <v>0</v>
      </c>
      <c r="AC17" s="182" t="e">
        <f>SUM(V17:Z17)/Data_count!$F$17</f>
        <v>#VALUE!</v>
      </c>
      <c r="AD17" s="186" t="e">
        <f>SUM(V17:AB17)/Data_count!$F$16</f>
        <v>#VALUE!</v>
      </c>
    </row>
    <row r="18" spans="1:30" ht="18" customHeight="1" x14ac:dyDescent="0.2">
      <c r="A18" s="177" t="s">
        <v>53</v>
      </c>
      <c r="B18" s="178">
        <f>Data_day!B9</f>
        <v>0</v>
      </c>
      <c r="C18" s="179">
        <f>Data_day!C9</f>
        <v>0</v>
      </c>
      <c r="D18" s="179">
        <f>Data_day!D9</f>
        <v>0</v>
      </c>
      <c r="E18" s="179">
        <f>Data_day!E9</f>
        <v>0</v>
      </c>
      <c r="F18" s="179">
        <f>Data_day!F9</f>
        <v>0</v>
      </c>
      <c r="G18" s="180">
        <f>Data_day!G9</f>
        <v>0</v>
      </c>
      <c r="H18" s="181">
        <f>Data_day!H9</f>
        <v>0</v>
      </c>
      <c r="I18" s="182" t="e">
        <f>SUM(B18:F18)/Data_count!$F$17</f>
        <v>#VALUE!</v>
      </c>
      <c r="J18" s="183" t="e">
        <f>SUM(B18:H18)/Data_count!$F$16</f>
        <v>#VALUE!</v>
      </c>
      <c r="K18" s="160"/>
      <c r="L18" s="178">
        <f>Data_day!B39</f>
        <v>0</v>
      </c>
      <c r="M18" s="179">
        <f>Data_day!C39</f>
        <v>0</v>
      </c>
      <c r="N18" s="179">
        <f>Data_day!D39</f>
        <v>0</v>
      </c>
      <c r="O18" s="179">
        <f>Data_day!E39</f>
        <v>0</v>
      </c>
      <c r="P18" s="179">
        <f>Data_day!F39</f>
        <v>0</v>
      </c>
      <c r="Q18" s="180">
        <f>Data_day!G39</f>
        <v>0</v>
      </c>
      <c r="R18" s="184">
        <f>Data_day!H39</f>
        <v>0</v>
      </c>
      <c r="S18" s="185" t="e">
        <f>SUM(L18:P18)/Data_count!$F$17</f>
        <v>#VALUE!</v>
      </c>
      <c r="T18" s="183" t="e">
        <f>SUM(L18:R18)/Data_count!$F$16</f>
        <v>#VALUE!</v>
      </c>
      <c r="U18" s="160"/>
      <c r="V18" s="178">
        <f>Data_day!B70</f>
        <v>0</v>
      </c>
      <c r="W18" s="179">
        <f>Data_day!C70</f>
        <v>0</v>
      </c>
      <c r="X18" s="179">
        <f>Data_day!D70</f>
        <v>0</v>
      </c>
      <c r="Y18" s="179">
        <f>Data_day!E70</f>
        <v>0</v>
      </c>
      <c r="Z18" s="179">
        <f>Data_day!F70</f>
        <v>0</v>
      </c>
      <c r="AA18" s="180">
        <f>Data_day!G70</f>
        <v>0</v>
      </c>
      <c r="AB18" s="181">
        <f>Data_day!H70</f>
        <v>0</v>
      </c>
      <c r="AC18" s="182" t="e">
        <f>SUM(V18:Z18)/Data_count!$F$17</f>
        <v>#VALUE!</v>
      </c>
      <c r="AD18" s="186" t="e">
        <f>SUM(V18:AB18)/Data_count!$F$16</f>
        <v>#VALUE!</v>
      </c>
    </row>
    <row r="19" spans="1:30" ht="18" customHeight="1" x14ac:dyDescent="0.2">
      <c r="A19" s="177" t="s">
        <v>54</v>
      </c>
      <c r="B19" s="178">
        <f>Data_day!B10</f>
        <v>0</v>
      </c>
      <c r="C19" s="179">
        <f>Data_day!C10</f>
        <v>0</v>
      </c>
      <c r="D19" s="179">
        <f>Data_day!D10</f>
        <v>0</v>
      </c>
      <c r="E19" s="179">
        <f>Data_day!E10</f>
        <v>0</v>
      </c>
      <c r="F19" s="179">
        <f>Data_day!F10</f>
        <v>0</v>
      </c>
      <c r="G19" s="180">
        <f>Data_day!G10</f>
        <v>0</v>
      </c>
      <c r="H19" s="181">
        <f>Data_day!H10</f>
        <v>0</v>
      </c>
      <c r="I19" s="182" t="e">
        <f>SUM(B19:F19)/Data_count!$F$17</f>
        <v>#VALUE!</v>
      </c>
      <c r="J19" s="183" t="e">
        <f>SUM(B19:H19)/Data_count!$F$16</f>
        <v>#VALUE!</v>
      </c>
      <c r="K19" s="160"/>
      <c r="L19" s="178">
        <f>Data_day!B40</f>
        <v>0</v>
      </c>
      <c r="M19" s="179">
        <f>Data_day!C40</f>
        <v>0</v>
      </c>
      <c r="N19" s="179">
        <f>Data_day!D40</f>
        <v>0</v>
      </c>
      <c r="O19" s="179">
        <f>Data_day!E40</f>
        <v>0</v>
      </c>
      <c r="P19" s="179">
        <f>Data_day!F40</f>
        <v>0</v>
      </c>
      <c r="Q19" s="180">
        <f>Data_day!G40</f>
        <v>0</v>
      </c>
      <c r="R19" s="184">
        <f>Data_day!H40</f>
        <v>0</v>
      </c>
      <c r="S19" s="185" t="e">
        <f>SUM(L19:P19)/Data_count!$F$17</f>
        <v>#VALUE!</v>
      </c>
      <c r="T19" s="183" t="e">
        <f>SUM(L19:R19)/Data_count!$F$16</f>
        <v>#VALUE!</v>
      </c>
      <c r="U19" s="160"/>
      <c r="V19" s="178">
        <f>Data_day!B71</f>
        <v>0</v>
      </c>
      <c r="W19" s="179">
        <f>Data_day!C71</f>
        <v>0</v>
      </c>
      <c r="X19" s="179">
        <f>Data_day!D71</f>
        <v>0</v>
      </c>
      <c r="Y19" s="179">
        <f>Data_day!E71</f>
        <v>0</v>
      </c>
      <c r="Z19" s="179">
        <f>Data_day!F71</f>
        <v>0</v>
      </c>
      <c r="AA19" s="180">
        <f>Data_day!G71</f>
        <v>0</v>
      </c>
      <c r="AB19" s="181">
        <f>Data_day!H71</f>
        <v>0</v>
      </c>
      <c r="AC19" s="182" t="e">
        <f>SUM(V19:Z19)/Data_count!$F$17</f>
        <v>#VALUE!</v>
      </c>
      <c r="AD19" s="186" t="e">
        <f>SUM(V19:AB19)/Data_count!$F$16</f>
        <v>#VALUE!</v>
      </c>
    </row>
    <row r="20" spans="1:30" ht="18" customHeight="1" x14ac:dyDescent="0.2">
      <c r="A20" s="187" t="s">
        <v>55</v>
      </c>
      <c r="B20" s="188">
        <f>Data_day!B11</f>
        <v>0</v>
      </c>
      <c r="C20" s="189">
        <f>Data_day!C11</f>
        <v>0</v>
      </c>
      <c r="D20" s="189">
        <f>Data_day!D11</f>
        <v>0</v>
      </c>
      <c r="E20" s="189">
        <f>Data_day!E11</f>
        <v>0</v>
      </c>
      <c r="F20" s="189">
        <f>Data_day!F11</f>
        <v>0</v>
      </c>
      <c r="G20" s="190">
        <f>Data_day!G11</f>
        <v>0</v>
      </c>
      <c r="H20" s="191">
        <f>Data_day!H11</f>
        <v>0</v>
      </c>
      <c r="I20" s="192" t="e">
        <f>SUM(B20:F20)/Data_count!$F$17</f>
        <v>#VALUE!</v>
      </c>
      <c r="J20" s="193" t="e">
        <f>SUM(B20:H20)/Data_count!$F$16</f>
        <v>#VALUE!</v>
      </c>
      <c r="K20" s="160"/>
      <c r="L20" s="188">
        <f>Data_day!B41</f>
        <v>0</v>
      </c>
      <c r="M20" s="189">
        <f>Data_day!C41</f>
        <v>0</v>
      </c>
      <c r="N20" s="189">
        <f>Data_day!D41</f>
        <v>0</v>
      </c>
      <c r="O20" s="189">
        <f>Data_day!E41</f>
        <v>0</v>
      </c>
      <c r="P20" s="189">
        <f>Data_day!F41</f>
        <v>0</v>
      </c>
      <c r="Q20" s="190">
        <f>Data_day!G41</f>
        <v>0</v>
      </c>
      <c r="R20" s="194">
        <f>Data_day!H41</f>
        <v>0</v>
      </c>
      <c r="S20" s="195" t="e">
        <f>SUM(L20:P20)/Data_count!$F$17</f>
        <v>#VALUE!</v>
      </c>
      <c r="T20" s="193" t="e">
        <f>SUM(L20:R20)/Data_count!$F$16</f>
        <v>#VALUE!</v>
      </c>
      <c r="U20" s="160"/>
      <c r="V20" s="188">
        <f>Data_day!B72</f>
        <v>0</v>
      </c>
      <c r="W20" s="189">
        <f>Data_day!C72</f>
        <v>0</v>
      </c>
      <c r="X20" s="189">
        <f>Data_day!D72</f>
        <v>0</v>
      </c>
      <c r="Y20" s="189">
        <f>Data_day!E72</f>
        <v>0</v>
      </c>
      <c r="Z20" s="189">
        <f>Data_day!F72</f>
        <v>0</v>
      </c>
      <c r="AA20" s="190">
        <f>Data_day!G72</f>
        <v>0</v>
      </c>
      <c r="AB20" s="191">
        <f>Data_day!H72</f>
        <v>0</v>
      </c>
      <c r="AC20" s="192" t="e">
        <f>SUM(V20:Z20)/Data_count!$F$17</f>
        <v>#VALUE!</v>
      </c>
      <c r="AD20" s="196" t="e">
        <f>SUM(V20:AB20)/Data_count!$F$16</f>
        <v>#VALUE!</v>
      </c>
    </row>
    <row r="21" spans="1:30" ht="18" customHeight="1" x14ac:dyDescent="0.2">
      <c r="A21" s="197" t="s">
        <v>56</v>
      </c>
      <c r="B21" s="198">
        <f>Data_day!B12</f>
        <v>0</v>
      </c>
      <c r="C21" s="199">
        <f>Data_day!C12</f>
        <v>0</v>
      </c>
      <c r="D21" s="199">
        <f>Data_day!D12</f>
        <v>0</v>
      </c>
      <c r="E21" s="199">
        <f>Data_day!E12</f>
        <v>0</v>
      </c>
      <c r="F21" s="199">
        <f>Data_day!F12</f>
        <v>0</v>
      </c>
      <c r="G21" s="200">
        <f>Data_day!G12</f>
        <v>0</v>
      </c>
      <c r="H21" s="201">
        <f>Data_day!H12</f>
        <v>0</v>
      </c>
      <c r="I21" s="202" t="e">
        <f>SUM(B21:F21)/Data_count!$F$17</f>
        <v>#VALUE!</v>
      </c>
      <c r="J21" s="203" t="e">
        <f>SUM(B21:H21)/Data_count!$F$16</f>
        <v>#VALUE!</v>
      </c>
      <c r="K21" s="160"/>
      <c r="L21" s="198">
        <f>Data_day!B42</f>
        <v>0</v>
      </c>
      <c r="M21" s="199">
        <f>Data_day!C42</f>
        <v>0</v>
      </c>
      <c r="N21" s="199">
        <f>Data_day!D42</f>
        <v>0</v>
      </c>
      <c r="O21" s="199">
        <f>Data_day!E42</f>
        <v>0</v>
      </c>
      <c r="P21" s="199">
        <f>Data_day!F42</f>
        <v>0</v>
      </c>
      <c r="Q21" s="200">
        <f>Data_day!G42</f>
        <v>0</v>
      </c>
      <c r="R21" s="204">
        <f>Data_day!H42</f>
        <v>0</v>
      </c>
      <c r="S21" s="205" t="e">
        <f>SUM(L21:P21)/Data_count!$F$17</f>
        <v>#VALUE!</v>
      </c>
      <c r="T21" s="203" t="e">
        <f>SUM(L21:R21)/Data_count!$F$16</f>
        <v>#VALUE!</v>
      </c>
      <c r="U21" s="160"/>
      <c r="V21" s="198">
        <f>Data_day!B73</f>
        <v>0</v>
      </c>
      <c r="W21" s="199">
        <f>Data_day!C73</f>
        <v>0</v>
      </c>
      <c r="X21" s="199">
        <f>Data_day!D73</f>
        <v>0</v>
      </c>
      <c r="Y21" s="199">
        <f>Data_day!E73</f>
        <v>0</v>
      </c>
      <c r="Z21" s="199">
        <f>Data_day!F73</f>
        <v>0</v>
      </c>
      <c r="AA21" s="200">
        <f>Data_day!G73</f>
        <v>0</v>
      </c>
      <c r="AB21" s="201">
        <f>Data_day!H73</f>
        <v>0</v>
      </c>
      <c r="AC21" s="202" t="e">
        <f>SUM(V21:Z21)/Data_count!$F$17</f>
        <v>#VALUE!</v>
      </c>
      <c r="AD21" s="206" t="e">
        <f>SUM(V21:AB21)/Data_count!$F$16</f>
        <v>#VALUE!</v>
      </c>
    </row>
    <row r="22" spans="1:30" ht="18" customHeight="1" x14ac:dyDescent="0.2">
      <c r="A22" s="207" t="s">
        <v>57</v>
      </c>
      <c r="B22" s="163">
        <f>Data_day!B13</f>
        <v>0</v>
      </c>
      <c r="C22" s="164">
        <f>Data_day!C13</f>
        <v>0</v>
      </c>
      <c r="D22" s="164">
        <f>Data_day!D13</f>
        <v>0</v>
      </c>
      <c r="E22" s="164">
        <f>Data_day!E13</f>
        <v>0</v>
      </c>
      <c r="F22" s="164">
        <f>Data_day!F13</f>
        <v>0</v>
      </c>
      <c r="G22" s="165">
        <f>Data_day!G13</f>
        <v>0</v>
      </c>
      <c r="H22" s="166">
        <f>Data_day!H13</f>
        <v>0</v>
      </c>
      <c r="I22" s="167" t="e">
        <f>SUM(B22:F22)/Data_count!$F$17</f>
        <v>#VALUE!</v>
      </c>
      <c r="J22" s="168" t="e">
        <f>SUM(B22:H22)/Data_count!$F$16</f>
        <v>#VALUE!</v>
      </c>
      <c r="K22" s="160"/>
      <c r="L22" s="163">
        <f>Data_day!B43</f>
        <v>0</v>
      </c>
      <c r="M22" s="164">
        <f>Data_day!C43</f>
        <v>0</v>
      </c>
      <c r="N22" s="164">
        <f>Data_day!D43</f>
        <v>0</v>
      </c>
      <c r="O22" s="164">
        <f>Data_day!E43</f>
        <v>0</v>
      </c>
      <c r="P22" s="164">
        <f>Data_day!F43</f>
        <v>0</v>
      </c>
      <c r="Q22" s="165">
        <f>Data_day!G43</f>
        <v>0</v>
      </c>
      <c r="R22" s="208">
        <f>Data_day!H43</f>
        <v>0</v>
      </c>
      <c r="S22" s="173" t="e">
        <f>SUM(L22:P22)/Data_count!$F$17</f>
        <v>#VALUE!</v>
      </c>
      <c r="T22" s="168" t="e">
        <f>SUM(L22:R22)/Data_count!$F$16</f>
        <v>#VALUE!</v>
      </c>
      <c r="U22" s="160"/>
      <c r="V22" s="163">
        <f>Data_day!B74</f>
        <v>0</v>
      </c>
      <c r="W22" s="164">
        <f>Data_day!C74</f>
        <v>0</v>
      </c>
      <c r="X22" s="164">
        <f>Data_day!D74</f>
        <v>0</v>
      </c>
      <c r="Y22" s="164">
        <f>Data_day!E74</f>
        <v>0</v>
      </c>
      <c r="Z22" s="164">
        <f>Data_day!F74</f>
        <v>0</v>
      </c>
      <c r="AA22" s="165">
        <f>Data_day!G74</f>
        <v>0</v>
      </c>
      <c r="AB22" s="166">
        <f>Data_day!H74</f>
        <v>0</v>
      </c>
      <c r="AC22" s="167" t="e">
        <f>SUM(V22:Z22)/Data_count!$F$17</f>
        <v>#VALUE!</v>
      </c>
      <c r="AD22" s="209" t="e">
        <f>SUM(V22:AB22)/Data_count!$F$16</f>
        <v>#VALUE!</v>
      </c>
    </row>
    <row r="23" spans="1:30" ht="18" customHeight="1" x14ac:dyDescent="0.2">
      <c r="A23" s="177" t="s">
        <v>58</v>
      </c>
      <c r="B23" s="178">
        <f>Data_day!B14</f>
        <v>0</v>
      </c>
      <c r="C23" s="179">
        <f>Data_day!C14</f>
        <v>0</v>
      </c>
      <c r="D23" s="179">
        <f>Data_day!D14</f>
        <v>0</v>
      </c>
      <c r="E23" s="179">
        <f>Data_day!E14</f>
        <v>0</v>
      </c>
      <c r="F23" s="179">
        <f>Data_day!F14</f>
        <v>0</v>
      </c>
      <c r="G23" s="180">
        <f>Data_day!G14</f>
        <v>0</v>
      </c>
      <c r="H23" s="181">
        <f>Data_day!H14</f>
        <v>0</v>
      </c>
      <c r="I23" s="182" t="e">
        <f>SUM(B23:F23)/Data_count!$F$17</f>
        <v>#VALUE!</v>
      </c>
      <c r="J23" s="183" t="e">
        <f>SUM(B23:H23)/Data_count!$F$16</f>
        <v>#VALUE!</v>
      </c>
      <c r="K23" s="160"/>
      <c r="L23" s="178">
        <f>Data_day!B44</f>
        <v>0</v>
      </c>
      <c r="M23" s="179">
        <f>Data_day!C44</f>
        <v>0</v>
      </c>
      <c r="N23" s="179">
        <f>Data_day!D44</f>
        <v>0</v>
      </c>
      <c r="O23" s="179">
        <f>Data_day!E44</f>
        <v>0</v>
      </c>
      <c r="P23" s="179">
        <f>Data_day!F44</f>
        <v>0</v>
      </c>
      <c r="Q23" s="180">
        <f>Data_day!G44</f>
        <v>0</v>
      </c>
      <c r="R23" s="184">
        <f>Data_day!H44</f>
        <v>0</v>
      </c>
      <c r="S23" s="185" t="e">
        <f>SUM(L23:P23)/Data_count!$F$17</f>
        <v>#VALUE!</v>
      </c>
      <c r="T23" s="183" t="e">
        <f>SUM(L23:R23)/Data_count!$F$16</f>
        <v>#VALUE!</v>
      </c>
      <c r="U23" s="160"/>
      <c r="V23" s="178">
        <f>Data_day!B75</f>
        <v>0</v>
      </c>
      <c r="W23" s="179">
        <f>Data_day!C75</f>
        <v>0</v>
      </c>
      <c r="X23" s="179">
        <f>Data_day!D75</f>
        <v>0</v>
      </c>
      <c r="Y23" s="179">
        <f>Data_day!E75</f>
        <v>0</v>
      </c>
      <c r="Z23" s="179">
        <f>Data_day!F75</f>
        <v>0</v>
      </c>
      <c r="AA23" s="180">
        <f>Data_day!G75</f>
        <v>0</v>
      </c>
      <c r="AB23" s="181">
        <f>Data_day!H75</f>
        <v>0</v>
      </c>
      <c r="AC23" s="182" t="e">
        <f>SUM(V23:Z23)/Data_count!$F$17</f>
        <v>#VALUE!</v>
      </c>
      <c r="AD23" s="186" t="e">
        <f>SUM(V23:AB23)/Data_count!$F$16</f>
        <v>#VALUE!</v>
      </c>
    </row>
    <row r="24" spans="1:30" ht="18" customHeight="1" x14ac:dyDescent="0.2">
      <c r="A24" s="177" t="s">
        <v>59</v>
      </c>
      <c r="B24" s="178">
        <f>Data_day!B15</f>
        <v>0</v>
      </c>
      <c r="C24" s="179">
        <f>Data_day!C15</f>
        <v>0</v>
      </c>
      <c r="D24" s="179">
        <f>Data_day!D15</f>
        <v>0</v>
      </c>
      <c r="E24" s="179">
        <f>Data_day!E15</f>
        <v>0</v>
      </c>
      <c r="F24" s="179">
        <f>Data_day!F15</f>
        <v>0</v>
      </c>
      <c r="G24" s="180">
        <f>Data_day!G15</f>
        <v>0</v>
      </c>
      <c r="H24" s="181">
        <f>Data_day!H15</f>
        <v>0</v>
      </c>
      <c r="I24" s="182" t="e">
        <f>SUM(B24:F24)/Data_count!$F$17</f>
        <v>#VALUE!</v>
      </c>
      <c r="J24" s="183" t="e">
        <f>SUM(B24:H24)/Data_count!$F$16</f>
        <v>#VALUE!</v>
      </c>
      <c r="K24" s="160"/>
      <c r="L24" s="178">
        <f>Data_day!B45</f>
        <v>0</v>
      </c>
      <c r="M24" s="179">
        <f>Data_day!C45</f>
        <v>0</v>
      </c>
      <c r="N24" s="179">
        <f>Data_day!D45</f>
        <v>0</v>
      </c>
      <c r="O24" s="179">
        <f>Data_day!E45</f>
        <v>0</v>
      </c>
      <c r="P24" s="179">
        <f>Data_day!F45</f>
        <v>0</v>
      </c>
      <c r="Q24" s="180">
        <f>Data_day!G45</f>
        <v>0</v>
      </c>
      <c r="R24" s="184">
        <f>Data_day!H45</f>
        <v>0</v>
      </c>
      <c r="S24" s="185" t="e">
        <f>SUM(L24:P24)/Data_count!$F$17</f>
        <v>#VALUE!</v>
      </c>
      <c r="T24" s="183" t="e">
        <f>SUM(L24:R24)/Data_count!$F$16</f>
        <v>#VALUE!</v>
      </c>
      <c r="U24" s="160"/>
      <c r="V24" s="178">
        <f>Data_day!B76</f>
        <v>0</v>
      </c>
      <c r="W24" s="179">
        <f>Data_day!C76</f>
        <v>0</v>
      </c>
      <c r="X24" s="179">
        <f>Data_day!D76</f>
        <v>0</v>
      </c>
      <c r="Y24" s="179">
        <f>Data_day!E76</f>
        <v>0</v>
      </c>
      <c r="Z24" s="179">
        <f>Data_day!F76</f>
        <v>0</v>
      </c>
      <c r="AA24" s="180">
        <f>Data_day!G76</f>
        <v>0</v>
      </c>
      <c r="AB24" s="181">
        <f>Data_day!H76</f>
        <v>0</v>
      </c>
      <c r="AC24" s="182" t="e">
        <f>SUM(V24:Z24)/Data_count!$F$17</f>
        <v>#VALUE!</v>
      </c>
      <c r="AD24" s="186" t="e">
        <f>SUM(V24:AB24)/Data_count!$F$16</f>
        <v>#VALUE!</v>
      </c>
    </row>
    <row r="25" spans="1:30" ht="18" customHeight="1" x14ac:dyDescent="0.2">
      <c r="A25" s="177" t="s">
        <v>60</v>
      </c>
      <c r="B25" s="178">
        <f>Data_day!B16</f>
        <v>0</v>
      </c>
      <c r="C25" s="179">
        <f>Data_day!C16</f>
        <v>0</v>
      </c>
      <c r="D25" s="179">
        <f>Data_day!D16</f>
        <v>0</v>
      </c>
      <c r="E25" s="179">
        <f>Data_day!E16</f>
        <v>0</v>
      </c>
      <c r="F25" s="179">
        <f>Data_day!F16</f>
        <v>0</v>
      </c>
      <c r="G25" s="180">
        <f>Data_day!G16</f>
        <v>0</v>
      </c>
      <c r="H25" s="181">
        <f>Data_day!H16</f>
        <v>0</v>
      </c>
      <c r="I25" s="182" t="e">
        <f>SUM(B25:F25)/Data_count!$F$17</f>
        <v>#VALUE!</v>
      </c>
      <c r="J25" s="183" t="e">
        <f>SUM(B25:H25)/Data_count!$F$16</f>
        <v>#VALUE!</v>
      </c>
      <c r="K25" s="160"/>
      <c r="L25" s="178">
        <f>Data_day!B46</f>
        <v>0</v>
      </c>
      <c r="M25" s="179">
        <f>Data_day!C46</f>
        <v>0</v>
      </c>
      <c r="N25" s="179">
        <f>Data_day!D46</f>
        <v>0</v>
      </c>
      <c r="O25" s="179">
        <f>Data_day!E46</f>
        <v>0</v>
      </c>
      <c r="P25" s="179">
        <f>Data_day!F46</f>
        <v>0</v>
      </c>
      <c r="Q25" s="180">
        <f>Data_day!G46</f>
        <v>0</v>
      </c>
      <c r="R25" s="184">
        <f>Data_day!H46</f>
        <v>0</v>
      </c>
      <c r="S25" s="185" t="e">
        <f>SUM(L25:P25)/Data_count!$F$17</f>
        <v>#VALUE!</v>
      </c>
      <c r="T25" s="183" t="e">
        <f>SUM(L25:R25)/Data_count!$F$16</f>
        <v>#VALUE!</v>
      </c>
      <c r="U25" s="160"/>
      <c r="V25" s="178">
        <f>Data_day!B77</f>
        <v>0</v>
      </c>
      <c r="W25" s="179">
        <f>Data_day!C77</f>
        <v>0</v>
      </c>
      <c r="X25" s="179">
        <f>Data_day!D77</f>
        <v>0</v>
      </c>
      <c r="Y25" s="179">
        <f>Data_day!E77</f>
        <v>0</v>
      </c>
      <c r="Z25" s="179">
        <f>Data_day!F77</f>
        <v>0</v>
      </c>
      <c r="AA25" s="180">
        <f>Data_day!G77</f>
        <v>0</v>
      </c>
      <c r="AB25" s="181">
        <f>Data_day!H77</f>
        <v>0</v>
      </c>
      <c r="AC25" s="182" t="e">
        <f>SUM(V25:Z25)/Data_count!$F$17</f>
        <v>#VALUE!</v>
      </c>
      <c r="AD25" s="186" t="e">
        <f>SUM(V25:AB25)/Data_count!$F$16</f>
        <v>#VALUE!</v>
      </c>
    </row>
    <row r="26" spans="1:30" ht="18" customHeight="1" x14ac:dyDescent="0.2">
      <c r="A26" s="177" t="s">
        <v>61</v>
      </c>
      <c r="B26" s="178">
        <f>Data_day!B17</f>
        <v>0</v>
      </c>
      <c r="C26" s="179">
        <f>Data_day!C17</f>
        <v>0</v>
      </c>
      <c r="D26" s="179">
        <f>Data_day!D17</f>
        <v>0</v>
      </c>
      <c r="E26" s="179">
        <f>Data_day!E17</f>
        <v>0</v>
      </c>
      <c r="F26" s="179">
        <f>Data_day!F17</f>
        <v>0</v>
      </c>
      <c r="G26" s="180">
        <f>Data_day!G17</f>
        <v>0</v>
      </c>
      <c r="H26" s="181">
        <f>Data_day!H17</f>
        <v>0</v>
      </c>
      <c r="I26" s="182" t="e">
        <f>SUM(B26:F26)/Data_count!$F$17</f>
        <v>#VALUE!</v>
      </c>
      <c r="J26" s="183" t="e">
        <f>SUM(B26:H26)/Data_count!$F$16</f>
        <v>#VALUE!</v>
      </c>
      <c r="K26" s="160"/>
      <c r="L26" s="178">
        <f>Data_day!B47</f>
        <v>0</v>
      </c>
      <c r="M26" s="179">
        <f>Data_day!C47</f>
        <v>0</v>
      </c>
      <c r="N26" s="179">
        <f>Data_day!D47</f>
        <v>0</v>
      </c>
      <c r="O26" s="179">
        <f>Data_day!E47</f>
        <v>0</v>
      </c>
      <c r="P26" s="179">
        <f>Data_day!F47</f>
        <v>0</v>
      </c>
      <c r="Q26" s="180">
        <f>Data_day!G47</f>
        <v>0</v>
      </c>
      <c r="R26" s="184">
        <f>Data_day!H47</f>
        <v>0</v>
      </c>
      <c r="S26" s="185" t="e">
        <f>SUM(L26:P26)/Data_count!$F$17</f>
        <v>#VALUE!</v>
      </c>
      <c r="T26" s="183" t="e">
        <f>SUM(L26:R26)/Data_count!$F$16</f>
        <v>#VALUE!</v>
      </c>
      <c r="U26" s="160"/>
      <c r="V26" s="178">
        <f>Data_day!B78</f>
        <v>0</v>
      </c>
      <c r="W26" s="179">
        <f>Data_day!C78</f>
        <v>0</v>
      </c>
      <c r="X26" s="179">
        <f>Data_day!D78</f>
        <v>0</v>
      </c>
      <c r="Y26" s="179">
        <f>Data_day!E78</f>
        <v>0</v>
      </c>
      <c r="Z26" s="179">
        <f>Data_day!F78</f>
        <v>0</v>
      </c>
      <c r="AA26" s="180">
        <f>Data_day!G78</f>
        <v>0</v>
      </c>
      <c r="AB26" s="181">
        <f>Data_day!H78</f>
        <v>0</v>
      </c>
      <c r="AC26" s="182" t="e">
        <f>SUM(V26:Z26)/Data_count!$F$17</f>
        <v>#VALUE!</v>
      </c>
      <c r="AD26" s="186" t="e">
        <f>SUM(V26:AB26)/Data_count!$F$16</f>
        <v>#VALUE!</v>
      </c>
    </row>
    <row r="27" spans="1:30" ht="18" customHeight="1" x14ac:dyDescent="0.2">
      <c r="A27" s="177" t="s">
        <v>62</v>
      </c>
      <c r="B27" s="178">
        <f>Data_day!B18</f>
        <v>0</v>
      </c>
      <c r="C27" s="179">
        <f>Data_day!C18</f>
        <v>0</v>
      </c>
      <c r="D27" s="179">
        <f>Data_day!D18</f>
        <v>0</v>
      </c>
      <c r="E27" s="179">
        <f>Data_day!E18</f>
        <v>0</v>
      </c>
      <c r="F27" s="179">
        <f>Data_day!F18</f>
        <v>0</v>
      </c>
      <c r="G27" s="180">
        <f>Data_day!G18</f>
        <v>0</v>
      </c>
      <c r="H27" s="181">
        <f>Data_day!H18</f>
        <v>0</v>
      </c>
      <c r="I27" s="182" t="e">
        <f>SUM(B27:F27)/Data_count!$F$17</f>
        <v>#VALUE!</v>
      </c>
      <c r="J27" s="183" t="e">
        <f>SUM(B27:H27)/Data_count!$F$16</f>
        <v>#VALUE!</v>
      </c>
      <c r="K27" s="160"/>
      <c r="L27" s="178">
        <f>Data_day!B48</f>
        <v>0</v>
      </c>
      <c r="M27" s="179">
        <f>Data_day!C48</f>
        <v>0</v>
      </c>
      <c r="N27" s="179">
        <f>Data_day!D48</f>
        <v>0</v>
      </c>
      <c r="O27" s="179">
        <f>Data_day!E48</f>
        <v>0</v>
      </c>
      <c r="P27" s="179">
        <f>Data_day!F48</f>
        <v>0</v>
      </c>
      <c r="Q27" s="180">
        <f>Data_day!G48</f>
        <v>0</v>
      </c>
      <c r="R27" s="184">
        <f>Data_day!H48</f>
        <v>0</v>
      </c>
      <c r="S27" s="185" t="e">
        <f>SUM(L27:P27)/Data_count!$F$17</f>
        <v>#VALUE!</v>
      </c>
      <c r="T27" s="183" t="e">
        <f>SUM(L27:R27)/Data_count!$F$16</f>
        <v>#VALUE!</v>
      </c>
      <c r="U27" s="160"/>
      <c r="V27" s="178">
        <f>Data_day!B79</f>
        <v>0</v>
      </c>
      <c r="W27" s="179">
        <f>Data_day!C79</f>
        <v>0</v>
      </c>
      <c r="X27" s="179">
        <f>Data_day!D79</f>
        <v>0</v>
      </c>
      <c r="Y27" s="179">
        <f>Data_day!E79</f>
        <v>0</v>
      </c>
      <c r="Z27" s="179">
        <f>Data_day!F79</f>
        <v>0</v>
      </c>
      <c r="AA27" s="180">
        <f>Data_day!G79</f>
        <v>0</v>
      </c>
      <c r="AB27" s="181">
        <f>Data_day!H79</f>
        <v>0</v>
      </c>
      <c r="AC27" s="182" t="e">
        <f>SUM(V27:Z27)/Data_count!$F$17</f>
        <v>#VALUE!</v>
      </c>
      <c r="AD27" s="186" t="e">
        <f>SUM(V27:AB27)/Data_count!$F$16</f>
        <v>#VALUE!</v>
      </c>
    </row>
    <row r="28" spans="1:30" ht="18" customHeight="1" x14ac:dyDescent="0.2">
      <c r="A28" s="177" t="s">
        <v>63</v>
      </c>
      <c r="B28" s="178">
        <f>Data_day!B19</f>
        <v>0</v>
      </c>
      <c r="C28" s="179">
        <f>Data_day!C19</f>
        <v>0</v>
      </c>
      <c r="D28" s="179">
        <f>Data_day!D19</f>
        <v>0</v>
      </c>
      <c r="E28" s="179">
        <f>Data_day!E19</f>
        <v>0</v>
      </c>
      <c r="F28" s="179">
        <f>Data_day!F19</f>
        <v>0</v>
      </c>
      <c r="G28" s="180">
        <f>Data_day!G19</f>
        <v>0</v>
      </c>
      <c r="H28" s="181">
        <f>Data_day!H19</f>
        <v>0</v>
      </c>
      <c r="I28" s="182" t="e">
        <f>SUM(B28:F28)/Data_count!$F$17</f>
        <v>#VALUE!</v>
      </c>
      <c r="J28" s="183" t="e">
        <f>SUM(B28:H28)/Data_count!$F$16</f>
        <v>#VALUE!</v>
      </c>
      <c r="K28" s="160"/>
      <c r="L28" s="178">
        <f>Data_day!B49</f>
        <v>0</v>
      </c>
      <c r="M28" s="179">
        <f>Data_day!C49</f>
        <v>0</v>
      </c>
      <c r="N28" s="179">
        <f>Data_day!D49</f>
        <v>0</v>
      </c>
      <c r="O28" s="179">
        <f>Data_day!E49</f>
        <v>0</v>
      </c>
      <c r="P28" s="179">
        <f>Data_day!F49</f>
        <v>0</v>
      </c>
      <c r="Q28" s="180">
        <f>Data_day!G49</f>
        <v>0</v>
      </c>
      <c r="R28" s="184">
        <f>Data_day!H49</f>
        <v>0</v>
      </c>
      <c r="S28" s="185" t="e">
        <f>SUM(L28:P28)/Data_count!$F$17</f>
        <v>#VALUE!</v>
      </c>
      <c r="T28" s="183" t="e">
        <f>SUM(L28:R28)/Data_count!$F$16</f>
        <v>#VALUE!</v>
      </c>
      <c r="U28" s="160"/>
      <c r="V28" s="178">
        <f>Data_day!B80</f>
        <v>0</v>
      </c>
      <c r="W28" s="179">
        <f>Data_day!C80</f>
        <v>0</v>
      </c>
      <c r="X28" s="179">
        <f>Data_day!D80</f>
        <v>0</v>
      </c>
      <c r="Y28" s="179">
        <f>Data_day!E80</f>
        <v>0</v>
      </c>
      <c r="Z28" s="179">
        <f>Data_day!F80</f>
        <v>0</v>
      </c>
      <c r="AA28" s="180">
        <f>Data_day!G80</f>
        <v>0</v>
      </c>
      <c r="AB28" s="181">
        <f>Data_day!H80</f>
        <v>0</v>
      </c>
      <c r="AC28" s="182" t="e">
        <f>SUM(V28:Z28)/Data_count!$F$17</f>
        <v>#VALUE!</v>
      </c>
      <c r="AD28" s="186" t="e">
        <f>SUM(V28:AB28)/Data_count!$F$16</f>
        <v>#VALUE!</v>
      </c>
    </row>
    <row r="29" spans="1:30" ht="18" customHeight="1" x14ac:dyDescent="0.2">
      <c r="A29" s="177" t="s">
        <v>64</v>
      </c>
      <c r="B29" s="178">
        <f>Data_day!B20</f>
        <v>0</v>
      </c>
      <c r="C29" s="179">
        <f>Data_day!C20</f>
        <v>0</v>
      </c>
      <c r="D29" s="179">
        <f>Data_day!D20</f>
        <v>0</v>
      </c>
      <c r="E29" s="179">
        <f>Data_day!E20</f>
        <v>0</v>
      </c>
      <c r="F29" s="179">
        <f>Data_day!F20</f>
        <v>0</v>
      </c>
      <c r="G29" s="180">
        <f>Data_day!G20</f>
        <v>0</v>
      </c>
      <c r="H29" s="181">
        <f>Data_day!H20</f>
        <v>0</v>
      </c>
      <c r="I29" s="182" t="e">
        <f>SUM(B29:F29)/Data_count!$F$17</f>
        <v>#VALUE!</v>
      </c>
      <c r="J29" s="183" t="e">
        <f>SUM(B29:H29)/Data_count!$F$16</f>
        <v>#VALUE!</v>
      </c>
      <c r="K29" s="160"/>
      <c r="L29" s="178">
        <f>Data_day!B50</f>
        <v>0</v>
      </c>
      <c r="M29" s="179">
        <f>Data_day!C50</f>
        <v>0</v>
      </c>
      <c r="N29" s="179">
        <f>Data_day!D50</f>
        <v>0</v>
      </c>
      <c r="O29" s="179">
        <f>Data_day!E50</f>
        <v>0</v>
      </c>
      <c r="P29" s="179">
        <f>Data_day!F50</f>
        <v>0</v>
      </c>
      <c r="Q29" s="180">
        <f>Data_day!G50</f>
        <v>0</v>
      </c>
      <c r="R29" s="184">
        <f>Data_day!H50</f>
        <v>0</v>
      </c>
      <c r="S29" s="185" t="e">
        <f>SUM(L29:P29)/Data_count!$F$17</f>
        <v>#VALUE!</v>
      </c>
      <c r="T29" s="183" t="e">
        <f>SUM(L29:R29)/Data_count!$F$16</f>
        <v>#VALUE!</v>
      </c>
      <c r="U29" s="160"/>
      <c r="V29" s="178">
        <f>Data_day!B81</f>
        <v>0</v>
      </c>
      <c r="W29" s="179">
        <f>Data_day!C81</f>
        <v>0</v>
      </c>
      <c r="X29" s="179">
        <f>Data_day!D81</f>
        <v>0</v>
      </c>
      <c r="Y29" s="179">
        <f>Data_day!E81</f>
        <v>0</v>
      </c>
      <c r="Z29" s="179">
        <f>Data_day!F81</f>
        <v>0</v>
      </c>
      <c r="AA29" s="180">
        <f>Data_day!G81</f>
        <v>0</v>
      </c>
      <c r="AB29" s="181">
        <f>Data_day!H81</f>
        <v>0</v>
      </c>
      <c r="AC29" s="182" t="e">
        <f>SUM(V29:Z29)/Data_count!$F$17</f>
        <v>#VALUE!</v>
      </c>
      <c r="AD29" s="186" t="e">
        <f>SUM(V29:AB29)/Data_count!$F$16</f>
        <v>#VALUE!</v>
      </c>
    </row>
    <row r="30" spans="1:30" ht="18" customHeight="1" x14ac:dyDescent="0.2">
      <c r="A30" s="187" t="s">
        <v>65</v>
      </c>
      <c r="B30" s="188">
        <f>Data_day!B21</f>
        <v>0</v>
      </c>
      <c r="C30" s="189">
        <f>Data_day!C21</f>
        <v>0</v>
      </c>
      <c r="D30" s="189">
        <f>Data_day!D21</f>
        <v>0</v>
      </c>
      <c r="E30" s="189">
        <f>Data_day!E21</f>
        <v>0</v>
      </c>
      <c r="F30" s="189">
        <f>Data_day!F21</f>
        <v>0</v>
      </c>
      <c r="G30" s="190">
        <f>Data_day!G21</f>
        <v>0</v>
      </c>
      <c r="H30" s="191">
        <f>Data_day!H21</f>
        <v>0</v>
      </c>
      <c r="I30" s="192" t="e">
        <f>SUM(B30:F30)/Data_count!$F$17</f>
        <v>#VALUE!</v>
      </c>
      <c r="J30" s="193" t="e">
        <f>SUM(B30:H30)/Data_count!$F$16</f>
        <v>#VALUE!</v>
      </c>
      <c r="K30" s="160"/>
      <c r="L30" s="188">
        <f>Data_day!B51</f>
        <v>0</v>
      </c>
      <c r="M30" s="189">
        <f>Data_day!C51</f>
        <v>0</v>
      </c>
      <c r="N30" s="189">
        <f>Data_day!D51</f>
        <v>0</v>
      </c>
      <c r="O30" s="189">
        <f>Data_day!E51</f>
        <v>0</v>
      </c>
      <c r="P30" s="189">
        <f>Data_day!F51</f>
        <v>0</v>
      </c>
      <c r="Q30" s="190">
        <f>Data_day!G51</f>
        <v>0</v>
      </c>
      <c r="R30" s="194">
        <f>Data_day!H51</f>
        <v>0</v>
      </c>
      <c r="S30" s="195" t="e">
        <f>SUM(L30:P30)/Data_count!$F$17</f>
        <v>#VALUE!</v>
      </c>
      <c r="T30" s="193" t="e">
        <f>SUM(L30:R30)/Data_count!$F$16</f>
        <v>#VALUE!</v>
      </c>
      <c r="U30" s="160"/>
      <c r="V30" s="188">
        <f>Data_day!B82</f>
        <v>0</v>
      </c>
      <c r="W30" s="189">
        <f>Data_day!C82</f>
        <v>0</v>
      </c>
      <c r="X30" s="189">
        <f>Data_day!D82</f>
        <v>0</v>
      </c>
      <c r="Y30" s="189">
        <f>Data_day!E82</f>
        <v>0</v>
      </c>
      <c r="Z30" s="189">
        <f>Data_day!F82</f>
        <v>0</v>
      </c>
      <c r="AA30" s="190">
        <f>Data_day!G82</f>
        <v>0</v>
      </c>
      <c r="AB30" s="191">
        <f>Data_day!H82</f>
        <v>0</v>
      </c>
      <c r="AC30" s="192" t="e">
        <f>SUM(V30:Z30)/Data_count!$F$17</f>
        <v>#VALUE!</v>
      </c>
      <c r="AD30" s="196" t="e">
        <f>SUM(V30:AB30)/Data_count!$F$16</f>
        <v>#VALUE!</v>
      </c>
    </row>
    <row r="31" spans="1:30" ht="18" customHeight="1" x14ac:dyDescent="0.2">
      <c r="A31" s="197" t="s">
        <v>66</v>
      </c>
      <c r="B31" s="198">
        <f>Data_day!B22</f>
        <v>0</v>
      </c>
      <c r="C31" s="199">
        <f>Data_day!C22</f>
        <v>0</v>
      </c>
      <c r="D31" s="199">
        <f>Data_day!D22</f>
        <v>0</v>
      </c>
      <c r="E31" s="199">
        <f>Data_day!E22</f>
        <v>0</v>
      </c>
      <c r="F31" s="199">
        <f>Data_day!F22</f>
        <v>0</v>
      </c>
      <c r="G31" s="200">
        <f>Data_day!G22</f>
        <v>0</v>
      </c>
      <c r="H31" s="201">
        <f>Data_day!H22</f>
        <v>0</v>
      </c>
      <c r="I31" s="202" t="e">
        <f>SUM(B31:F31)/Data_count!$F$17</f>
        <v>#VALUE!</v>
      </c>
      <c r="J31" s="203" t="e">
        <f>SUM(B31:H31)/Data_count!$F$16</f>
        <v>#VALUE!</v>
      </c>
      <c r="K31" s="160"/>
      <c r="L31" s="198">
        <f>Data_day!B52</f>
        <v>0</v>
      </c>
      <c r="M31" s="199">
        <f>Data_day!C52</f>
        <v>0</v>
      </c>
      <c r="N31" s="199">
        <f>Data_day!D52</f>
        <v>0</v>
      </c>
      <c r="O31" s="199">
        <f>Data_day!E52</f>
        <v>0</v>
      </c>
      <c r="P31" s="199">
        <f>Data_day!F52</f>
        <v>0</v>
      </c>
      <c r="Q31" s="200">
        <f>Data_day!G52</f>
        <v>0</v>
      </c>
      <c r="R31" s="204">
        <f>Data_day!H52</f>
        <v>0</v>
      </c>
      <c r="S31" s="205" t="e">
        <f>SUM(L31:P31)/Data_count!$F$17</f>
        <v>#VALUE!</v>
      </c>
      <c r="T31" s="203" t="e">
        <f>SUM(L31:R31)/Data_count!$F$16</f>
        <v>#VALUE!</v>
      </c>
      <c r="U31" s="160"/>
      <c r="V31" s="198">
        <f>Data_day!B83</f>
        <v>0</v>
      </c>
      <c r="W31" s="199">
        <f>Data_day!C83</f>
        <v>0</v>
      </c>
      <c r="X31" s="199">
        <f>Data_day!D83</f>
        <v>0</v>
      </c>
      <c r="Y31" s="199">
        <f>Data_day!E83</f>
        <v>0</v>
      </c>
      <c r="Z31" s="199">
        <f>Data_day!F83</f>
        <v>0</v>
      </c>
      <c r="AA31" s="200">
        <f>Data_day!G83</f>
        <v>0</v>
      </c>
      <c r="AB31" s="201">
        <f>Data_day!H83</f>
        <v>0</v>
      </c>
      <c r="AC31" s="202" t="e">
        <f>SUM(V31:Z31)/Data_count!$F$17</f>
        <v>#VALUE!</v>
      </c>
      <c r="AD31" s="206" t="e">
        <f>SUM(V31:AB31)/Data_count!$F$16</f>
        <v>#VALUE!</v>
      </c>
    </row>
    <row r="32" spans="1:30" ht="18" customHeight="1" x14ac:dyDescent="0.2">
      <c r="A32" s="162" t="s">
        <v>67</v>
      </c>
      <c r="B32" s="163">
        <f>Data_day!B23</f>
        <v>0</v>
      </c>
      <c r="C32" s="164">
        <f>Data_day!C23</f>
        <v>0</v>
      </c>
      <c r="D32" s="164">
        <f>Data_day!D23</f>
        <v>0</v>
      </c>
      <c r="E32" s="164">
        <f>Data_day!E23</f>
        <v>0</v>
      </c>
      <c r="F32" s="164">
        <f>Data_day!F23</f>
        <v>0</v>
      </c>
      <c r="G32" s="165">
        <f>Data_day!G23</f>
        <v>0</v>
      </c>
      <c r="H32" s="166">
        <f>Data_day!H23</f>
        <v>0</v>
      </c>
      <c r="I32" s="167" t="e">
        <f>SUM(B32:F32)/Data_count!$F$17</f>
        <v>#VALUE!</v>
      </c>
      <c r="J32" s="168" t="e">
        <f>SUM(B32:H32)/Data_count!$F$16</f>
        <v>#VALUE!</v>
      </c>
      <c r="K32" s="160"/>
      <c r="L32" s="163">
        <f>Data_day!B53</f>
        <v>0</v>
      </c>
      <c r="M32" s="164">
        <f>Data_day!C53</f>
        <v>0</v>
      </c>
      <c r="N32" s="164">
        <f>Data_day!D53</f>
        <v>0</v>
      </c>
      <c r="O32" s="164">
        <f>Data_day!E53</f>
        <v>0</v>
      </c>
      <c r="P32" s="164">
        <f>Data_day!F53</f>
        <v>0</v>
      </c>
      <c r="Q32" s="165">
        <f>Data_day!G53</f>
        <v>0</v>
      </c>
      <c r="R32" s="208">
        <f>Data_day!H53</f>
        <v>0</v>
      </c>
      <c r="S32" s="173" t="e">
        <f>SUM(L32:P32)/Data_count!$F$17</f>
        <v>#VALUE!</v>
      </c>
      <c r="T32" s="168" t="e">
        <f>SUM(L32:R32)/Data_count!$F$16</f>
        <v>#VALUE!</v>
      </c>
      <c r="U32" s="160"/>
      <c r="V32" s="163">
        <f>Data_day!B84</f>
        <v>0</v>
      </c>
      <c r="W32" s="164">
        <f>Data_day!C84</f>
        <v>0</v>
      </c>
      <c r="X32" s="164">
        <f>Data_day!D84</f>
        <v>0</v>
      </c>
      <c r="Y32" s="164">
        <f>Data_day!E84</f>
        <v>0</v>
      </c>
      <c r="Z32" s="164">
        <f>Data_day!F84</f>
        <v>0</v>
      </c>
      <c r="AA32" s="165">
        <f>Data_day!G84</f>
        <v>0</v>
      </c>
      <c r="AB32" s="166">
        <f>Data_day!H84</f>
        <v>0</v>
      </c>
      <c r="AC32" s="167" t="e">
        <f>SUM(V32:Z32)/Data_count!$F$17</f>
        <v>#VALUE!</v>
      </c>
      <c r="AD32" s="209" t="e">
        <f>SUM(V32:AB32)/Data_count!$F$16</f>
        <v>#VALUE!</v>
      </c>
    </row>
    <row r="33" spans="1:30" ht="18" customHeight="1" x14ac:dyDescent="0.2">
      <c r="A33" s="177" t="s">
        <v>68</v>
      </c>
      <c r="B33" s="178">
        <f>Data_day!B24</f>
        <v>0</v>
      </c>
      <c r="C33" s="179">
        <f>Data_day!C24</f>
        <v>0</v>
      </c>
      <c r="D33" s="179">
        <f>Data_day!D24</f>
        <v>0</v>
      </c>
      <c r="E33" s="179">
        <f>Data_day!E24</f>
        <v>0</v>
      </c>
      <c r="F33" s="179">
        <f>Data_day!F24</f>
        <v>0</v>
      </c>
      <c r="G33" s="180">
        <f>Data_day!G24</f>
        <v>0</v>
      </c>
      <c r="H33" s="181">
        <f>Data_day!H24</f>
        <v>0</v>
      </c>
      <c r="I33" s="182" t="e">
        <f>SUM(B33:F33)/Data_count!$F$17</f>
        <v>#VALUE!</v>
      </c>
      <c r="J33" s="183" t="e">
        <f>SUM(B33:H33)/Data_count!$F$16</f>
        <v>#VALUE!</v>
      </c>
      <c r="K33" s="160"/>
      <c r="L33" s="178">
        <f>Data_day!B54</f>
        <v>0</v>
      </c>
      <c r="M33" s="179">
        <f>Data_day!C54</f>
        <v>0</v>
      </c>
      <c r="N33" s="179">
        <f>Data_day!D54</f>
        <v>0</v>
      </c>
      <c r="O33" s="179">
        <f>Data_day!E54</f>
        <v>0</v>
      </c>
      <c r="P33" s="179">
        <f>Data_day!F54</f>
        <v>0</v>
      </c>
      <c r="Q33" s="180">
        <f>Data_day!G54</f>
        <v>0</v>
      </c>
      <c r="R33" s="184">
        <f>Data_day!H54</f>
        <v>0</v>
      </c>
      <c r="S33" s="185" t="e">
        <f>SUM(L33:P33)/Data_count!$F$17</f>
        <v>#VALUE!</v>
      </c>
      <c r="T33" s="183" t="e">
        <f>SUM(L33:R33)/Data_count!$F$16</f>
        <v>#VALUE!</v>
      </c>
      <c r="U33" s="160"/>
      <c r="V33" s="178">
        <f>Data_day!B85</f>
        <v>0</v>
      </c>
      <c r="W33" s="179">
        <f>Data_day!C85</f>
        <v>0</v>
      </c>
      <c r="X33" s="179">
        <f>Data_day!D85</f>
        <v>0</v>
      </c>
      <c r="Y33" s="179">
        <f>Data_day!E85</f>
        <v>0</v>
      </c>
      <c r="Z33" s="179">
        <f>Data_day!F85</f>
        <v>0</v>
      </c>
      <c r="AA33" s="180">
        <f>Data_day!G85</f>
        <v>0</v>
      </c>
      <c r="AB33" s="181">
        <f>Data_day!H85</f>
        <v>0</v>
      </c>
      <c r="AC33" s="182" t="e">
        <f>SUM(V33:Z33)/Data_count!$F$17</f>
        <v>#VALUE!</v>
      </c>
      <c r="AD33" s="186" t="e">
        <f>SUM(V33:AB33)/Data_count!$F$16</f>
        <v>#VALUE!</v>
      </c>
    </row>
    <row r="34" spans="1:30" ht="18" customHeight="1" x14ac:dyDescent="0.2">
      <c r="A34" s="177" t="s">
        <v>69</v>
      </c>
      <c r="B34" s="178">
        <f>Data_day!B25</f>
        <v>0</v>
      </c>
      <c r="C34" s="179">
        <f>Data_day!C25</f>
        <v>0</v>
      </c>
      <c r="D34" s="179">
        <f>Data_day!D25</f>
        <v>0</v>
      </c>
      <c r="E34" s="179">
        <f>Data_day!E25</f>
        <v>0</v>
      </c>
      <c r="F34" s="179">
        <f>Data_day!F25</f>
        <v>0</v>
      </c>
      <c r="G34" s="180">
        <f>Data_day!G25</f>
        <v>0</v>
      </c>
      <c r="H34" s="181">
        <f>Data_day!H25</f>
        <v>0</v>
      </c>
      <c r="I34" s="182" t="e">
        <f>SUM(B34:F34)/Data_count!$F$17</f>
        <v>#VALUE!</v>
      </c>
      <c r="J34" s="183" t="e">
        <f>SUM(B34:H34)/Data_count!$F$16</f>
        <v>#VALUE!</v>
      </c>
      <c r="K34" s="160"/>
      <c r="L34" s="178">
        <f>Data_day!B55</f>
        <v>0</v>
      </c>
      <c r="M34" s="179">
        <f>Data_day!C55</f>
        <v>0</v>
      </c>
      <c r="N34" s="179">
        <f>Data_day!D55</f>
        <v>0</v>
      </c>
      <c r="O34" s="179">
        <f>Data_day!E55</f>
        <v>0</v>
      </c>
      <c r="P34" s="179">
        <f>Data_day!F55</f>
        <v>0</v>
      </c>
      <c r="Q34" s="180">
        <f>Data_day!G55</f>
        <v>0</v>
      </c>
      <c r="R34" s="184">
        <f>Data_day!H55</f>
        <v>0</v>
      </c>
      <c r="S34" s="185" t="e">
        <f>SUM(L34:P34)/Data_count!$F$17</f>
        <v>#VALUE!</v>
      </c>
      <c r="T34" s="183" t="e">
        <f>SUM(L34:R34)/Data_count!$F$16</f>
        <v>#VALUE!</v>
      </c>
      <c r="U34" s="160"/>
      <c r="V34" s="178">
        <f>Data_day!B86</f>
        <v>0</v>
      </c>
      <c r="W34" s="179">
        <f>Data_day!C86</f>
        <v>0</v>
      </c>
      <c r="X34" s="179">
        <f>Data_day!D86</f>
        <v>0</v>
      </c>
      <c r="Y34" s="179">
        <f>Data_day!E86</f>
        <v>0</v>
      </c>
      <c r="Z34" s="179">
        <f>Data_day!F86</f>
        <v>0</v>
      </c>
      <c r="AA34" s="180">
        <f>Data_day!G86</f>
        <v>0</v>
      </c>
      <c r="AB34" s="181">
        <f>Data_day!H86</f>
        <v>0</v>
      </c>
      <c r="AC34" s="182" t="e">
        <f>SUM(V34:Z34)/Data_count!$F$17</f>
        <v>#VALUE!</v>
      </c>
      <c r="AD34" s="186" t="e">
        <f>SUM(V34:AB34)/Data_count!$F$16</f>
        <v>#VALUE!</v>
      </c>
    </row>
    <row r="35" spans="1:30" ht="18" customHeight="1" x14ac:dyDescent="0.2">
      <c r="A35" s="177" t="s">
        <v>70</v>
      </c>
      <c r="B35" s="178">
        <f>Data_day!B26</f>
        <v>0</v>
      </c>
      <c r="C35" s="179">
        <f>Data_day!C26</f>
        <v>0</v>
      </c>
      <c r="D35" s="179">
        <f>Data_day!D26</f>
        <v>0</v>
      </c>
      <c r="E35" s="179">
        <f>Data_day!E26</f>
        <v>0</v>
      </c>
      <c r="F35" s="179">
        <f>Data_day!F26</f>
        <v>0</v>
      </c>
      <c r="G35" s="180">
        <f>Data_day!G26</f>
        <v>0</v>
      </c>
      <c r="H35" s="181">
        <f>Data_day!H26</f>
        <v>0</v>
      </c>
      <c r="I35" s="182" t="e">
        <f>SUM(B35:F35)/Data_count!$F$17</f>
        <v>#VALUE!</v>
      </c>
      <c r="J35" s="183" t="e">
        <f>SUM(B35:H35)/Data_count!$F$16</f>
        <v>#VALUE!</v>
      </c>
      <c r="K35" s="160"/>
      <c r="L35" s="178">
        <f>Data_day!B56</f>
        <v>0</v>
      </c>
      <c r="M35" s="179">
        <f>Data_day!C56</f>
        <v>0</v>
      </c>
      <c r="N35" s="179">
        <f>Data_day!D56</f>
        <v>0</v>
      </c>
      <c r="O35" s="179">
        <f>Data_day!E56</f>
        <v>0</v>
      </c>
      <c r="P35" s="179">
        <f>Data_day!F56</f>
        <v>0</v>
      </c>
      <c r="Q35" s="180">
        <f>Data_day!G56</f>
        <v>0</v>
      </c>
      <c r="R35" s="184">
        <f>Data_day!H56</f>
        <v>0</v>
      </c>
      <c r="S35" s="185" t="e">
        <f>SUM(L35:P35)/Data_count!$F$17</f>
        <v>#VALUE!</v>
      </c>
      <c r="T35" s="183" t="e">
        <f>SUM(L35:R35)/Data_count!$F$16</f>
        <v>#VALUE!</v>
      </c>
      <c r="U35" s="160"/>
      <c r="V35" s="178">
        <f>Data_day!B87</f>
        <v>0</v>
      </c>
      <c r="W35" s="179">
        <f>Data_day!C87</f>
        <v>0</v>
      </c>
      <c r="X35" s="179">
        <f>Data_day!D87</f>
        <v>0</v>
      </c>
      <c r="Y35" s="179">
        <f>Data_day!E87</f>
        <v>0</v>
      </c>
      <c r="Z35" s="179">
        <f>Data_day!F87</f>
        <v>0</v>
      </c>
      <c r="AA35" s="180">
        <f>Data_day!G87</f>
        <v>0</v>
      </c>
      <c r="AB35" s="181">
        <f>Data_day!H87</f>
        <v>0</v>
      </c>
      <c r="AC35" s="182" t="e">
        <f>SUM(V35:Z35)/Data_count!$F$17</f>
        <v>#VALUE!</v>
      </c>
      <c r="AD35" s="186" t="e">
        <f>SUM(V35:AB35)/Data_count!$F$16</f>
        <v>#VALUE!</v>
      </c>
    </row>
    <row r="36" spans="1:30" ht="18" customHeight="1" x14ac:dyDescent="0.2">
      <c r="A36" s="177" t="s">
        <v>71</v>
      </c>
      <c r="B36" s="178">
        <f>Data_day!B27</f>
        <v>0</v>
      </c>
      <c r="C36" s="179">
        <f>Data_day!C27</f>
        <v>0</v>
      </c>
      <c r="D36" s="179">
        <f>Data_day!D27</f>
        <v>0</v>
      </c>
      <c r="E36" s="179">
        <f>Data_day!E27</f>
        <v>0</v>
      </c>
      <c r="F36" s="179">
        <f>Data_day!F27</f>
        <v>0</v>
      </c>
      <c r="G36" s="180">
        <f>Data_day!G27</f>
        <v>0</v>
      </c>
      <c r="H36" s="181">
        <f>Data_day!H27</f>
        <v>0</v>
      </c>
      <c r="I36" s="182" t="e">
        <f>SUM(B36:F36)/Data_count!$F$17</f>
        <v>#VALUE!</v>
      </c>
      <c r="J36" s="183" t="e">
        <f>SUM(B36:H36)/Data_count!$F$16</f>
        <v>#VALUE!</v>
      </c>
      <c r="K36" s="160"/>
      <c r="L36" s="178">
        <f>Data_day!B57</f>
        <v>0</v>
      </c>
      <c r="M36" s="179">
        <f>Data_day!C57</f>
        <v>0</v>
      </c>
      <c r="N36" s="179">
        <f>Data_day!D57</f>
        <v>0</v>
      </c>
      <c r="O36" s="179">
        <f>Data_day!E57</f>
        <v>0</v>
      </c>
      <c r="P36" s="179">
        <f>Data_day!F57</f>
        <v>0</v>
      </c>
      <c r="Q36" s="180">
        <f>Data_day!G57</f>
        <v>0</v>
      </c>
      <c r="R36" s="184">
        <f>Data_day!H57</f>
        <v>0</v>
      </c>
      <c r="S36" s="185" t="e">
        <f>SUM(L36:P36)/Data_count!$F$17</f>
        <v>#VALUE!</v>
      </c>
      <c r="T36" s="183" t="e">
        <f>SUM(L36:R36)/Data_count!$F$16</f>
        <v>#VALUE!</v>
      </c>
      <c r="U36" s="160"/>
      <c r="V36" s="178">
        <f>Data_day!B88</f>
        <v>0</v>
      </c>
      <c r="W36" s="179">
        <f>Data_day!C88</f>
        <v>0</v>
      </c>
      <c r="X36" s="179">
        <f>Data_day!D88</f>
        <v>0</v>
      </c>
      <c r="Y36" s="179">
        <f>Data_day!E88</f>
        <v>0</v>
      </c>
      <c r="Z36" s="179">
        <f>Data_day!F88</f>
        <v>0</v>
      </c>
      <c r="AA36" s="180">
        <f>Data_day!G88</f>
        <v>0</v>
      </c>
      <c r="AB36" s="181">
        <f>Data_day!H88</f>
        <v>0</v>
      </c>
      <c r="AC36" s="182" t="e">
        <f>SUM(V36:Z36)/Data_count!$F$17</f>
        <v>#VALUE!</v>
      </c>
      <c r="AD36" s="186" t="e">
        <f>SUM(V36:AB36)/Data_count!$F$16</f>
        <v>#VALUE!</v>
      </c>
    </row>
    <row r="37" spans="1:30" ht="18" customHeight="1" x14ac:dyDescent="0.2">
      <c r="A37" s="210" t="s">
        <v>72</v>
      </c>
      <c r="B37" s="211">
        <f>Data_day!B28</f>
        <v>0</v>
      </c>
      <c r="C37" s="212">
        <f>Data_day!C28</f>
        <v>0</v>
      </c>
      <c r="D37" s="212">
        <f>Data_day!D28</f>
        <v>0</v>
      </c>
      <c r="E37" s="212">
        <f>Data_day!E28</f>
        <v>0</v>
      </c>
      <c r="F37" s="212">
        <f>Data_day!F28</f>
        <v>0</v>
      </c>
      <c r="G37" s="213">
        <f>Data_day!G28</f>
        <v>0</v>
      </c>
      <c r="H37" s="214">
        <f>Data_day!H28</f>
        <v>0</v>
      </c>
      <c r="I37" s="215" t="e">
        <f>SUM(B37:F37)/Data_count!$F$17</f>
        <v>#VALUE!</v>
      </c>
      <c r="J37" s="216" t="e">
        <f>SUM(B37:H37)/Data_count!$F$16</f>
        <v>#VALUE!</v>
      </c>
      <c r="K37" s="160"/>
      <c r="L37" s="211">
        <f>Data_day!B58</f>
        <v>0</v>
      </c>
      <c r="M37" s="212">
        <f>Data_day!C58</f>
        <v>0</v>
      </c>
      <c r="N37" s="212">
        <f>Data_day!D58</f>
        <v>0</v>
      </c>
      <c r="O37" s="212">
        <f>Data_day!E58</f>
        <v>0</v>
      </c>
      <c r="P37" s="212">
        <f>Data_day!F58</f>
        <v>0</v>
      </c>
      <c r="Q37" s="213">
        <f>Data_day!G58</f>
        <v>0</v>
      </c>
      <c r="R37" s="217">
        <f>Data_day!H58</f>
        <v>0</v>
      </c>
      <c r="S37" s="218" t="e">
        <f>SUM(L37:P37)/Data_count!$F$17</f>
        <v>#VALUE!</v>
      </c>
      <c r="T37" s="216" t="e">
        <f>SUM(L37:R37)/Data_count!$F$16</f>
        <v>#VALUE!</v>
      </c>
      <c r="U37" s="160"/>
      <c r="V37" s="211">
        <f>Data_day!B89</f>
        <v>0</v>
      </c>
      <c r="W37" s="212">
        <f>Data_day!C89</f>
        <v>0</v>
      </c>
      <c r="X37" s="212">
        <f>Data_day!D89</f>
        <v>0</v>
      </c>
      <c r="Y37" s="212">
        <f>Data_day!E89</f>
        <v>0</v>
      </c>
      <c r="Z37" s="212">
        <f>Data_day!F89</f>
        <v>0</v>
      </c>
      <c r="AA37" s="213">
        <f>Data_day!G89</f>
        <v>0</v>
      </c>
      <c r="AB37" s="214">
        <f>Data_day!H89</f>
        <v>0</v>
      </c>
      <c r="AC37" s="215" t="e">
        <f>SUM(V37:Z37)/Data_count!$F$17</f>
        <v>#VALUE!</v>
      </c>
      <c r="AD37" s="219" t="e">
        <f>SUM(V37:AB37)/Data_count!$F$16</f>
        <v>#VALUE!</v>
      </c>
    </row>
    <row r="38" spans="1:30" ht="7.5" customHeight="1" x14ac:dyDescent="0.25">
      <c r="A38" s="62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1"/>
      <c r="T38" s="221"/>
      <c r="U38" s="220"/>
      <c r="V38" s="220"/>
      <c r="W38" s="220"/>
      <c r="X38" s="220"/>
      <c r="Y38" s="220"/>
      <c r="Z38" s="220"/>
      <c r="AA38" s="220"/>
      <c r="AB38" s="220"/>
      <c r="AC38" s="221"/>
      <c r="AD38" s="221"/>
    </row>
    <row r="39" spans="1:30" s="160" customFormat="1" ht="18" customHeight="1" x14ac:dyDescent="0.2">
      <c r="A39" s="154" t="s">
        <v>144</v>
      </c>
      <c r="B39" s="222">
        <f t="shared" ref="B39:H39" si="2">SUM(B14:B37)</f>
        <v>0</v>
      </c>
      <c r="C39" s="223">
        <f t="shared" si="2"/>
        <v>0</v>
      </c>
      <c r="D39" s="223">
        <f t="shared" si="2"/>
        <v>0</v>
      </c>
      <c r="E39" s="223">
        <f t="shared" si="2"/>
        <v>0</v>
      </c>
      <c r="F39" s="223">
        <f t="shared" si="2"/>
        <v>0</v>
      </c>
      <c r="G39" s="224">
        <f t="shared" si="2"/>
        <v>0</v>
      </c>
      <c r="H39" s="225">
        <f t="shared" si="2"/>
        <v>0</v>
      </c>
      <c r="I39" s="226" t="e">
        <f>SUM(B39:F39)/Data_count!$F$17</f>
        <v>#VALUE!</v>
      </c>
      <c r="J39" s="227" t="e">
        <f>SUM(B39:H39)/Data_count!$F$16</f>
        <v>#VALUE!</v>
      </c>
      <c r="K39" s="62"/>
      <c r="L39" s="228">
        <f t="shared" ref="L39:R39" si="3">SUM(L14:L37)</f>
        <v>0</v>
      </c>
      <c r="M39" s="223">
        <f t="shared" si="3"/>
        <v>0</v>
      </c>
      <c r="N39" s="223">
        <f t="shared" si="3"/>
        <v>0</v>
      </c>
      <c r="O39" s="223">
        <f t="shared" si="3"/>
        <v>0</v>
      </c>
      <c r="P39" s="223">
        <f t="shared" si="3"/>
        <v>0</v>
      </c>
      <c r="Q39" s="224">
        <f t="shared" si="3"/>
        <v>0</v>
      </c>
      <c r="R39" s="225">
        <f t="shared" si="3"/>
        <v>0</v>
      </c>
      <c r="S39" s="226" t="e">
        <f>SUM(L39:P39)/Data_count!$F$17</f>
        <v>#VALUE!</v>
      </c>
      <c r="T39" s="227" t="e">
        <f>SUM(L39:R39)/Data_count!$F$16</f>
        <v>#VALUE!</v>
      </c>
      <c r="U39" s="62"/>
      <c r="V39" s="228">
        <f t="shared" ref="V39:AB39" si="4">SUM(V14:V37)</f>
        <v>0</v>
      </c>
      <c r="W39" s="223">
        <f t="shared" si="4"/>
        <v>0</v>
      </c>
      <c r="X39" s="223">
        <f t="shared" si="4"/>
        <v>0</v>
      </c>
      <c r="Y39" s="223">
        <f t="shared" si="4"/>
        <v>0</v>
      </c>
      <c r="Z39" s="223">
        <f t="shared" si="4"/>
        <v>0</v>
      </c>
      <c r="AA39" s="224">
        <f t="shared" si="4"/>
        <v>0</v>
      </c>
      <c r="AB39" s="225">
        <f t="shared" si="4"/>
        <v>0</v>
      </c>
      <c r="AC39" s="226" t="e">
        <f>SUM(V39:Z39)/Data_count!$F$17</f>
        <v>#VALUE!</v>
      </c>
      <c r="AD39" s="227" t="e">
        <f>SUM(V39:AB39)/Data_count!$F$16</f>
        <v>#VALUE!</v>
      </c>
    </row>
  </sheetData>
  <mergeCells count="3">
    <mergeCell ref="B12:J12"/>
    <mergeCell ref="L12:T12"/>
    <mergeCell ref="V12:AD12"/>
  </mergeCells>
  <conditionalFormatting sqref="B14:J25">
    <cfRule type="cellIs" dxfId="43" priority="2" operator="equal">
      <formula>MAX(B$14:B$25)</formula>
    </cfRule>
  </conditionalFormatting>
  <conditionalFormatting sqref="B26:J37">
    <cfRule type="cellIs" dxfId="42" priority="3" operator="equal">
      <formula>MAX(B$26:B$37)</formula>
    </cfRule>
  </conditionalFormatting>
  <conditionalFormatting sqref="L14:T25">
    <cfRule type="cellIs" dxfId="41" priority="4" operator="equal">
      <formula>MAX(L$14:L$25)</formula>
    </cfRule>
  </conditionalFormatting>
  <conditionalFormatting sqref="L26:T37">
    <cfRule type="cellIs" dxfId="40" priority="5" operator="equal">
      <formula>MAX(L$26:L$37)</formula>
    </cfRule>
  </conditionalFormatting>
  <conditionalFormatting sqref="V14:AD25">
    <cfRule type="cellIs" dxfId="39" priority="6" operator="equal">
      <formula>MAX(V$14:V$25)</formula>
    </cfRule>
  </conditionalFormatting>
  <conditionalFormatting sqref="V26:AD37">
    <cfRule type="cellIs" dxfId="38" priority="7" operator="equal">
      <formula>MAX(V$26:V$37)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4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2" customWidth="1"/>
  </cols>
  <sheetData>
    <row r="1" spans="1:11" ht="15.75" customHeight="1" x14ac:dyDescent="0.25">
      <c r="A1" s="13">
        <f>Data_count!B3</f>
        <v>0</v>
      </c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K2" s="14">
        <f>Data_count!B6</f>
        <v>0</v>
      </c>
    </row>
    <row r="3" spans="1:11" ht="19.5" customHeight="1" x14ac:dyDescent="0.25">
      <c r="A3" s="15">
        <f>Data_count!B10</f>
        <v>0</v>
      </c>
      <c r="G3" s="16"/>
      <c r="K3" s="17">
        <f>Data_count!B7</f>
        <v>0</v>
      </c>
    </row>
    <row r="4" spans="1:11" ht="13.9" customHeight="1" x14ac:dyDescent="0.2">
      <c r="A4" s="15" t="s">
        <v>105</v>
      </c>
      <c r="B4" s="18">
        <f>Data_count!B13</f>
        <v>0</v>
      </c>
      <c r="K4" s="17">
        <f>Data_count!B8</f>
        <v>0</v>
      </c>
    </row>
    <row r="5" spans="1:11" ht="12.75" customHeight="1" x14ac:dyDescent="0.2">
      <c r="A5" s="15" t="s">
        <v>106</v>
      </c>
      <c r="B5" s="18">
        <f>Data_count!B14</f>
        <v>0</v>
      </c>
      <c r="K5" s="17">
        <f>Data_count!B9</f>
        <v>0</v>
      </c>
    </row>
    <row r="6" spans="1:11" ht="10.9" customHeight="1" x14ac:dyDescent="0.2">
      <c r="A6" s="15"/>
      <c r="C6" s="19"/>
      <c r="K6" s="1"/>
    </row>
    <row r="7" spans="1:11" ht="15.75" customHeight="1" x14ac:dyDescent="0.25">
      <c r="A7" s="15"/>
      <c r="C7" s="19"/>
      <c r="G7" s="20">
        <f>Data_count!B11</f>
        <v>0</v>
      </c>
    </row>
    <row r="8" spans="1:11" ht="13.5" customHeight="1" thickBot="1" x14ac:dyDescent="0.25">
      <c r="B8" s="15"/>
      <c r="C8" s="19"/>
    </row>
    <row r="9" spans="1:11" ht="21.75" customHeight="1" thickBot="1" x14ac:dyDescent="0.25">
      <c r="C9" s="415" t="s">
        <v>209</v>
      </c>
      <c r="D9" s="416"/>
      <c r="E9" s="416"/>
      <c r="F9" s="416"/>
      <c r="G9" s="416"/>
      <c r="H9" s="416"/>
      <c r="I9" s="416"/>
      <c r="J9" s="416"/>
      <c r="K9" s="417"/>
    </row>
    <row r="10" spans="1:11" ht="12.75" customHeight="1" x14ac:dyDescent="0.2">
      <c r="C10" s="418" t="s">
        <v>107</v>
      </c>
      <c r="D10" s="419"/>
      <c r="E10" s="420"/>
      <c r="F10" s="421" t="s">
        <v>108</v>
      </c>
      <c r="G10" s="420"/>
      <c r="H10" s="421" t="s">
        <v>109</v>
      </c>
      <c r="I10" s="420"/>
      <c r="J10" s="422" t="s">
        <v>110</v>
      </c>
      <c r="K10" s="423"/>
    </row>
    <row r="11" spans="1:11" ht="13.15" customHeight="1" thickBot="1" x14ac:dyDescent="0.25">
      <c r="C11" s="21" t="s">
        <v>25</v>
      </c>
      <c r="D11" s="22" t="s">
        <v>111</v>
      </c>
      <c r="E11" s="22" t="s">
        <v>79</v>
      </c>
      <c r="F11" s="22" t="s">
        <v>111</v>
      </c>
      <c r="G11" s="22" t="s">
        <v>79</v>
      </c>
      <c r="H11" s="22" t="s">
        <v>111</v>
      </c>
      <c r="I11" s="22" t="s">
        <v>79</v>
      </c>
      <c r="J11" s="23" t="s">
        <v>111</v>
      </c>
      <c r="K11" s="24" t="s">
        <v>79</v>
      </c>
    </row>
    <row r="12" spans="1:11" ht="13.15" customHeight="1" x14ac:dyDescent="0.2">
      <c r="B12" s="25" t="s">
        <v>26</v>
      </c>
      <c r="C12" s="26">
        <f>Data_day!B29</f>
        <v>0</v>
      </c>
      <c r="D12" s="27">
        <f>Data_day!B59</f>
        <v>0</v>
      </c>
      <c r="E12" s="27">
        <f>Data_day!B90</f>
        <v>0</v>
      </c>
      <c r="F12" s="27">
        <f t="shared" ref="F12:G16" si="0">D12-H12</f>
        <v>0</v>
      </c>
      <c r="G12" s="27">
        <f t="shared" si="0"/>
        <v>0</v>
      </c>
      <c r="H12" s="27">
        <f>Data_day!B62</f>
        <v>0</v>
      </c>
      <c r="I12" s="27">
        <f>Data_day!B93</f>
        <v>0</v>
      </c>
      <c r="J12" s="28" t="e">
        <f t="shared" ref="J12:K22" si="1">H12/D12</f>
        <v>#DIV/0!</v>
      </c>
      <c r="K12" s="29" t="e">
        <f t="shared" si="1"/>
        <v>#DIV/0!</v>
      </c>
    </row>
    <row r="13" spans="1:11" ht="13.15" customHeight="1" x14ac:dyDescent="0.2">
      <c r="B13" s="30" t="s">
        <v>27</v>
      </c>
      <c r="C13" s="31">
        <f>Data_day!C29</f>
        <v>0</v>
      </c>
      <c r="D13" s="32">
        <f>Data_day!C59</f>
        <v>0</v>
      </c>
      <c r="E13" s="32">
        <f>Data_day!C90</f>
        <v>0</v>
      </c>
      <c r="F13" s="32">
        <f t="shared" si="0"/>
        <v>0</v>
      </c>
      <c r="G13" s="32">
        <f t="shared" si="0"/>
        <v>0</v>
      </c>
      <c r="H13" s="32">
        <f>Data_day!C62</f>
        <v>0</v>
      </c>
      <c r="I13" s="32">
        <f>Data_day!C93</f>
        <v>0</v>
      </c>
      <c r="J13" s="33" t="e">
        <f t="shared" si="1"/>
        <v>#DIV/0!</v>
      </c>
      <c r="K13" s="34" t="e">
        <f t="shared" si="1"/>
        <v>#DIV/0!</v>
      </c>
    </row>
    <row r="14" spans="1:11" ht="13.15" customHeight="1" x14ac:dyDescent="0.2">
      <c r="B14" s="30" t="s">
        <v>28</v>
      </c>
      <c r="C14" s="31">
        <f>Data_day!D29</f>
        <v>0</v>
      </c>
      <c r="D14" s="32">
        <f>Data_day!D59</f>
        <v>0</v>
      </c>
      <c r="E14" s="32">
        <f>Data_day!D90</f>
        <v>0</v>
      </c>
      <c r="F14" s="32">
        <f t="shared" si="0"/>
        <v>0</v>
      </c>
      <c r="G14" s="32">
        <f t="shared" si="0"/>
        <v>0</v>
      </c>
      <c r="H14" s="32">
        <f>Data_day!D62</f>
        <v>0</v>
      </c>
      <c r="I14" s="32">
        <f>Data_day!D93</f>
        <v>0</v>
      </c>
      <c r="J14" s="33" t="e">
        <f t="shared" si="1"/>
        <v>#DIV/0!</v>
      </c>
      <c r="K14" s="34" t="e">
        <f t="shared" si="1"/>
        <v>#DIV/0!</v>
      </c>
    </row>
    <row r="15" spans="1:11" ht="13.15" customHeight="1" x14ac:dyDescent="0.2">
      <c r="B15" s="30" t="s">
        <v>29</v>
      </c>
      <c r="C15" s="31">
        <f>Data_day!E29</f>
        <v>0</v>
      </c>
      <c r="D15" s="32">
        <f>Data_day!E59</f>
        <v>0</v>
      </c>
      <c r="E15" s="32">
        <f>Data_day!E90</f>
        <v>0</v>
      </c>
      <c r="F15" s="32">
        <f t="shared" si="0"/>
        <v>0</v>
      </c>
      <c r="G15" s="32">
        <f t="shared" si="0"/>
        <v>0</v>
      </c>
      <c r="H15" s="32">
        <f>Data_day!E62</f>
        <v>0</v>
      </c>
      <c r="I15" s="32">
        <f>Data_day!E93</f>
        <v>0</v>
      </c>
      <c r="J15" s="33" t="e">
        <f t="shared" si="1"/>
        <v>#DIV/0!</v>
      </c>
      <c r="K15" s="34" t="e">
        <f t="shared" si="1"/>
        <v>#DIV/0!</v>
      </c>
    </row>
    <row r="16" spans="1:11" ht="13.15" customHeight="1" thickBot="1" x14ac:dyDescent="0.25">
      <c r="B16" s="35" t="s">
        <v>30</v>
      </c>
      <c r="C16" s="36">
        <f>Data_day!F29</f>
        <v>0</v>
      </c>
      <c r="D16" s="37">
        <f>Data_day!F59</f>
        <v>0</v>
      </c>
      <c r="E16" s="37">
        <f>Data_day!F90</f>
        <v>0</v>
      </c>
      <c r="F16" s="37">
        <f t="shared" si="0"/>
        <v>0</v>
      </c>
      <c r="G16" s="37">
        <f t="shared" si="0"/>
        <v>0</v>
      </c>
      <c r="H16" s="37">
        <f>Data_day!F62</f>
        <v>0</v>
      </c>
      <c r="I16" s="37">
        <f>Data_day!F93</f>
        <v>0</v>
      </c>
      <c r="J16" s="38" t="e">
        <f t="shared" si="1"/>
        <v>#DIV/0!</v>
      </c>
      <c r="K16" s="39" t="e">
        <f t="shared" si="1"/>
        <v>#DIV/0!</v>
      </c>
    </row>
    <row r="17" spans="1:11" ht="13.15" customHeight="1" thickBot="1" x14ac:dyDescent="0.25">
      <c r="B17" s="40"/>
      <c r="J17" s="391"/>
      <c r="K17" s="391"/>
    </row>
    <row r="18" spans="1:11" ht="13.15" customHeight="1" x14ac:dyDescent="0.2">
      <c r="B18" s="41" t="s">
        <v>31</v>
      </c>
      <c r="C18" s="42">
        <f>Data_day!G29</f>
        <v>0</v>
      </c>
      <c r="D18" s="380">
        <f>Data_day!G59</f>
        <v>0</v>
      </c>
      <c r="E18" s="380">
        <f>Data_day!G90</f>
        <v>0</v>
      </c>
      <c r="F18" s="380">
        <f>D18-H18</f>
        <v>0</v>
      </c>
      <c r="G18" s="380">
        <f>E18-I18</f>
        <v>0</v>
      </c>
      <c r="H18" s="380">
        <f>Data_day!G62</f>
        <v>0</v>
      </c>
      <c r="I18" s="380">
        <f>Data_day!G93</f>
        <v>0</v>
      </c>
      <c r="J18" s="43" t="e">
        <f t="shared" si="1"/>
        <v>#DIV/0!</v>
      </c>
      <c r="K18" s="44" t="e">
        <f t="shared" si="1"/>
        <v>#DIV/0!</v>
      </c>
    </row>
    <row r="19" spans="1:11" ht="13.15" customHeight="1" thickBot="1" x14ac:dyDescent="0.25">
      <c r="B19" s="45" t="s">
        <v>210</v>
      </c>
      <c r="C19" s="46">
        <f>Data_day!H29</f>
        <v>0</v>
      </c>
      <c r="D19" s="47">
        <f>Data_day!H59</f>
        <v>0</v>
      </c>
      <c r="E19" s="47">
        <f>Data_day!H90</f>
        <v>0</v>
      </c>
      <c r="F19" s="47">
        <f>D19-H19</f>
        <v>0</v>
      </c>
      <c r="G19" s="47">
        <f>E19-I19</f>
        <v>0</v>
      </c>
      <c r="H19" s="47">
        <f>Data_day!H62</f>
        <v>0</v>
      </c>
      <c r="I19" s="47">
        <f>Data_day!H93</f>
        <v>0</v>
      </c>
      <c r="J19" s="48" t="e">
        <f t="shared" si="1"/>
        <v>#DIV/0!</v>
      </c>
      <c r="K19" s="49" t="e">
        <f t="shared" si="1"/>
        <v>#DIV/0!</v>
      </c>
    </row>
    <row r="20" spans="1:11" ht="13.15" customHeight="1" thickBot="1" x14ac:dyDescent="0.25">
      <c r="B20" s="40"/>
      <c r="J20" s="391"/>
      <c r="K20" s="391"/>
    </row>
    <row r="21" spans="1:11" ht="15.6" customHeight="1" x14ac:dyDescent="0.2">
      <c r="A21" s="50" t="s">
        <v>112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54" t="e">
        <f t="shared" si="1"/>
        <v>#DIV/0!</v>
      </c>
      <c r="K21" s="55" t="e">
        <f t="shared" si="1"/>
        <v>#DIV/0!</v>
      </c>
    </row>
    <row r="22" spans="1:11" ht="15" customHeight="1" thickBot="1" x14ac:dyDescent="0.25">
      <c r="A22" s="56" t="s">
        <v>113</v>
      </c>
      <c r="B22" s="57"/>
      <c r="C22" s="58">
        <f t="shared" ref="C22:I22" si="3">AVERAGE(C12:C19)</f>
        <v>0</v>
      </c>
      <c r="D22" s="59">
        <f t="shared" si="3"/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60" t="e">
        <f t="shared" si="1"/>
        <v>#DIV/0!</v>
      </c>
      <c r="K22" s="61" t="e">
        <f t="shared" si="1"/>
        <v>#DIV/0!</v>
      </c>
    </row>
    <row r="23" spans="1:11" ht="21" customHeight="1" x14ac:dyDescent="0.2">
      <c r="A23" s="1">
        <f>Data_count!B12</f>
        <v>0</v>
      </c>
      <c r="C23" s="62"/>
    </row>
    <row r="24" spans="1:11" ht="9" customHeight="1" x14ac:dyDescent="0.2">
      <c r="A24"/>
      <c r="B24"/>
      <c r="C24"/>
      <c r="D24"/>
      <c r="E24"/>
      <c r="F24"/>
      <c r="G24"/>
      <c r="H24"/>
      <c r="I24" s="391"/>
      <c r="J24" s="391"/>
      <c r="K24" s="391"/>
    </row>
    <row r="25" spans="1:11" s="1" customFormat="1" ht="9" customHeight="1" x14ac:dyDescent="0.2">
      <c r="A25"/>
      <c r="B25" s="63"/>
      <c r="C25" s="64"/>
      <c r="D25" s="64"/>
      <c r="E25" s="64"/>
      <c r="F25" s="64"/>
      <c r="G25" s="65"/>
      <c r="H25" s="66"/>
      <c r="I25" s="391"/>
      <c r="J25" s="391"/>
      <c r="K25" s="391"/>
    </row>
    <row r="26" spans="1:11" s="1" customFormat="1" ht="9" customHeight="1" x14ac:dyDescent="0.2">
      <c r="A26"/>
      <c r="B26" s="63"/>
      <c r="C26" s="64"/>
      <c r="D26" s="64"/>
      <c r="E26" s="64"/>
      <c r="F26" s="64"/>
      <c r="G26" s="65"/>
      <c r="H26" s="66"/>
      <c r="I26" s="391"/>
      <c r="J26" s="391"/>
      <c r="K26" s="391"/>
    </row>
    <row r="27" spans="1:11" s="1" customFormat="1" ht="19.149999999999999" customHeight="1" x14ac:dyDescent="0.2">
      <c r="A27" s="283"/>
      <c r="B27" s="283"/>
      <c r="C27" s="392"/>
      <c r="D27" s="67"/>
      <c r="E27" s="67"/>
      <c r="F27" s="67"/>
      <c r="G27" s="283"/>
      <c r="H27" s="393"/>
      <c r="I27" s="393"/>
      <c r="J27" s="393"/>
      <c r="K27" s="393"/>
    </row>
    <row r="28" spans="1:11" s="1" customFormat="1" ht="23.25" customHeight="1" x14ac:dyDescent="0.2">
      <c r="A28" s="283"/>
      <c r="B28" s="283"/>
      <c r="C28" s="394"/>
      <c r="D28" s="67"/>
      <c r="E28" s="394"/>
      <c r="F28" s="67"/>
      <c r="G28" s="283"/>
      <c r="H28" s="393"/>
      <c r="I28" s="393"/>
      <c r="J28" s="393"/>
      <c r="K28" s="393"/>
    </row>
    <row r="29" spans="1:11" s="1" customFormat="1" ht="12.6" customHeight="1" x14ac:dyDescent="0.2">
      <c r="A29" s="395"/>
      <c r="B29" s="395"/>
      <c r="C29" s="396"/>
      <c r="D29" s="67"/>
      <c r="E29" s="396"/>
      <c r="F29" s="67"/>
      <c r="G29" s="283"/>
      <c r="H29" s="393"/>
      <c r="I29" s="393"/>
      <c r="J29" s="393"/>
      <c r="K29" s="393"/>
    </row>
    <row r="30" spans="1:11" s="1" customFormat="1" ht="12.6" customHeight="1" x14ac:dyDescent="0.2">
      <c r="A30" s="395"/>
      <c r="B30" s="395"/>
      <c r="C30" s="396"/>
      <c r="D30" s="67"/>
      <c r="E30" s="396"/>
      <c r="F30" s="67"/>
      <c r="G30" s="283"/>
      <c r="H30" s="393"/>
      <c r="I30" s="393"/>
      <c r="J30" s="393"/>
      <c r="K30" s="393"/>
    </row>
    <row r="31" spans="1:11" s="1" customFormat="1" ht="12.6" customHeight="1" x14ac:dyDescent="0.2">
      <c r="A31" s="395"/>
      <c r="B31" s="395"/>
      <c r="C31" s="396"/>
      <c r="D31" s="67"/>
      <c r="E31" s="396"/>
      <c r="F31" s="67"/>
      <c r="G31" s="283"/>
      <c r="H31" s="393"/>
      <c r="I31" s="393"/>
      <c r="J31" s="393"/>
      <c r="K31" s="393"/>
    </row>
    <row r="32" spans="1:11" s="1" customFormat="1" ht="12.6" customHeight="1" x14ac:dyDescent="0.2">
      <c r="A32" s="84"/>
      <c r="B32" s="84"/>
      <c r="C32" s="397"/>
      <c r="D32" s="397"/>
      <c r="E32" s="397"/>
      <c r="F32" s="397"/>
      <c r="G32" s="283"/>
      <c r="H32" s="393"/>
      <c r="I32" s="393"/>
      <c r="J32" s="393"/>
      <c r="K32" s="393"/>
    </row>
    <row r="33" spans="1:11" ht="12.6" customHeight="1" x14ac:dyDescent="0.2">
      <c r="A33" s="395"/>
      <c r="B33" s="395"/>
      <c r="C33" s="396"/>
      <c r="D33" s="67"/>
      <c r="E33" s="396"/>
      <c r="F33" s="67"/>
      <c r="G33" s="283"/>
      <c r="H33" s="283"/>
      <c r="I33" s="398"/>
      <c r="J33" s="398"/>
      <c r="K33" s="398"/>
    </row>
    <row r="34" spans="1:11" ht="12.6" customHeight="1" x14ac:dyDescent="0.2">
      <c r="A34" s="395"/>
      <c r="B34" s="395"/>
      <c r="C34" s="396"/>
      <c r="D34" s="67"/>
      <c r="E34" s="396"/>
      <c r="F34" s="67"/>
      <c r="G34" s="283"/>
      <c r="H34" s="399"/>
      <c r="I34" s="398"/>
      <c r="J34" s="398"/>
      <c r="K34" s="398"/>
    </row>
    <row r="35" spans="1:11" s="1" customFormat="1" ht="12.6" customHeight="1" x14ac:dyDescent="0.2">
      <c r="A35"/>
      <c r="B35"/>
      <c r="C35" s="64"/>
      <c r="D35" s="64"/>
      <c r="E35" s="64"/>
      <c r="F35"/>
      <c r="G35"/>
      <c r="H35" s="391"/>
      <c r="I35" s="391"/>
      <c r="J35" s="391"/>
      <c r="K35" s="391"/>
    </row>
    <row r="36" spans="1:11" ht="9.6" customHeight="1" x14ac:dyDescent="0.2">
      <c r="A36"/>
      <c r="B36" s="64"/>
      <c r="C36" s="72"/>
      <c r="D36" s="72"/>
      <c r="E36"/>
      <c r="F36" s="73"/>
      <c r="G36" s="390"/>
      <c r="H36" s="72"/>
      <c r="I36" s="66"/>
      <c r="J36" s="391"/>
      <c r="K36" s="391"/>
    </row>
    <row r="37" spans="1:11" ht="9.6" customHeight="1" x14ac:dyDescent="0.2">
      <c r="A37"/>
      <c r="B37" s="64"/>
      <c r="C37" s="72"/>
      <c r="D37" s="72"/>
      <c r="E37"/>
      <c r="F37" s="74"/>
      <c r="G37" s="390"/>
      <c r="H37" s="72"/>
      <c r="I37" s="66"/>
      <c r="J37" s="391"/>
      <c r="K37" s="391"/>
    </row>
    <row r="38" spans="1:11" ht="9.6" customHeight="1" x14ac:dyDescent="0.2">
      <c r="A38"/>
      <c r="B38" s="64"/>
      <c r="C38" s="72"/>
      <c r="D38" s="72"/>
      <c r="E38"/>
      <c r="F38"/>
      <c r="G38" s="73"/>
      <c r="H38" s="390"/>
      <c r="I38" s="72"/>
      <c r="J38" s="66"/>
      <c r="K38" s="391"/>
    </row>
    <row r="39" spans="1:11" ht="9.6" customHeight="1" thickBot="1" x14ac:dyDescent="0.25">
      <c r="A39"/>
      <c r="B39" s="64"/>
      <c r="C39" s="72"/>
      <c r="D39" s="72"/>
      <c r="E39"/>
      <c r="F39"/>
      <c r="G39" s="390"/>
      <c r="H39" s="390"/>
      <c r="I39" s="72"/>
      <c r="J39" s="66"/>
      <c r="K39" s="391"/>
    </row>
    <row r="40" spans="1:11" ht="18.600000000000001" customHeight="1" thickBot="1" x14ac:dyDescent="0.25">
      <c r="C40" s="415" t="s">
        <v>120</v>
      </c>
      <c r="D40" s="416"/>
      <c r="E40" s="416"/>
      <c r="F40" s="416"/>
      <c r="G40" s="416"/>
      <c r="H40" s="416"/>
      <c r="I40" s="416"/>
      <c r="J40" s="416"/>
      <c r="K40" s="417"/>
    </row>
    <row r="41" spans="1:11" ht="12.6" customHeight="1" x14ac:dyDescent="0.2">
      <c r="C41" s="418" t="str">
        <f>C10</f>
        <v>Tous Véhicules</v>
      </c>
      <c r="D41" s="419"/>
      <c r="E41" s="420"/>
      <c r="F41" s="421" t="str">
        <f>F10</f>
        <v>Véhicules légers</v>
      </c>
      <c r="G41" s="420"/>
      <c r="H41" s="421" t="str">
        <f>H10</f>
        <v>Poids lourds</v>
      </c>
      <c r="I41" s="420"/>
      <c r="J41" s="422" t="str">
        <f t="shared" ref="J41:J47" si="4">J10</f>
        <v>% Poids lourds</v>
      </c>
      <c r="K41" s="423"/>
    </row>
    <row r="42" spans="1:11" ht="12.6" customHeight="1" thickBot="1" x14ac:dyDescent="0.25">
      <c r="C42" s="21" t="str">
        <f>C11</f>
        <v>Section</v>
      </c>
      <c r="D42" s="22" t="str">
        <f>D11</f>
        <v>Dir1</v>
      </c>
      <c r="E42" s="22" t="str">
        <f>E11</f>
        <v>Dir 2</v>
      </c>
      <c r="F42" s="22" t="str">
        <f>F11</f>
        <v>Dir1</v>
      </c>
      <c r="G42" s="22" t="str">
        <f>G11</f>
        <v>Dir 2</v>
      </c>
      <c r="H42" s="22" t="str">
        <f>H11</f>
        <v>Dir1</v>
      </c>
      <c r="I42" s="22" t="str">
        <f>I11</f>
        <v>Dir 2</v>
      </c>
      <c r="J42" s="23" t="str">
        <f t="shared" si="4"/>
        <v>Dir1</v>
      </c>
      <c r="K42" s="24" t="str">
        <f t="shared" ref="K42:K47" si="5">K11</f>
        <v>Dir 2</v>
      </c>
    </row>
    <row r="43" spans="1:11" ht="12.6" customHeight="1" x14ac:dyDescent="0.2">
      <c r="A43" s="75" t="s">
        <v>114</v>
      </c>
      <c r="B43" s="76"/>
      <c r="C43" s="77" t="e">
        <f>INT((C12/Data_count!$F18)+0.5)</f>
        <v>#VALUE!</v>
      </c>
      <c r="D43" s="27" t="e">
        <f>INT((D12/Data_count!$F18)+0.5)</f>
        <v>#VALUE!</v>
      </c>
      <c r="E43" s="27" t="e">
        <f>INT((E12/Data_count!$F18)+0.5)</f>
        <v>#VALUE!</v>
      </c>
      <c r="F43" s="27" t="e">
        <f>INT((F12/Data_count!$F18)+0.5)</f>
        <v>#VALUE!</v>
      </c>
      <c r="G43" s="27" t="e">
        <f>INT((G12/Data_count!$F18)+0.5)</f>
        <v>#VALUE!</v>
      </c>
      <c r="H43" s="27" t="e">
        <f>INT((H12/Data_count!$F18)+0.5)</f>
        <v>#VALUE!</v>
      </c>
      <c r="I43" s="27" t="e">
        <f>INT((I12/Data_count!$F18)+0.5)</f>
        <v>#VALUE!</v>
      </c>
      <c r="J43" s="28" t="e">
        <f t="shared" si="4"/>
        <v>#DIV/0!</v>
      </c>
      <c r="K43" s="29" t="e">
        <f t="shared" si="5"/>
        <v>#DIV/0!</v>
      </c>
    </row>
    <row r="44" spans="1:11" ht="12.6" customHeight="1" x14ac:dyDescent="0.2">
      <c r="A44" s="78" t="s">
        <v>115</v>
      </c>
      <c r="B44" s="79"/>
      <c r="C44" s="80" t="e">
        <f>INT((C13/Data_count!$F19)+0.5)</f>
        <v>#VALUE!</v>
      </c>
      <c r="D44" s="32" t="e">
        <f>INT((D13/Data_count!$F19)+0.5)</f>
        <v>#VALUE!</v>
      </c>
      <c r="E44" s="32" t="e">
        <f>INT((E13/Data_count!$F19)+0.5)</f>
        <v>#VALUE!</v>
      </c>
      <c r="F44" s="32" t="e">
        <f>INT((F13/Data_count!$F19)+0.5)</f>
        <v>#VALUE!</v>
      </c>
      <c r="G44" s="32" t="e">
        <f>INT((G13/Data_count!$F19)+0.5)</f>
        <v>#VALUE!</v>
      </c>
      <c r="H44" s="32" t="e">
        <f>INT((H13/Data_count!$F19)+0.5)</f>
        <v>#VALUE!</v>
      </c>
      <c r="I44" s="32" t="e">
        <f>INT((I13/Data_count!$F19)+0.5)</f>
        <v>#VALUE!</v>
      </c>
      <c r="J44" s="33" t="e">
        <f t="shared" si="4"/>
        <v>#DIV/0!</v>
      </c>
      <c r="K44" s="34" t="e">
        <f t="shared" si="5"/>
        <v>#DIV/0!</v>
      </c>
    </row>
    <row r="45" spans="1:11" ht="12.6" customHeight="1" x14ac:dyDescent="0.2">
      <c r="A45" s="78" t="s">
        <v>116</v>
      </c>
      <c r="B45" s="79"/>
      <c r="C45" s="80" t="e">
        <f>INT((C14/Data_count!$F20)+0.5)</f>
        <v>#VALUE!</v>
      </c>
      <c r="D45" s="32" t="e">
        <f>INT((D14/Data_count!$F20)+0.5)</f>
        <v>#VALUE!</v>
      </c>
      <c r="E45" s="32" t="e">
        <f>INT((E14/Data_count!$F20)+0.5)</f>
        <v>#VALUE!</v>
      </c>
      <c r="F45" s="32" t="e">
        <f>INT((F14/Data_count!$F20)+0.5)</f>
        <v>#VALUE!</v>
      </c>
      <c r="G45" s="32" t="e">
        <f>INT((G14/Data_count!$F20)+0.5)</f>
        <v>#VALUE!</v>
      </c>
      <c r="H45" s="32" t="e">
        <f>INT((H14/Data_count!$F20)+0.5)</f>
        <v>#VALUE!</v>
      </c>
      <c r="I45" s="32" t="e">
        <f>INT((I14/Data_count!$F20)+0.5)</f>
        <v>#VALUE!</v>
      </c>
      <c r="J45" s="33" t="e">
        <f t="shared" si="4"/>
        <v>#DIV/0!</v>
      </c>
      <c r="K45" s="34" t="e">
        <f t="shared" si="5"/>
        <v>#DIV/0!</v>
      </c>
    </row>
    <row r="46" spans="1:11" ht="12.6" customHeight="1" x14ac:dyDescent="0.2">
      <c r="A46" s="78" t="s">
        <v>117</v>
      </c>
      <c r="B46" s="79"/>
      <c r="C46" s="80" t="e">
        <f>INT((C15/Data_count!$F21)+0.5)</f>
        <v>#VALUE!</v>
      </c>
      <c r="D46" s="32" t="e">
        <f>INT((D15/Data_count!$F21)+0.5)</f>
        <v>#VALUE!</v>
      </c>
      <c r="E46" s="32" t="e">
        <f>INT((E15/Data_count!$F21)+0.5)</f>
        <v>#VALUE!</v>
      </c>
      <c r="F46" s="32" t="e">
        <f>INT((F15/Data_count!$F21)+0.5)</f>
        <v>#VALUE!</v>
      </c>
      <c r="G46" s="32" t="e">
        <f>INT((G15/Data_count!$F21)+0.5)</f>
        <v>#VALUE!</v>
      </c>
      <c r="H46" s="32" t="e">
        <f>INT((H15/Data_count!$F21)+0.5)</f>
        <v>#VALUE!</v>
      </c>
      <c r="I46" s="32" t="e">
        <f>INT((I15/Data_count!$F21)+0.5)</f>
        <v>#VALUE!</v>
      </c>
      <c r="J46" s="33" t="e">
        <f t="shared" si="4"/>
        <v>#DIV/0!</v>
      </c>
      <c r="K46" s="34" t="e">
        <f t="shared" si="5"/>
        <v>#DIV/0!</v>
      </c>
    </row>
    <row r="47" spans="1:11" ht="12.6" customHeight="1" thickBot="1" x14ac:dyDescent="0.25">
      <c r="A47" s="81" t="s">
        <v>118</v>
      </c>
      <c r="B47" s="82"/>
      <c r="C47" s="83" t="e">
        <f>INT((C16/Data_count!$F22)+0.5)</f>
        <v>#VALUE!</v>
      </c>
      <c r="D47" s="37" t="e">
        <f>INT((D16/Data_count!$F22)+0.5)</f>
        <v>#VALUE!</v>
      </c>
      <c r="E47" s="37" t="e">
        <f>INT((E16/Data_count!$F22)+0.5)</f>
        <v>#VALUE!</v>
      </c>
      <c r="F47" s="37" t="e">
        <f>INT((F16/Data_count!$F22)+0.5)</f>
        <v>#VALUE!</v>
      </c>
      <c r="G47" s="37" t="e">
        <f>INT((G16/Data_count!$F22)+0.5)</f>
        <v>#VALUE!</v>
      </c>
      <c r="H47" s="37" t="e">
        <f>INT((H16/Data_count!$F22)+0.5)</f>
        <v>#VALUE!</v>
      </c>
      <c r="I47" s="37" t="e">
        <f>INT((I16/Data_count!$F22)+0.5)</f>
        <v>#VALUE!</v>
      </c>
      <c r="J47" s="38" t="e">
        <f t="shared" si="4"/>
        <v>#DIV/0!</v>
      </c>
      <c r="K47" s="39" t="e">
        <f t="shared" si="5"/>
        <v>#DIV/0!</v>
      </c>
    </row>
    <row r="48" spans="1:11" ht="12.6" customHeight="1" thickBot="1" x14ac:dyDescent="0.25">
      <c r="A48" s="84"/>
      <c r="B48" s="84"/>
      <c r="C48" s="85"/>
      <c r="D48" s="85"/>
      <c r="E48" s="85"/>
      <c r="F48" s="85"/>
      <c r="G48" s="85"/>
      <c r="H48" s="85"/>
      <c r="I48" s="85"/>
      <c r="J48" s="86"/>
      <c r="K48" s="86"/>
    </row>
    <row r="49" spans="1:11" ht="12.6" customHeight="1" x14ac:dyDescent="0.2">
      <c r="A49" s="68" t="s">
        <v>119</v>
      </c>
      <c r="B49" s="69"/>
      <c r="C49" s="381" t="e">
        <f>INT((C18/Data_count!$F23)+0.5)</f>
        <v>#VALUE!</v>
      </c>
      <c r="D49" s="380" t="e">
        <f>INT((D18/Data_count!$F23)+0.5)</f>
        <v>#VALUE!</v>
      </c>
      <c r="E49" s="380" t="e">
        <f>INT((E18/Data_count!$F23)+0.5)</f>
        <v>#VALUE!</v>
      </c>
      <c r="F49" s="380" t="e">
        <f>INT((F18/Data_count!$F23)+0.5)</f>
        <v>#VALUE!</v>
      </c>
      <c r="G49" s="380" t="e">
        <f>INT((G18/Data_count!$F23)+0.5)</f>
        <v>#VALUE!</v>
      </c>
      <c r="H49" s="380" t="e">
        <f>INT((H18/Data_count!$F23)+0.5)</f>
        <v>#VALUE!</v>
      </c>
      <c r="I49" s="380" t="e">
        <f>INT((I18/Data_count!$F23)+0.5)</f>
        <v>#VALUE!</v>
      </c>
      <c r="J49" s="43" t="e">
        <f>J18</f>
        <v>#DIV/0!</v>
      </c>
      <c r="K49" s="44" t="e">
        <f>K18</f>
        <v>#DIV/0!</v>
      </c>
    </row>
    <row r="50" spans="1:11" ht="12.6" customHeight="1" thickBot="1" x14ac:dyDescent="0.25">
      <c r="A50" s="70" t="s">
        <v>211</v>
      </c>
      <c r="B50" s="71"/>
      <c r="C50" s="87" t="e">
        <f>INT((C19/Data_count!$F24)+0.5)</f>
        <v>#VALUE!</v>
      </c>
      <c r="D50" s="47" t="e">
        <f>INT((D19/Data_count!$F24)+0.5)</f>
        <v>#VALUE!</v>
      </c>
      <c r="E50" s="47" t="e">
        <f>INT((E19/Data_count!$F24)+0.5)</f>
        <v>#VALUE!</v>
      </c>
      <c r="F50" s="47" t="e">
        <f>INT((F19/Data_count!$F24)+0.5)</f>
        <v>#VALUE!</v>
      </c>
      <c r="G50" s="47" t="e">
        <f>INT((G19/Data_count!$F24)+0.5)</f>
        <v>#VALUE!</v>
      </c>
      <c r="H50" s="47" t="e">
        <f>INT((H19/Data_count!$F24)+0.5)</f>
        <v>#VALUE!</v>
      </c>
      <c r="I50" s="47" t="e">
        <f>INT((I19/Data_count!$F24)+0.5)</f>
        <v>#VALUE!</v>
      </c>
      <c r="J50" s="48" t="e">
        <f>J19</f>
        <v>#DIV/0!</v>
      </c>
      <c r="K50" s="49" t="e">
        <f>K19</f>
        <v>#DIV/0!</v>
      </c>
    </row>
    <row r="51" spans="1:11" ht="13.5" customHeight="1" thickBot="1" x14ac:dyDescent="0.25">
      <c r="A51" s="67"/>
      <c r="B51" s="67"/>
      <c r="C51" s="88"/>
      <c r="D51" s="88"/>
      <c r="E51" s="88"/>
      <c r="F51" s="88"/>
      <c r="G51" s="88"/>
      <c r="H51" s="88"/>
      <c r="I51" s="88"/>
      <c r="J51" s="86"/>
      <c r="K51" s="86"/>
    </row>
    <row r="52" spans="1:11" ht="15" customHeight="1" x14ac:dyDescent="0.2">
      <c r="A52" s="89"/>
      <c r="B52" s="90" t="s">
        <v>121</v>
      </c>
      <c r="C52" s="91" t="e">
        <f>AVERAGE(C43:C47)</f>
        <v>#VALUE!</v>
      </c>
      <c r="D52" s="92" t="e">
        <f t="shared" ref="D52:I52" si="6">AVERAGE(D43:D47)</f>
        <v>#VALUE!</v>
      </c>
      <c r="E52" s="92" t="e">
        <f t="shared" si="6"/>
        <v>#VALUE!</v>
      </c>
      <c r="F52" s="92" t="e">
        <f t="shared" si="6"/>
        <v>#VALUE!</v>
      </c>
      <c r="G52" s="92" t="e">
        <f t="shared" si="6"/>
        <v>#VALUE!</v>
      </c>
      <c r="H52" s="92" t="e">
        <f t="shared" si="6"/>
        <v>#VALUE!</v>
      </c>
      <c r="I52" s="92" t="e">
        <f t="shared" si="6"/>
        <v>#VALUE!</v>
      </c>
      <c r="J52" s="93" t="e">
        <f>J21</f>
        <v>#DIV/0!</v>
      </c>
      <c r="K52" s="94" t="e">
        <f>K21</f>
        <v>#DIV/0!</v>
      </c>
    </row>
    <row r="53" spans="1:11" ht="15" customHeight="1" thickBot="1" x14ac:dyDescent="0.25">
      <c r="A53" s="95"/>
      <c r="B53" s="96" t="s">
        <v>122</v>
      </c>
      <c r="C53" s="97" t="e">
        <f>AVERAGE(C43:C50)</f>
        <v>#VALUE!</v>
      </c>
      <c r="D53" s="98" t="e">
        <f t="shared" ref="D53:I53" si="7">AVERAGE(D43:D50)</f>
        <v>#VALUE!</v>
      </c>
      <c r="E53" s="98" t="e">
        <f t="shared" si="7"/>
        <v>#VALUE!</v>
      </c>
      <c r="F53" s="98" t="e">
        <f t="shared" si="7"/>
        <v>#VALUE!</v>
      </c>
      <c r="G53" s="98" t="e">
        <f t="shared" si="7"/>
        <v>#VALUE!</v>
      </c>
      <c r="H53" s="98" t="e">
        <f t="shared" si="7"/>
        <v>#VALUE!</v>
      </c>
      <c r="I53" s="98" t="e">
        <f t="shared" si="7"/>
        <v>#VALUE!</v>
      </c>
      <c r="J53" s="99" t="e">
        <f>J22</f>
        <v>#DIV/0!</v>
      </c>
      <c r="K53" s="100" t="e">
        <f>K22</f>
        <v>#DIV/0!</v>
      </c>
    </row>
    <row r="55" spans="1:11" x14ac:dyDescent="0.2">
      <c r="A55" s="1" t="s">
        <v>212</v>
      </c>
    </row>
  </sheetData>
  <mergeCells count="10">
    <mergeCell ref="C40:K40"/>
    <mergeCell ref="C41:E41"/>
    <mergeCell ref="F41:G41"/>
    <mergeCell ref="H41:I41"/>
    <mergeCell ref="J41:K41"/>
    <mergeCell ref="C9:K9"/>
    <mergeCell ref="C10:E10"/>
    <mergeCell ref="F10:G10"/>
    <mergeCell ref="H10:I10"/>
    <mergeCell ref="J10:K10"/>
  </mergeCells>
  <printOptions horizontalCentered="1"/>
  <pageMargins left="0.39370078740157483" right="0.39370078740157483" top="0.98425196850393704" bottom="0.39370078740157483" header="0.39370078740157483" footer="0.19685039370078741"/>
  <pageSetup paperSize="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2.75" customHeight="1" x14ac:dyDescent="0.2">
      <c r="A5" s="15" t="s">
        <v>106</v>
      </c>
      <c r="B5" s="18">
        <f>Data_count!B14</f>
        <v>0</v>
      </c>
      <c r="J5" s="12"/>
      <c r="K5" s="17">
        <f>Data_count!B9</f>
        <v>0</v>
      </c>
    </row>
    <row r="6" spans="1:11" ht="12.75" customHeight="1" x14ac:dyDescent="0.2">
      <c r="A6" s="15"/>
      <c r="C6" s="19"/>
      <c r="J6" s="12"/>
    </row>
    <row r="7" spans="1:11" ht="15.7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x14ac:dyDescent="0.25">
      <c r="A8" s="15"/>
      <c r="C8" s="19"/>
      <c r="F8" s="20"/>
      <c r="G8" s="101"/>
      <c r="J8" s="12"/>
      <c r="K8" s="12"/>
    </row>
    <row r="9" spans="1:11" ht="12.75" customHeight="1" x14ac:dyDescent="0.2">
      <c r="A9" s="40"/>
      <c r="B9" s="40"/>
      <c r="C9" s="431" t="str">
        <f>CV_H!C10</f>
        <v>Tous Véhicules</v>
      </c>
      <c r="D9" s="431"/>
      <c r="E9" s="431"/>
      <c r="F9" s="432" t="str">
        <f>CV_H!F10</f>
        <v>Véhicules légers</v>
      </c>
      <c r="G9" s="432"/>
      <c r="H9" s="433" t="str">
        <f>CV_H!H10</f>
        <v>Poids lourds</v>
      </c>
      <c r="I9" s="433"/>
      <c r="J9" s="424" t="str">
        <f>CV_H!J10</f>
        <v>% Poids lourds</v>
      </c>
      <c r="K9" s="424"/>
    </row>
    <row r="10" spans="1:11" ht="13.5" customHeight="1" x14ac:dyDescent="0.2">
      <c r="A10" s="40"/>
      <c r="B10" s="40"/>
      <c r="C10" s="102" t="s">
        <v>25</v>
      </c>
      <c r="D10" s="47" t="s">
        <v>111</v>
      </c>
      <c r="E10" s="47" t="s">
        <v>79</v>
      </c>
      <c r="F10" s="47" t="s">
        <v>111</v>
      </c>
      <c r="G10" s="47" t="s">
        <v>79</v>
      </c>
      <c r="H10" s="87" t="s">
        <v>111</v>
      </c>
      <c r="I10" s="47" t="s">
        <v>79</v>
      </c>
      <c r="J10" s="87" t="s">
        <v>111</v>
      </c>
      <c r="K10" s="103" t="s">
        <v>79</v>
      </c>
    </row>
    <row r="11" spans="1:11" ht="17.25" customHeight="1" x14ac:dyDescent="0.2">
      <c r="A11" s="104"/>
      <c r="B11" s="105" t="s">
        <v>121</v>
      </c>
      <c r="C11" s="106" t="e">
        <f>CV_H!C52</f>
        <v>#VALUE!</v>
      </c>
      <c r="D11" s="107" t="e">
        <f>CV_H!D52</f>
        <v>#VALUE!</v>
      </c>
      <c r="E11" s="107" t="e">
        <f>CV_H!E52</f>
        <v>#VALUE!</v>
      </c>
      <c r="F11" s="107" t="e">
        <f>CV_H!F52</f>
        <v>#VALUE!</v>
      </c>
      <c r="G11" s="107" t="e">
        <f>CV_H!G52</f>
        <v>#VALUE!</v>
      </c>
      <c r="H11" s="107" t="e">
        <f>CV_H!H52</f>
        <v>#VALUE!</v>
      </c>
      <c r="I11" s="107" t="e">
        <f>CV_H!I52</f>
        <v>#VALUE!</v>
      </c>
      <c r="J11" s="108" t="e">
        <f>CV_H!J21</f>
        <v>#DIV/0!</v>
      </c>
      <c r="K11" s="109" t="e">
        <f>CV_H!K21</f>
        <v>#DIV/0!</v>
      </c>
    </row>
    <row r="12" spans="1:11" ht="17.25" customHeight="1" x14ac:dyDescent="0.2">
      <c r="A12" s="110"/>
      <c r="B12" s="111" t="s">
        <v>123</v>
      </c>
      <c r="C12" s="112" t="e">
        <f>CV_H!C53</f>
        <v>#VALUE!</v>
      </c>
      <c r="D12" s="113" t="e">
        <f>CV_H!D53</f>
        <v>#VALUE!</v>
      </c>
      <c r="E12" s="113" t="e">
        <f>CV_H!E53</f>
        <v>#VALUE!</v>
      </c>
      <c r="F12" s="113" t="e">
        <f>CV_H!F53</f>
        <v>#VALUE!</v>
      </c>
      <c r="G12" s="113" t="e">
        <f>CV_H!G53</f>
        <v>#VALUE!</v>
      </c>
      <c r="H12" s="113" t="e">
        <f>CV_H!H53</f>
        <v>#VALUE!</v>
      </c>
      <c r="I12" s="113" t="e">
        <f>CV_H!I53</f>
        <v>#VALUE!</v>
      </c>
      <c r="J12" s="114" t="e">
        <f>CV_H!J22</f>
        <v>#DIV/0!</v>
      </c>
      <c r="K12" s="115" t="e">
        <f>CV_H!K22</f>
        <v>#DIV/0!</v>
      </c>
    </row>
    <row r="14" spans="1:11" ht="15.75" customHeight="1" x14ac:dyDescent="0.25">
      <c r="A14" s="426" t="s">
        <v>213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</row>
    <row r="32" ht="13.5" thickBot="1" x14ac:dyDescent="0.25"/>
    <row r="33" spans="1:11" ht="12.75" customHeight="1" thickBot="1" x14ac:dyDescent="0.25">
      <c r="A33" s="425" t="s">
        <v>214</v>
      </c>
      <c r="B33" s="425"/>
      <c r="C33" s="425"/>
      <c r="D33" s="425"/>
      <c r="E33" s="40"/>
      <c r="G33"/>
      <c r="H33"/>
      <c r="I33"/>
      <c r="J33"/>
      <c r="K33"/>
    </row>
    <row r="34" spans="1:11" ht="12" customHeight="1" thickBot="1" x14ac:dyDescent="0.25">
      <c r="A34" s="117" t="s">
        <v>124</v>
      </c>
      <c r="B34" s="118" t="s">
        <v>125</v>
      </c>
      <c r="C34" s="119" t="s">
        <v>126</v>
      </c>
      <c r="D34" s="120" t="s">
        <v>127</v>
      </c>
      <c r="G34"/>
      <c r="H34"/>
      <c r="I34"/>
      <c r="J34"/>
      <c r="K34"/>
    </row>
    <row r="35" spans="1:11" ht="12" customHeight="1" x14ac:dyDescent="0.2">
      <c r="A35" s="122" t="s">
        <v>49</v>
      </c>
      <c r="B35" s="123" t="e">
        <f t="shared" ref="B35:B58" si="0">D35/$C$11</f>
        <v>#VALUE!</v>
      </c>
      <c r="C35" s="123">
        <f>Data_day!M65</f>
        <v>0</v>
      </c>
      <c r="D35" s="124" t="e">
        <f>CV_C!I14</f>
        <v>#VALUE!</v>
      </c>
      <c r="G35"/>
      <c r="H35"/>
      <c r="I35"/>
      <c r="J35"/>
      <c r="K35"/>
    </row>
    <row r="36" spans="1:11" ht="12" customHeight="1" x14ac:dyDescent="0.2">
      <c r="A36" s="402" t="s">
        <v>50</v>
      </c>
      <c r="B36" s="130" t="e">
        <f t="shared" si="0"/>
        <v>#VALUE!</v>
      </c>
      <c r="C36" s="130">
        <f>Data_day!M66</f>
        <v>0</v>
      </c>
      <c r="D36" s="131" t="e">
        <f>CV_C!I15</f>
        <v>#VALUE!</v>
      </c>
      <c r="G36"/>
      <c r="H36"/>
      <c r="I36"/>
      <c r="J36"/>
      <c r="K36"/>
    </row>
    <row r="37" spans="1:11" ht="12" customHeight="1" x14ac:dyDescent="0.2">
      <c r="A37" s="402" t="s">
        <v>51</v>
      </c>
      <c r="B37" s="130" t="e">
        <f t="shared" si="0"/>
        <v>#VALUE!</v>
      </c>
      <c r="C37" s="130">
        <f>Data_day!M67</f>
        <v>0</v>
      </c>
      <c r="D37" s="131" t="e">
        <f>CV_C!I16</f>
        <v>#VALUE!</v>
      </c>
      <c r="G37"/>
      <c r="H37"/>
      <c r="I37"/>
      <c r="J37"/>
      <c r="K37"/>
    </row>
    <row r="38" spans="1:11" ht="12" customHeight="1" x14ac:dyDescent="0.2">
      <c r="A38" s="402" t="s">
        <v>52</v>
      </c>
      <c r="B38" s="130" t="e">
        <f t="shared" si="0"/>
        <v>#VALUE!</v>
      </c>
      <c r="C38" s="130">
        <f>Data_day!M68</f>
        <v>0</v>
      </c>
      <c r="D38" s="131" t="e">
        <f>CV_C!I17</f>
        <v>#VALUE!</v>
      </c>
      <c r="G38"/>
      <c r="H38"/>
      <c r="I38"/>
      <c r="J38"/>
      <c r="K38"/>
    </row>
    <row r="39" spans="1:11" ht="12" customHeight="1" x14ac:dyDescent="0.2">
      <c r="A39" s="402" t="s">
        <v>53</v>
      </c>
      <c r="B39" s="130" t="e">
        <f t="shared" si="0"/>
        <v>#VALUE!</v>
      </c>
      <c r="C39" s="130">
        <f>Data_day!M69</f>
        <v>0</v>
      </c>
      <c r="D39" s="131" t="e">
        <f>CV_C!I18</f>
        <v>#VALUE!</v>
      </c>
      <c r="G39"/>
      <c r="H39"/>
      <c r="I39"/>
      <c r="J39"/>
      <c r="K39"/>
    </row>
    <row r="40" spans="1:11" ht="12" customHeight="1" x14ac:dyDescent="0.2">
      <c r="A40" s="402" t="s">
        <v>54</v>
      </c>
      <c r="B40" s="130" t="e">
        <f t="shared" si="0"/>
        <v>#VALUE!</v>
      </c>
      <c r="C40" s="130">
        <f>Data_day!M70</f>
        <v>0</v>
      </c>
      <c r="D40" s="131" t="e">
        <f>CV_C!I19</f>
        <v>#VALUE!</v>
      </c>
      <c r="G40"/>
      <c r="H40"/>
      <c r="I40"/>
      <c r="J40"/>
      <c r="K40"/>
    </row>
    <row r="41" spans="1:11" ht="12" customHeight="1" x14ac:dyDescent="0.2">
      <c r="A41" s="402" t="s">
        <v>55</v>
      </c>
      <c r="B41" s="130" t="e">
        <f t="shared" si="0"/>
        <v>#VALUE!</v>
      </c>
      <c r="C41" s="130">
        <f>Data_day!M71</f>
        <v>0</v>
      </c>
      <c r="D41" s="131" t="e">
        <f>CV_C!I20</f>
        <v>#VALUE!</v>
      </c>
      <c r="G41"/>
      <c r="H41"/>
      <c r="I41"/>
      <c r="J41"/>
      <c r="K41"/>
    </row>
    <row r="42" spans="1:11" ht="12" customHeight="1" x14ac:dyDescent="0.2">
      <c r="A42" s="136" t="s">
        <v>56</v>
      </c>
      <c r="B42" s="137" t="e">
        <f t="shared" si="0"/>
        <v>#VALUE!</v>
      </c>
      <c r="C42" s="137">
        <f>Data_day!M72</f>
        <v>0</v>
      </c>
      <c r="D42" s="138" t="e">
        <f>CV_C!I21</f>
        <v>#VALUE!</v>
      </c>
      <c r="G42"/>
      <c r="H42"/>
      <c r="I42"/>
      <c r="J42"/>
      <c r="K42"/>
    </row>
    <row r="43" spans="1:11" ht="12" customHeight="1" thickBot="1" x14ac:dyDescent="0.25">
      <c r="A43" s="402" t="s">
        <v>57</v>
      </c>
      <c r="B43" s="130" t="e">
        <f t="shared" si="0"/>
        <v>#VALUE!</v>
      </c>
      <c r="C43" s="130">
        <f>Data_day!M73</f>
        <v>0</v>
      </c>
      <c r="D43" s="131" t="e">
        <f>CV_C!I22</f>
        <v>#VALUE!</v>
      </c>
      <c r="G43"/>
      <c r="H43"/>
      <c r="I43"/>
      <c r="J43"/>
      <c r="K43"/>
    </row>
    <row r="44" spans="1:11" ht="12" customHeight="1" x14ac:dyDescent="0.2">
      <c r="A44" s="402" t="s">
        <v>58</v>
      </c>
      <c r="B44" s="130" t="e">
        <f t="shared" si="0"/>
        <v>#VALUE!</v>
      </c>
      <c r="C44" s="130">
        <f>Data_day!M74</f>
        <v>0</v>
      </c>
      <c r="D44" s="131" t="e">
        <f>CV_C!I23</f>
        <v>#VALUE!</v>
      </c>
      <c r="F44" s="429" t="s">
        <v>239</v>
      </c>
      <c r="G44" s="430"/>
      <c r="H44" s="430"/>
      <c r="I44" s="424"/>
      <c r="J44"/>
      <c r="K44"/>
    </row>
    <row r="45" spans="1:11" ht="12" customHeight="1" x14ac:dyDescent="0.2">
      <c r="A45" s="402" t="s">
        <v>59</v>
      </c>
      <c r="B45" s="130" t="e">
        <f t="shared" si="0"/>
        <v>#VALUE!</v>
      </c>
      <c r="C45" s="130">
        <f>Data_day!M75</f>
        <v>0</v>
      </c>
      <c r="D45" s="131" t="e">
        <f>CV_C!I24</f>
        <v>#VALUE!</v>
      </c>
      <c r="F45" s="427"/>
      <c r="G45" s="428"/>
      <c r="H45" s="403" t="s">
        <v>240</v>
      </c>
      <c r="I45" s="404" t="s">
        <v>241</v>
      </c>
      <c r="J45"/>
      <c r="K45"/>
    </row>
    <row r="46" spans="1:11" ht="12" customHeight="1" x14ac:dyDescent="0.2">
      <c r="A46" s="402" t="s">
        <v>60</v>
      </c>
      <c r="B46" s="130" t="e">
        <f t="shared" si="0"/>
        <v>#VALUE!</v>
      </c>
      <c r="C46" s="130">
        <f>Data_day!M76</f>
        <v>0</v>
      </c>
      <c r="D46" s="131" t="e">
        <f>CV_C!I25</f>
        <v>#VALUE!</v>
      </c>
      <c r="F46" s="405"/>
      <c r="G46" s="135"/>
      <c r="H46" s="252"/>
      <c r="I46" s="406"/>
      <c r="J46"/>
      <c r="K46"/>
    </row>
    <row r="47" spans="1:11" ht="12" customHeight="1" x14ac:dyDescent="0.2">
      <c r="A47" s="402" t="s">
        <v>61</v>
      </c>
      <c r="B47" s="130" t="e">
        <f t="shared" si="0"/>
        <v>#VALUE!</v>
      </c>
      <c r="C47" s="130">
        <f>Data_day!M77</f>
        <v>0</v>
      </c>
      <c r="D47" s="131" t="e">
        <f>CV_C!I26</f>
        <v>#VALUE!</v>
      </c>
      <c r="F47" s="427" t="s">
        <v>242</v>
      </c>
      <c r="G47" s="428"/>
      <c r="H47" s="252" t="s">
        <v>243</v>
      </c>
      <c r="I47" s="407"/>
      <c r="J47"/>
      <c r="K47"/>
    </row>
    <row r="48" spans="1:11" ht="12" customHeight="1" x14ac:dyDescent="0.2">
      <c r="A48" s="402" t="s">
        <v>62</v>
      </c>
      <c r="B48" s="130" t="e">
        <f t="shared" si="0"/>
        <v>#VALUE!</v>
      </c>
      <c r="C48" s="130">
        <f>Data_day!M78</f>
        <v>0</v>
      </c>
      <c r="D48" s="131" t="e">
        <f>CV_C!I27</f>
        <v>#VALUE!</v>
      </c>
      <c r="F48" s="427" t="s">
        <v>244</v>
      </c>
      <c r="G48" s="428"/>
      <c r="H48" s="132" t="e">
        <f>I48/(I48+I54)</f>
        <v>#DIV/0!</v>
      </c>
      <c r="I48" s="254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/>
      <c r="K48"/>
    </row>
    <row r="49" spans="1:11" ht="12" customHeight="1" x14ac:dyDescent="0.2">
      <c r="A49" s="402" t="s">
        <v>63</v>
      </c>
      <c r="B49" s="130" t="e">
        <f t="shared" si="0"/>
        <v>#VALUE!</v>
      </c>
      <c r="C49" s="130">
        <f>Data_day!M79</f>
        <v>0</v>
      </c>
      <c r="D49" s="131" t="e">
        <f>CV_C!I28</f>
        <v>#VALUE!</v>
      </c>
      <c r="F49" s="134"/>
      <c r="G49" s="135"/>
      <c r="H49" s="252"/>
      <c r="I49" s="254"/>
      <c r="J49"/>
      <c r="K49"/>
    </row>
    <row r="50" spans="1:11" ht="12" customHeight="1" x14ac:dyDescent="0.2">
      <c r="A50" s="402" t="s">
        <v>64</v>
      </c>
      <c r="B50" s="130" t="e">
        <f t="shared" si="0"/>
        <v>#VALUE!</v>
      </c>
      <c r="C50" s="130">
        <f>Data_day!M80</f>
        <v>0</v>
      </c>
      <c r="D50" s="131" t="e">
        <f>CV_C!I29</f>
        <v>#VALUE!</v>
      </c>
      <c r="F50" s="427" t="s">
        <v>245</v>
      </c>
      <c r="G50" s="428"/>
      <c r="H50" s="252" t="s">
        <v>246</v>
      </c>
      <c r="I50" s="254"/>
      <c r="J50"/>
      <c r="K50"/>
    </row>
    <row r="51" spans="1:11" ht="12" customHeight="1" x14ac:dyDescent="0.2">
      <c r="A51" s="402" t="s">
        <v>65</v>
      </c>
      <c r="B51" s="130" t="e">
        <f t="shared" si="0"/>
        <v>#VALUE!</v>
      </c>
      <c r="C51" s="130">
        <f>Data_day!M81</f>
        <v>0</v>
      </c>
      <c r="D51" s="131" t="e">
        <f>CV_C!I30</f>
        <v>#VALUE!</v>
      </c>
      <c r="F51" s="427" t="s">
        <v>247</v>
      </c>
      <c r="G51" s="428"/>
      <c r="H51" s="132" t="e">
        <f>I51/(I51+I57)</f>
        <v>#DIV/0!</v>
      </c>
      <c r="I51" s="254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/>
      <c r="K51"/>
    </row>
    <row r="52" spans="1:11" ht="12" customHeight="1" x14ac:dyDescent="0.2">
      <c r="A52" s="136" t="s">
        <v>66</v>
      </c>
      <c r="B52" s="137" t="e">
        <f t="shared" si="0"/>
        <v>#VALUE!</v>
      </c>
      <c r="C52" s="137">
        <f>Data_day!M82</f>
        <v>0</v>
      </c>
      <c r="D52" s="138" t="e">
        <f>CV_C!I31</f>
        <v>#VALUE!</v>
      </c>
      <c r="F52" s="134"/>
      <c r="G52" s="135"/>
      <c r="H52" s="252"/>
      <c r="I52" s="254"/>
      <c r="J52"/>
      <c r="K52"/>
    </row>
    <row r="53" spans="1:11" ht="12" customHeight="1" x14ac:dyDescent="0.2">
      <c r="A53" s="402" t="s">
        <v>67</v>
      </c>
      <c r="B53" s="130" t="e">
        <f t="shared" si="0"/>
        <v>#VALUE!</v>
      </c>
      <c r="C53" s="130">
        <f>Data_day!M83</f>
        <v>0</v>
      </c>
      <c r="D53" s="131" t="e">
        <f>CV_C!I32</f>
        <v>#VALUE!</v>
      </c>
      <c r="F53" s="427" t="s">
        <v>248</v>
      </c>
      <c r="G53" s="428"/>
      <c r="H53" s="252" t="s">
        <v>243</v>
      </c>
      <c r="I53" s="254"/>
      <c r="J53"/>
      <c r="K53"/>
    </row>
    <row r="54" spans="1:11" ht="12" customHeight="1" x14ac:dyDescent="0.2">
      <c r="A54" s="402" t="s">
        <v>68</v>
      </c>
      <c r="B54" s="130" t="e">
        <f t="shared" si="0"/>
        <v>#VALUE!</v>
      </c>
      <c r="C54" s="130">
        <f>Data_day!M84</f>
        <v>0</v>
      </c>
      <c r="D54" s="131" t="e">
        <f>CV_C!I33</f>
        <v>#VALUE!</v>
      </c>
      <c r="F54" s="427" t="s">
        <v>244</v>
      </c>
      <c r="G54" s="428"/>
      <c r="H54" s="132" t="e">
        <f>I54/(I54+I48)</f>
        <v>#DIV/0!</v>
      </c>
      <c r="I54" s="254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1" ht="12" customHeight="1" x14ac:dyDescent="0.2">
      <c r="A55" s="402" t="s">
        <v>69</v>
      </c>
      <c r="B55" s="130" t="e">
        <f t="shared" si="0"/>
        <v>#VALUE!</v>
      </c>
      <c r="C55" s="130">
        <f>Data_day!M85</f>
        <v>0</v>
      </c>
      <c r="D55" s="131" t="e">
        <f>CV_C!I34</f>
        <v>#VALUE!</v>
      </c>
      <c r="F55" s="134"/>
      <c r="G55" s="135"/>
      <c r="H55" s="252"/>
      <c r="I55" s="254"/>
      <c r="J55"/>
      <c r="K55"/>
    </row>
    <row r="56" spans="1:11" ht="12" customHeight="1" x14ac:dyDescent="0.2">
      <c r="A56" s="402" t="s">
        <v>70</v>
      </c>
      <c r="B56" s="130" t="e">
        <f t="shared" si="0"/>
        <v>#VALUE!</v>
      </c>
      <c r="C56" s="130">
        <f>Data_day!M86</f>
        <v>0</v>
      </c>
      <c r="D56" s="131" t="e">
        <f>CV_C!I35</f>
        <v>#VALUE!</v>
      </c>
      <c r="F56" s="427" t="s">
        <v>249</v>
      </c>
      <c r="G56" s="434"/>
      <c r="H56" s="252" t="s">
        <v>246</v>
      </c>
      <c r="I56" s="254"/>
      <c r="J56"/>
      <c r="K56"/>
    </row>
    <row r="57" spans="1:11" ht="12" customHeight="1" x14ac:dyDescent="0.2">
      <c r="A57" s="402" t="s">
        <v>71</v>
      </c>
      <c r="B57" s="130" t="e">
        <f t="shared" si="0"/>
        <v>#VALUE!</v>
      </c>
      <c r="C57" s="130">
        <f>Data_day!M87</f>
        <v>0</v>
      </c>
      <c r="D57" s="131" t="e">
        <f>CV_C!I36</f>
        <v>#VALUE!</v>
      </c>
      <c r="F57" s="427" t="s">
        <v>247</v>
      </c>
      <c r="G57" s="434"/>
      <c r="H57" s="132" t="e">
        <f>I57/(I57+I51)</f>
        <v>#DIV/0!</v>
      </c>
      <c r="I57" s="254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1" ht="12" customHeight="1" thickBot="1" x14ac:dyDescent="0.25">
      <c r="A58" s="143" t="s">
        <v>72</v>
      </c>
      <c r="B58" s="144" t="e">
        <f t="shared" si="0"/>
        <v>#VALUE!</v>
      </c>
      <c r="C58" s="144">
        <f>Data_day!M88</f>
        <v>0</v>
      </c>
      <c r="D58" s="145" t="e">
        <f>CV_C!I37</f>
        <v>#VALUE!</v>
      </c>
      <c r="F58" s="408"/>
      <c r="G58" s="232"/>
      <c r="H58" s="264"/>
      <c r="I58" s="409"/>
      <c r="J58"/>
      <c r="K58"/>
    </row>
  </sheetData>
  <mergeCells count="16">
    <mergeCell ref="F57:G57"/>
    <mergeCell ref="F53:G53"/>
    <mergeCell ref="F50:G50"/>
    <mergeCell ref="F51:G51"/>
    <mergeCell ref="F54:G54"/>
    <mergeCell ref="F56:G56"/>
    <mergeCell ref="J9:K9"/>
    <mergeCell ref="A33:D33"/>
    <mergeCell ref="A14:K14"/>
    <mergeCell ref="F45:G45"/>
    <mergeCell ref="F48:G48"/>
    <mergeCell ref="F44:I44"/>
    <mergeCell ref="F47:G47"/>
    <mergeCell ref="C9:E9"/>
    <mergeCell ref="F9:G9"/>
    <mergeCell ref="H9:I9"/>
  </mergeCells>
  <conditionalFormatting sqref="A47:D58">
    <cfRule type="expression" dxfId="37" priority="1">
      <formula>ROUND($D47,0)&gt;=ROUND(MAX($D$47:$D$58),0)</formula>
    </cfRule>
  </conditionalFormatting>
  <conditionalFormatting sqref="A35:D46">
    <cfRule type="expression" dxfId="36" priority="2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105</v>
      </c>
      <c r="B4" s="18">
        <f>Data_count!B13</f>
        <v>0</v>
      </c>
      <c r="J4" s="12"/>
      <c r="K4" s="17">
        <f>Data_count!B8</f>
        <v>0</v>
      </c>
    </row>
    <row r="5" spans="1:11" ht="12.75" customHeight="1" x14ac:dyDescent="0.2">
      <c r="A5" s="15" t="s">
        <v>106</v>
      </c>
      <c r="B5" s="18">
        <f>Data_count!B14</f>
        <v>0</v>
      </c>
      <c r="J5" s="12"/>
      <c r="K5" s="17">
        <f>Data_count!B9</f>
        <v>0</v>
      </c>
    </row>
    <row r="6" spans="1:11" ht="12.75" customHeight="1" x14ac:dyDescent="0.2">
      <c r="A6" s="15"/>
      <c r="C6" s="19"/>
      <c r="J6" s="12"/>
    </row>
    <row r="7" spans="1:11" ht="15.7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x14ac:dyDescent="0.25">
      <c r="A8" s="15"/>
      <c r="C8" s="19"/>
      <c r="F8" s="20"/>
      <c r="G8" s="101"/>
      <c r="J8" s="12"/>
      <c r="K8" s="12"/>
    </row>
    <row r="9" spans="1:11" ht="12.75" customHeight="1" x14ac:dyDescent="0.2">
      <c r="A9" s="40"/>
      <c r="B9" s="40"/>
      <c r="C9" s="431" t="str">
        <f>CV_H!C10</f>
        <v>Tous Véhicules</v>
      </c>
      <c r="D9" s="431"/>
      <c r="E9" s="431"/>
      <c r="F9" s="432" t="str">
        <f>CV_H!F10</f>
        <v>Véhicules légers</v>
      </c>
      <c r="G9" s="432"/>
      <c r="H9" s="433" t="str">
        <f>CV_H!H10</f>
        <v>Poids lourds</v>
      </c>
      <c r="I9" s="433"/>
      <c r="J9" s="424" t="str">
        <f>CV_H!J10</f>
        <v>% Poids lourds</v>
      </c>
      <c r="K9" s="424"/>
    </row>
    <row r="10" spans="1:11" ht="13.5" customHeight="1" x14ac:dyDescent="0.2">
      <c r="A10" s="40"/>
      <c r="B10" s="40"/>
      <c r="C10" s="102" t="s">
        <v>25</v>
      </c>
      <c r="D10" s="47" t="s">
        <v>111</v>
      </c>
      <c r="E10" s="47" t="s">
        <v>79</v>
      </c>
      <c r="F10" s="47" t="s">
        <v>111</v>
      </c>
      <c r="G10" s="47" t="s">
        <v>79</v>
      </c>
      <c r="H10" s="87" t="s">
        <v>111</v>
      </c>
      <c r="I10" s="47" t="s">
        <v>79</v>
      </c>
      <c r="J10" s="87" t="s">
        <v>111</v>
      </c>
      <c r="K10" s="103" t="s">
        <v>79</v>
      </c>
    </row>
    <row r="11" spans="1:11" ht="17.25" customHeight="1" x14ac:dyDescent="0.2">
      <c r="A11" s="104"/>
      <c r="B11" s="105" t="s">
        <v>145</v>
      </c>
      <c r="C11" s="106" t="e">
        <f>CV_H!C49</f>
        <v>#VALUE!</v>
      </c>
      <c r="D11" s="107" t="e">
        <f>CV_H!D49</f>
        <v>#VALUE!</v>
      </c>
      <c r="E11" s="107" t="e">
        <f>CV_H!E49</f>
        <v>#VALUE!</v>
      </c>
      <c r="F11" s="107" t="e">
        <f>CV_H!F49</f>
        <v>#VALUE!</v>
      </c>
      <c r="G11" s="107" t="e">
        <f>CV_H!G49</f>
        <v>#VALUE!</v>
      </c>
      <c r="H11" s="107" t="e">
        <f>CV_H!H49</f>
        <v>#VALUE!</v>
      </c>
      <c r="I11" s="107" t="e">
        <f>CV_H!I49</f>
        <v>#VALUE!</v>
      </c>
      <c r="J11" s="108" t="e">
        <f>CV_H!J18</f>
        <v>#DIV/0!</v>
      </c>
      <c r="K11" s="109" t="e">
        <f>CV_H!K18</f>
        <v>#DIV/0!</v>
      </c>
    </row>
    <row r="12" spans="1:11" ht="17.25" customHeight="1" x14ac:dyDescent="0.2">
      <c r="A12" s="110"/>
      <c r="B12" s="111" t="s">
        <v>123</v>
      </c>
      <c r="C12" s="112" t="e">
        <f>CV_H!C53</f>
        <v>#VALUE!</v>
      </c>
      <c r="D12" s="113" t="e">
        <f>CV_H!D53</f>
        <v>#VALUE!</v>
      </c>
      <c r="E12" s="113" t="e">
        <f>CV_H!E53</f>
        <v>#VALUE!</v>
      </c>
      <c r="F12" s="113" t="e">
        <f>CV_H!F53</f>
        <v>#VALUE!</v>
      </c>
      <c r="G12" s="113" t="e">
        <f>CV_H!G53</f>
        <v>#VALUE!</v>
      </c>
      <c r="H12" s="113" t="e">
        <f>CV_H!H53</f>
        <v>#VALUE!</v>
      </c>
      <c r="I12" s="113" t="e">
        <f>CV_H!I53</f>
        <v>#VALUE!</v>
      </c>
      <c r="J12" s="114" t="e">
        <f>CV_H!J22</f>
        <v>#DIV/0!</v>
      </c>
      <c r="K12" s="115" t="e">
        <f>CV_H!K22</f>
        <v>#DIV/0!</v>
      </c>
    </row>
    <row r="14" spans="1:11" ht="15.75" customHeight="1" x14ac:dyDescent="0.25">
      <c r="A14" s="426" t="s">
        <v>237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</row>
    <row r="33" spans="1:9" ht="12.75" customHeight="1" x14ac:dyDescent="0.2">
      <c r="A33" s="425" t="s">
        <v>216</v>
      </c>
      <c r="B33" s="425"/>
      <c r="C33" s="425"/>
      <c r="D33" s="425"/>
      <c r="E33" s="40"/>
      <c r="F33" s="425" t="s">
        <v>217</v>
      </c>
      <c r="G33" s="425"/>
      <c r="H33" s="425"/>
      <c r="I33" s="425"/>
    </row>
    <row r="34" spans="1:9" ht="12" customHeight="1" x14ac:dyDescent="0.2">
      <c r="A34" s="117" t="s">
        <v>124</v>
      </c>
      <c r="B34" s="118" t="s">
        <v>125</v>
      </c>
      <c r="C34" s="119" t="s">
        <v>126</v>
      </c>
      <c r="D34" s="120" t="s">
        <v>127</v>
      </c>
      <c r="F34" s="435" t="s">
        <v>128</v>
      </c>
      <c r="G34" s="435"/>
      <c r="H34" s="119" t="str">
        <f>B34</f>
        <v>% de TJMO</v>
      </c>
      <c r="I34" s="121" t="s">
        <v>129</v>
      </c>
    </row>
    <row r="35" spans="1:9" ht="12" customHeight="1" x14ac:dyDescent="0.2">
      <c r="A35" s="122" t="s">
        <v>49</v>
      </c>
      <c r="B35" s="229" t="e">
        <f t="shared" ref="B35:B58" si="0">D35/$C$11</f>
        <v>#VALUE!</v>
      </c>
      <c r="C35" s="229" t="e">
        <f>Data_day!Q5</f>
        <v>#DIV/0!</v>
      </c>
      <c r="D35" s="124" t="e">
        <f>CV_C!I14</f>
        <v>#VALUE!</v>
      </c>
      <c r="F35" s="125"/>
      <c r="G35" s="126"/>
      <c r="H35" s="127"/>
      <c r="I35" s="128"/>
    </row>
    <row r="36" spans="1:9" ht="12" customHeight="1" x14ac:dyDescent="0.2">
      <c r="A36" s="129" t="s">
        <v>50</v>
      </c>
      <c r="B36" s="230" t="e">
        <f t="shared" si="0"/>
        <v>#VALUE!</v>
      </c>
      <c r="C36" s="230" t="e">
        <f>Data_day!Q6</f>
        <v>#DIV/0!</v>
      </c>
      <c r="D36" s="131" t="e">
        <f>CV_C!I15</f>
        <v>#VALUE!</v>
      </c>
      <c r="F36" s="436" t="s">
        <v>130</v>
      </c>
      <c r="G36" s="436"/>
      <c r="H36" s="132"/>
      <c r="I36" s="133"/>
    </row>
    <row r="37" spans="1:9" ht="12" customHeight="1" x14ac:dyDescent="0.2">
      <c r="A37" s="129" t="s">
        <v>51</v>
      </c>
      <c r="B37" s="230" t="e">
        <f t="shared" si="0"/>
        <v>#VALUE!</v>
      </c>
      <c r="C37" s="230" t="e">
        <f>Data_day!Q7</f>
        <v>#DIV/0!</v>
      </c>
      <c r="D37" s="131" t="e">
        <f>CV_C!I16</f>
        <v>#VALUE!</v>
      </c>
      <c r="F37" s="436" t="s">
        <v>131</v>
      </c>
      <c r="G37" s="436"/>
      <c r="H37" s="132" t="e">
        <f>I37/$C$11</f>
        <v>#VALUE!</v>
      </c>
      <c r="I37" s="131" t="e">
        <f>SUM(D50:D54)</f>
        <v>#VALUE!</v>
      </c>
    </row>
    <row r="38" spans="1:9" ht="12" customHeight="1" x14ac:dyDescent="0.2">
      <c r="A38" s="129" t="s">
        <v>52</v>
      </c>
      <c r="B38" s="230" t="e">
        <f t="shared" si="0"/>
        <v>#VALUE!</v>
      </c>
      <c r="C38" s="230" t="e">
        <f>Data_day!Q8</f>
        <v>#DIV/0!</v>
      </c>
      <c r="D38" s="131" t="e">
        <f>CV_C!I17</f>
        <v>#VALUE!</v>
      </c>
      <c r="F38" s="134"/>
      <c r="G38" s="135"/>
      <c r="H38" s="132"/>
      <c r="I38" s="133"/>
    </row>
    <row r="39" spans="1:9" ht="12" customHeight="1" x14ac:dyDescent="0.2">
      <c r="A39" s="129" t="s">
        <v>53</v>
      </c>
      <c r="B39" s="230" t="e">
        <f t="shared" si="0"/>
        <v>#VALUE!</v>
      </c>
      <c r="C39" s="230" t="e">
        <f>Data_day!Q9</f>
        <v>#DIV/0!</v>
      </c>
      <c r="D39" s="131" t="e">
        <f>CV_C!I18</f>
        <v>#VALUE!</v>
      </c>
      <c r="F39" s="436" t="s">
        <v>132</v>
      </c>
      <c r="G39" s="436"/>
      <c r="H39" s="132"/>
      <c r="I39" s="133"/>
    </row>
    <row r="40" spans="1:9" ht="12" customHeight="1" x14ac:dyDescent="0.2">
      <c r="A40" s="129" t="s">
        <v>54</v>
      </c>
      <c r="B40" s="230" t="e">
        <f t="shared" si="0"/>
        <v>#VALUE!</v>
      </c>
      <c r="C40" s="230" t="e">
        <f>Data_day!Q10</f>
        <v>#DIV/0!</v>
      </c>
      <c r="D40" s="131" t="e">
        <f>CV_C!I19</f>
        <v>#VALUE!</v>
      </c>
      <c r="F40" s="436" t="s">
        <v>133</v>
      </c>
      <c r="G40" s="436"/>
      <c r="H40" s="132" t="e">
        <f>I40/$C$11</f>
        <v>#VALUE!</v>
      </c>
      <c r="I40" s="131" t="e">
        <f>C11-I46</f>
        <v>#VALUE!</v>
      </c>
    </row>
    <row r="41" spans="1:9" ht="12" customHeight="1" x14ac:dyDescent="0.2">
      <c r="A41" s="129" t="s">
        <v>55</v>
      </c>
      <c r="B41" s="230" t="e">
        <f t="shared" si="0"/>
        <v>#VALUE!</v>
      </c>
      <c r="C41" s="230" t="e">
        <f>Data_day!Q11</f>
        <v>#DIV/0!</v>
      </c>
      <c r="D41" s="131" t="e">
        <f>CV_C!I20</f>
        <v>#VALUE!</v>
      </c>
      <c r="F41" s="134"/>
      <c r="G41" s="135"/>
      <c r="H41" s="132"/>
      <c r="I41" s="133"/>
    </row>
    <row r="42" spans="1:9" ht="12" customHeight="1" x14ac:dyDescent="0.2">
      <c r="A42" s="136" t="s">
        <v>56</v>
      </c>
      <c r="B42" s="231" t="e">
        <f t="shared" si="0"/>
        <v>#VALUE!</v>
      </c>
      <c r="C42" s="231" t="e">
        <f>Data_day!Q12</f>
        <v>#DIV/0!</v>
      </c>
      <c r="D42" s="138" t="e">
        <f>CV_C!I21</f>
        <v>#VALUE!</v>
      </c>
      <c r="F42" s="436" t="s">
        <v>134</v>
      </c>
      <c r="G42" s="436"/>
      <c r="H42" s="132"/>
      <c r="I42" s="133"/>
    </row>
    <row r="43" spans="1:9" ht="12" customHeight="1" x14ac:dyDescent="0.2">
      <c r="A43" s="129" t="s">
        <v>57</v>
      </c>
      <c r="B43" s="230" t="e">
        <f t="shared" si="0"/>
        <v>#VALUE!</v>
      </c>
      <c r="C43" s="230" t="e">
        <f>INT((C12/Data_count!$F18)+0.5)</f>
        <v>#VALUE!</v>
      </c>
      <c r="D43" s="131" t="e">
        <f>CV_C!I22</f>
        <v>#VALUE!</v>
      </c>
      <c r="F43" s="436" t="s">
        <v>135</v>
      </c>
      <c r="G43" s="436"/>
      <c r="H43" s="132" t="e">
        <f>I43/$C$11</f>
        <v>#VALUE!</v>
      </c>
      <c r="I43" s="131" t="e">
        <f>SUM(D42:D55)</f>
        <v>#VALUE!</v>
      </c>
    </row>
    <row r="44" spans="1:9" ht="12" customHeight="1" x14ac:dyDescent="0.2">
      <c r="A44" s="129" t="s">
        <v>58</v>
      </c>
      <c r="B44" s="230" t="e">
        <f t="shared" si="0"/>
        <v>#VALUE!</v>
      </c>
      <c r="C44" s="230" t="e">
        <f>Data_day!Q14</f>
        <v>#DIV/0!</v>
      </c>
      <c r="D44" s="131" t="e">
        <f>CV_C!I23</f>
        <v>#VALUE!</v>
      </c>
      <c r="F44" s="134"/>
      <c r="G44" s="135"/>
      <c r="H44" s="132"/>
      <c r="I44" s="133"/>
    </row>
    <row r="45" spans="1:9" ht="12" customHeight="1" x14ac:dyDescent="0.2">
      <c r="A45" s="129" t="s">
        <v>59</v>
      </c>
      <c r="B45" s="230" t="e">
        <f t="shared" si="0"/>
        <v>#VALUE!</v>
      </c>
      <c r="C45" s="230" t="e">
        <f>Data_day!Q15</f>
        <v>#DIV/0!</v>
      </c>
      <c r="D45" s="131" t="e">
        <f>CV_C!I24</f>
        <v>#VALUE!</v>
      </c>
      <c r="F45" s="436" t="s">
        <v>136</v>
      </c>
      <c r="G45" s="436"/>
      <c r="H45" s="132"/>
      <c r="I45" s="133"/>
    </row>
    <row r="46" spans="1:9" ht="12" customHeight="1" x14ac:dyDescent="0.2">
      <c r="A46" s="129" t="s">
        <v>60</v>
      </c>
      <c r="B46" s="230" t="e">
        <f t="shared" si="0"/>
        <v>#VALUE!</v>
      </c>
      <c r="C46" s="230" t="e">
        <f>Data_day!Q16</f>
        <v>#DIV/0!</v>
      </c>
      <c r="D46" s="131" t="e">
        <f>CV_C!I25</f>
        <v>#VALUE!</v>
      </c>
      <c r="F46" s="436" t="s">
        <v>137</v>
      </c>
      <c r="G46" s="436"/>
      <c r="H46" s="132" t="e">
        <f>I46/$C$11</f>
        <v>#VALUE!</v>
      </c>
      <c r="I46" s="131" t="e">
        <f>SUM(D41:D56)</f>
        <v>#VALUE!</v>
      </c>
    </row>
    <row r="47" spans="1:9" ht="12" customHeight="1" x14ac:dyDescent="0.2">
      <c r="A47" s="129" t="s">
        <v>61</v>
      </c>
      <c r="B47" s="230" t="e">
        <f t="shared" si="0"/>
        <v>#VALUE!</v>
      </c>
      <c r="C47" s="230" t="e">
        <f>Data_day!Q17</f>
        <v>#DIV/0!</v>
      </c>
      <c r="D47" s="131" t="e">
        <f>CV_C!I26</f>
        <v>#VALUE!</v>
      </c>
      <c r="F47" s="134"/>
      <c r="G47" s="135"/>
      <c r="H47" s="132"/>
      <c r="I47" s="133"/>
    </row>
    <row r="48" spans="1:9" ht="12" customHeight="1" x14ac:dyDescent="0.2">
      <c r="A48" s="129" t="s">
        <v>62</v>
      </c>
      <c r="B48" s="230" t="e">
        <f t="shared" si="0"/>
        <v>#VALUE!</v>
      </c>
      <c r="C48" s="230" t="e">
        <f>Data_day!Q18</f>
        <v>#DIV/0!</v>
      </c>
      <c r="D48" s="131" t="e">
        <f>CV_C!I27</f>
        <v>#VALUE!</v>
      </c>
      <c r="F48" s="436" t="s">
        <v>138</v>
      </c>
      <c r="G48" s="436"/>
      <c r="H48" s="132"/>
      <c r="I48" s="139"/>
    </row>
    <row r="49" spans="1:11" ht="12" customHeight="1" x14ac:dyDescent="0.2">
      <c r="A49" s="129" t="s">
        <v>63</v>
      </c>
      <c r="B49" s="230" t="e">
        <f t="shared" si="0"/>
        <v>#VALUE!</v>
      </c>
      <c r="C49" s="230" t="e">
        <f>Data_day!Q19</f>
        <v>#DIV/0!</v>
      </c>
      <c r="D49" s="131" t="e">
        <f>CV_C!I28</f>
        <v>#VALUE!</v>
      </c>
      <c r="F49" s="436" t="s">
        <v>139</v>
      </c>
      <c r="G49" s="436"/>
      <c r="H49" s="132" t="e">
        <f>I49/$C$11</f>
        <v>#VALUE!</v>
      </c>
      <c r="I49" s="131" t="e">
        <f>SUM(D40:D56)</f>
        <v>#VALUE!</v>
      </c>
    </row>
    <row r="50" spans="1:11" ht="12" customHeight="1" x14ac:dyDescent="0.2">
      <c r="A50" s="129" t="s">
        <v>64</v>
      </c>
      <c r="B50" s="230" t="e">
        <f t="shared" si="0"/>
        <v>#VALUE!</v>
      </c>
      <c r="C50" s="230" t="e">
        <f>Data_day!Q20</f>
        <v>#DIV/0!</v>
      </c>
      <c r="D50" s="131" t="e">
        <f>CV_C!I29</f>
        <v>#VALUE!</v>
      </c>
      <c r="F50" s="146"/>
      <c r="G50" s="232"/>
      <c r="H50" s="140"/>
      <c r="I50" s="233"/>
    </row>
    <row r="51" spans="1:11" ht="12" customHeight="1" x14ac:dyDescent="0.2">
      <c r="A51" s="129" t="s">
        <v>65</v>
      </c>
      <c r="B51" s="230" t="e">
        <f t="shared" si="0"/>
        <v>#VALUE!</v>
      </c>
      <c r="C51" s="230" t="e">
        <f>Data_day!Q21</f>
        <v>#DIV/0!</v>
      </c>
      <c r="D51" s="131" t="e">
        <f>CV_C!I30</f>
        <v>#VALUE!</v>
      </c>
      <c r="K51" s="67"/>
    </row>
    <row r="52" spans="1:11" ht="12" customHeight="1" x14ac:dyDescent="0.2">
      <c r="A52" s="136" t="s">
        <v>66</v>
      </c>
      <c r="B52" s="231" t="e">
        <f t="shared" si="0"/>
        <v>#VALUE!</v>
      </c>
      <c r="C52" s="231" t="e">
        <f>Data_day!Q22</f>
        <v>#DIV/0!</v>
      </c>
      <c r="D52" s="138" t="e">
        <f>CV_C!I31</f>
        <v>#VALUE!</v>
      </c>
      <c r="K52" s="67"/>
    </row>
    <row r="53" spans="1:11" ht="12" customHeight="1" x14ac:dyDescent="0.2">
      <c r="A53" s="129" t="s">
        <v>67</v>
      </c>
      <c r="B53" s="230" t="e">
        <f t="shared" si="0"/>
        <v>#VALUE!</v>
      </c>
      <c r="C53" s="230" t="e">
        <f>Data_day!Q23</f>
        <v>#DIV/0!</v>
      </c>
      <c r="D53" s="131" t="e">
        <f>CV_C!I32</f>
        <v>#VALUE!</v>
      </c>
      <c r="K53" s="67"/>
    </row>
    <row r="54" spans="1:11" ht="12" customHeight="1" x14ac:dyDescent="0.2">
      <c r="A54" s="129" t="s">
        <v>68</v>
      </c>
      <c r="B54" s="230" t="e">
        <f t="shared" si="0"/>
        <v>#VALUE!</v>
      </c>
      <c r="C54" s="230" t="e">
        <f>Data_day!Q24</f>
        <v>#DIV/0!</v>
      </c>
      <c r="D54" s="131" t="e">
        <f>CV_C!I33</f>
        <v>#VALUE!</v>
      </c>
      <c r="K54" s="67"/>
    </row>
    <row r="55" spans="1:11" ht="12" customHeight="1" x14ac:dyDescent="0.2">
      <c r="A55" s="129" t="s">
        <v>69</v>
      </c>
      <c r="B55" s="230" t="e">
        <f t="shared" si="0"/>
        <v>#VALUE!</v>
      </c>
      <c r="C55" s="230" t="e">
        <f>Data_day!Q25</f>
        <v>#DIV/0!</v>
      </c>
      <c r="D55" s="131" t="e">
        <f>CV_C!I34</f>
        <v>#VALUE!</v>
      </c>
      <c r="K55" s="67"/>
    </row>
    <row r="56" spans="1:11" ht="12" customHeight="1" x14ac:dyDescent="0.2">
      <c r="A56" s="129" t="s">
        <v>70</v>
      </c>
      <c r="B56" s="230" t="e">
        <f t="shared" si="0"/>
        <v>#VALUE!</v>
      </c>
      <c r="C56" s="230" t="e">
        <f>Data_day!Q26</f>
        <v>#DIV/0!</v>
      </c>
      <c r="D56" s="131" t="e">
        <f>CV_C!I35</f>
        <v>#VALUE!</v>
      </c>
      <c r="K56" s="67"/>
    </row>
    <row r="57" spans="1:11" ht="12" customHeight="1" x14ac:dyDescent="0.2">
      <c r="A57" s="129" t="s">
        <v>71</v>
      </c>
      <c r="B57" s="230" t="e">
        <f t="shared" si="0"/>
        <v>#VALUE!</v>
      </c>
      <c r="C57" s="230" t="e">
        <f>Data_day!Q27</f>
        <v>#DIV/0!</v>
      </c>
      <c r="D57" s="131" t="e">
        <f>CV_C!I36</f>
        <v>#VALUE!</v>
      </c>
      <c r="K57" s="67"/>
    </row>
    <row r="58" spans="1:11" ht="12" customHeight="1" x14ac:dyDescent="0.2">
      <c r="A58" s="143" t="s">
        <v>72</v>
      </c>
      <c r="B58" s="234" t="e">
        <f t="shared" si="0"/>
        <v>#VALUE!</v>
      </c>
      <c r="C58" s="234" t="e">
        <f>Data_day!Q28</f>
        <v>#DIV/0!</v>
      </c>
      <c r="D58" s="145" t="e">
        <f>CV_C!I37</f>
        <v>#VALUE!</v>
      </c>
      <c r="K58" s="67"/>
    </row>
  </sheetData>
  <mergeCells count="18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  <mergeCell ref="A14:K14"/>
  </mergeCells>
  <conditionalFormatting sqref="A47:D58">
    <cfRule type="expression" dxfId="35" priority="2">
      <formula>ROUND($D47,0)&gt;=ROUND(MAX($D$47:$D$58),0)</formula>
    </cfRule>
  </conditionalFormatting>
  <conditionalFormatting sqref="A35:D46">
    <cfRule type="expression" dxfId="34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Data_count</vt:lpstr>
      <vt:lpstr>Data_day</vt:lpstr>
      <vt:lpstr>Data_month</vt:lpstr>
      <vt:lpstr>Data_speed</vt:lpstr>
      <vt:lpstr>Data_category</vt:lpstr>
      <vt:lpstr>CV_C</vt:lpstr>
      <vt:lpstr>CV_H</vt:lpstr>
      <vt:lpstr>CV_LV</vt:lpstr>
      <vt:lpstr>CV_S</vt:lpstr>
      <vt:lpstr>CV_D</vt:lpstr>
      <vt:lpstr>CV_HEB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79</cp:revision>
  <cp:lastPrinted>2023-03-31T15:54:21Z</cp:lastPrinted>
  <dcterms:created xsi:type="dcterms:W3CDTF">2002-06-21T07:13:22Z</dcterms:created>
  <dcterms:modified xsi:type="dcterms:W3CDTF">2023-03-31T16:27:11Z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