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TMUI" sheetId="2" r:id="rId5"/>
    <sheet state="visible" name="NIL" sheetId="3" r:id="rId6"/>
    <sheet state="visible" name="Awario" sheetId="4" r:id="rId7"/>
    <sheet state="visible" name="Bonus Winners" sheetId="5" r:id="rId8"/>
    <sheet state="visible" name="December Scores" sheetId="6" r:id="rId9"/>
    <sheet state="visible" name="Awario - All" sheetId="7" r:id="rId10"/>
    <sheet state="visible" name="TMUI - All" sheetId="8" r:id="rId11"/>
    <sheet state="visible" name="NIL - All" sheetId="9" r:id="rId12"/>
    <sheet state="visible" name="Awario - Last Month" sheetId="10" r:id="rId13"/>
  </sheets>
  <definedNames/>
  <calcPr/>
</workbook>
</file>

<file path=xl/sharedStrings.xml><?xml version="1.0" encoding="utf-8"?>
<sst xmlns="http://schemas.openxmlformats.org/spreadsheetml/2006/main" count="2561" uniqueCount="450">
  <si>
    <t>App Id</t>
  </si>
  <si>
    <t>App name</t>
  </si>
  <si>
    <t>Usab.</t>
  </si>
  <si>
    <t>Usef.</t>
  </si>
  <si>
    <t>Cred.</t>
  </si>
  <si>
    <t>Desi.</t>
  </si>
  <si>
    <t>Usability Z</t>
  </si>
  <si>
    <t>Usefulness Z</t>
  </si>
  <si>
    <t>Credibility Z</t>
  </si>
  <si>
    <t>Desirability Z</t>
  </si>
  <si>
    <t>Final Standardized Score</t>
  </si>
  <si>
    <t>Eligible?</t>
  </si>
  <si>
    <t>Mindtalk</t>
  </si>
  <si>
    <t>App Name</t>
  </si>
  <si>
    <t>Auth</t>
  </si>
  <si>
    <t>Gaia</t>
  </si>
  <si>
    <t>No Redirect</t>
  </si>
  <si>
    <t>No 3rd Party Assets</t>
  </si>
  <si>
    <t>Sandbox Opt-In</t>
  </si>
  <si>
    <t>Auth Z</t>
  </si>
  <si>
    <t>Notes</t>
  </si>
  <si>
    <t>Gaia Z</t>
  </si>
  <si>
    <t>No Cookies (Exclude from totals)</t>
  </si>
  <si>
    <t>Ineligible</t>
  </si>
  <si>
    <t>Redirect Z</t>
  </si>
  <si>
    <t>3rd Party Z</t>
  </si>
  <si>
    <t>Opt-in Z</t>
  </si>
  <si>
    <t>NIL Score</t>
  </si>
  <si>
    <t>NIL Theta</t>
  </si>
  <si>
    <t>Awario Social</t>
  </si>
  <si>
    <t>SpringRole</t>
  </si>
  <si>
    <t>November Reach</t>
  </si>
  <si>
    <t>December Reach</t>
  </si>
  <si>
    <t>Log(Reach)</t>
  </si>
  <si>
    <t>Growth Ineligible?</t>
  </si>
  <si>
    <t>Growth %</t>
  </si>
  <si>
    <t>Reach Z</t>
  </si>
  <si>
    <t>Social Z</t>
  </si>
  <si>
    <t>Growth Z</t>
  </si>
  <si>
    <t>Awario Score</t>
  </si>
  <si>
    <t>Awario Theta</t>
  </si>
  <si>
    <t>Usability</t>
  </si>
  <si>
    <t>Usefulness</t>
  </si>
  <si>
    <t>Credibility</t>
  </si>
  <si>
    <t>Desirability</t>
  </si>
  <si>
    <t>TMUI Score</t>
  </si>
  <si>
    <t>TMUI Theta</t>
  </si>
  <si>
    <t>Average Score</t>
  </si>
  <si>
    <t>Score Last Round</t>
  </si>
  <si>
    <t>Final Score</t>
  </si>
  <si>
    <t>EasyGIF</t>
  </si>
  <si>
    <t>Entaxy</t>
  </si>
  <si>
    <t>BlackHole</t>
  </si>
  <si>
    <t>Diffuse</t>
  </si>
  <si>
    <t>XPO.Network</t>
  </si>
  <si>
    <t>Blocksurvey</t>
  </si>
  <si>
    <t>NoteRiot</t>
  </si>
  <si>
    <t>Trove</t>
  </si>
  <si>
    <t>Sundly</t>
  </si>
  <si>
    <t>Herd</t>
  </si>
  <si>
    <t>OI Timesheet</t>
  </si>
  <si>
    <t>Apollos</t>
  </si>
  <si>
    <t>Location Diary</t>
  </si>
  <si>
    <t>Block Photos</t>
  </si>
  <si>
    <t>Zinc</t>
  </si>
  <si>
    <t>Says: “you’ve already signed in with this email via another method”</t>
  </si>
  <si>
    <t>pDrive</t>
  </si>
  <si>
    <t>DECS</t>
  </si>
  <si>
    <t>Privus Reader</t>
  </si>
  <si>
    <t>Kit</t>
  </si>
  <si>
    <t>Memestack</t>
  </si>
  <si>
    <t>H2H Vehicle Tracker</t>
  </si>
  <si>
    <t>Pden</t>
  </si>
  <si>
    <t>Remote Planet</t>
  </si>
  <si>
    <t>Recall</t>
  </si>
  <si>
    <t>Encrypt My Photos</t>
  </si>
  <si>
    <t>Gekri</t>
  </si>
  <si>
    <t>BlockVault</t>
  </si>
  <si>
    <t>EZResize</t>
  </si>
  <si>
    <t>DPAGE</t>
  </si>
  <si>
    <t>PDFstack</t>
  </si>
  <si>
    <t>Aodh</t>
  </si>
  <si>
    <t>Encrypted Box</t>
  </si>
  <si>
    <t>clickbox</t>
  </si>
  <si>
    <t>Compose</t>
  </si>
  <si>
    <t>OI Chat</t>
  </si>
  <si>
    <t>Xor Drive</t>
  </si>
  <si>
    <t>Flashbrain</t>
  </si>
  <si>
    <t>Mevaul</t>
  </si>
  <si>
    <t>Debut</t>
  </si>
  <si>
    <t>Stash</t>
  </si>
  <si>
    <t>Blockslack</t>
  </si>
  <si>
    <t>OI Calendar</t>
  </si>
  <si>
    <t>Envelop</t>
  </si>
  <si>
    <t>Twoblocks</t>
  </si>
  <si>
    <t>Airtext</t>
  </si>
  <si>
    <t>TimeStack</t>
  </si>
  <si>
    <t>XOR Drive</t>
  </si>
  <si>
    <t>Radicle</t>
  </si>
  <si>
    <t>Sigle</t>
  </si>
  <si>
    <t>Cozy Reader</t>
  </si>
  <si>
    <t>Forms.id</t>
  </si>
  <si>
    <t>Dcasso</t>
  </si>
  <si>
    <t>Fictionbook</t>
  </si>
  <si>
    <t>BitPatron</t>
  </si>
  <si>
    <t>Compress Studio</t>
  </si>
  <si>
    <t>Lander</t>
  </si>
  <si>
    <t>Scannie</t>
  </si>
  <si>
    <t>Predicto</t>
  </si>
  <si>
    <t>Cafe Society</t>
  </si>
  <si>
    <t>DAuth</t>
  </si>
  <si>
    <t>Moodify</t>
  </si>
  <si>
    <t>Pgeon</t>
  </si>
  <si>
    <t>Paradigma CrossCheck</t>
  </si>
  <si>
    <t>Memocards</t>
  </si>
  <si>
    <t>DHCS</t>
  </si>
  <si>
    <t>Dmail</t>
  </si>
  <si>
    <t>Code Code Revolution</t>
  </si>
  <si>
    <t>Pointers</t>
  </si>
  <si>
    <t>Closet</t>
  </si>
  <si>
    <t>Great Quotes</t>
  </si>
  <si>
    <t>Xenon</t>
  </si>
  <si>
    <t>Arcane Boards</t>
  </si>
  <si>
    <t>Lens</t>
  </si>
  <si>
    <t>Mailr</t>
  </si>
  <si>
    <t>Paid.co</t>
  </si>
  <si>
    <t>Arcane Numpad</t>
  </si>
  <si>
    <t>BlockNote.xyz</t>
  </si>
  <si>
    <t>dMy Blog</t>
  </si>
  <si>
    <t>PLAiV</t>
  </si>
  <si>
    <t>Mila CRM</t>
  </si>
  <si>
    <t>ImageOptimizer</t>
  </si>
  <si>
    <t>BentenSound</t>
  </si>
  <si>
    <t>LOL Hunt</t>
  </si>
  <si>
    <t>Lannister</t>
  </si>
  <si>
    <t>ProperPass</t>
  </si>
  <si>
    <t>Photo Vault</t>
  </si>
  <si>
    <t>OI App Center</t>
  </si>
  <si>
    <t>DFM</t>
  </si>
  <si>
    <t>Arcane Products</t>
  </si>
  <si>
    <t>Mi Casa Es Tu Casa</t>
  </si>
  <si>
    <t>MiniHabits</t>
  </si>
  <si>
    <t>Drello</t>
  </si>
  <si>
    <t>dcrypt</t>
  </si>
  <si>
    <t>JustSnake</t>
  </si>
  <si>
    <t>Startup List</t>
  </si>
  <si>
    <t>Calorie</t>
  </si>
  <si>
    <t>DailyMe</t>
  </si>
  <si>
    <t>nfogix</t>
  </si>
  <si>
    <t>Expense.IO</t>
  </si>
  <si>
    <t>Secure Calendar</t>
  </si>
  <si>
    <t>rTasks App</t>
  </si>
  <si>
    <t>Arcane Lab: Text Styler</t>
  </si>
  <si>
    <t>Taskstack</t>
  </si>
  <si>
    <t>Sheety App</t>
  </si>
  <si>
    <t>Blockgag</t>
  </si>
  <si>
    <t>Bitcoin4Photos</t>
  </si>
  <si>
    <t>Solved! Online</t>
  </si>
  <si>
    <t>Person8</t>
  </si>
  <si>
    <t>Updoot</t>
  </si>
  <si>
    <t>Arcane Docs</t>
  </si>
  <si>
    <t>Lawli</t>
  </si>
  <si>
    <t>DCAST</t>
  </si>
  <si>
    <t>Lightning Reader</t>
  </si>
  <si>
    <t>blockOgram</t>
  </si>
  <si>
    <t>dBid</t>
  </si>
  <si>
    <t>pForms</t>
  </si>
  <si>
    <t>Daily Bookmark</t>
  </si>
  <si>
    <t>dCrypt Drop</t>
  </si>
  <si>
    <t>BlockSurvey</t>
  </si>
  <si>
    <t>SocialVault</t>
  </si>
  <si>
    <t>Satoshis Games</t>
  </si>
  <si>
    <t>Note Riot</t>
  </si>
  <si>
    <t>Webby</t>
  </si>
  <si>
    <t>Copypaste</t>
  </si>
  <si>
    <t>SafeNotes</t>
  </si>
  <si>
    <t>Resume Builder</t>
  </si>
  <si>
    <t>diario</t>
  </si>
  <si>
    <t>BlockTrivia</t>
  </si>
  <si>
    <t>Paise</t>
  </si>
  <si>
    <t>EscapeQR</t>
  </si>
  <si>
    <t>Mumble</t>
  </si>
  <si>
    <t>Feed</t>
  </si>
  <si>
    <t>Satlite Space</t>
  </si>
  <si>
    <t>No Whiteboards</t>
  </si>
  <si>
    <t>dPhone</t>
  </si>
  <si>
    <t>LofiFocus</t>
  </si>
  <si>
    <t>Dapps.id</t>
  </si>
  <si>
    <t>psdPhotos</t>
  </si>
  <si>
    <t>Dadroit API Studio</t>
  </si>
  <si>
    <t>dBlog</t>
  </si>
  <si>
    <t>Dadroit JSON Viewer</t>
  </si>
  <si>
    <t>Arcane Sheets</t>
  </si>
  <si>
    <t>POW!</t>
  </si>
  <si>
    <t>Arcane Photos</t>
  </si>
  <si>
    <t>Arcane Marks</t>
  </si>
  <si>
    <t>Arcane Maps</t>
  </si>
  <si>
    <t>Dappity</t>
  </si>
  <si>
    <t>Can't Be Evil</t>
  </si>
  <si>
    <t>Blockstack Authenticator</t>
  </si>
  <si>
    <t>Vegan Scanner - Is it Vegan?</t>
  </si>
  <si>
    <t>Nomie</t>
  </si>
  <si>
    <t>Arcane Darkroom</t>
  </si>
  <si>
    <t>Cryptolator</t>
  </si>
  <si>
    <t>SimpleForm</t>
  </si>
  <si>
    <t>nextPass</t>
  </si>
  <si>
    <t>Healthy Living</t>
  </si>
  <si>
    <t>Magic Spoon</t>
  </si>
  <si>
    <t>Gitix</t>
  </si>
  <si>
    <t>Rocc the Vote</t>
  </si>
  <si>
    <t>LolliPopPop</t>
  </si>
  <si>
    <t>Betya</t>
  </si>
  <si>
    <t>Infernal Maze</t>
  </si>
  <si>
    <t>Searx</t>
  </si>
  <si>
    <t>Trusting Trust</t>
  </si>
  <si>
    <t>SatsHi</t>
  </si>
  <si>
    <t>TheDailyHabits</t>
  </si>
  <si>
    <t>Sportup</t>
  </si>
  <si>
    <t>DNotes</t>
  </si>
  <si>
    <t>Minesweeper</t>
  </si>
  <si>
    <t>Boto</t>
  </si>
  <si>
    <t>Crowdraise</t>
  </si>
  <si>
    <t>BlockDoc</t>
  </si>
  <si>
    <t>TryNotToLaugh</t>
  </si>
  <si>
    <t>Blockstack Casino</t>
  </si>
  <si>
    <t>w3bCollections</t>
  </si>
  <si>
    <t>Flexi Notepad</t>
  </si>
  <si>
    <t>MyPodium</t>
  </si>
  <si>
    <t>PrivaKeeper</t>
  </si>
  <si>
    <t>WordCount</t>
  </si>
  <si>
    <t>Nyoos</t>
  </si>
  <si>
    <t>Bitcionary</t>
  </si>
  <si>
    <t>Quizzical</t>
  </si>
  <si>
    <t>Trove Summary</t>
  </si>
  <si>
    <t>BitChat</t>
  </si>
  <si>
    <t>WebStudio</t>
  </si>
  <si>
    <t>TokenGazer</t>
  </si>
  <si>
    <t>trakkin.me</t>
  </si>
  <si>
    <t>Make a Difference</t>
  </si>
  <si>
    <t>Lists</t>
  </si>
  <si>
    <t>dArray</t>
  </si>
  <si>
    <t>EarthData</t>
  </si>
  <si>
    <t>Help A Stranger Out</t>
  </si>
  <si>
    <t>pNotes</t>
  </si>
  <si>
    <t>Car Assistant</t>
  </si>
  <si>
    <t>Around The Block</t>
  </si>
  <si>
    <t>RestHuman</t>
  </si>
  <si>
    <t>pswd.app</t>
  </si>
  <si>
    <t>Darchive</t>
  </si>
  <si>
    <t>Blockquest</t>
  </si>
  <si>
    <t>X5 Invoice</t>
  </si>
  <si>
    <t>ethereal.market</t>
  </si>
  <si>
    <t>Paras</t>
  </si>
  <si>
    <t>Deep Sea Memory Builder</t>
  </si>
  <si>
    <t>GitHuman</t>
  </si>
  <si>
    <t>Book Billionaire</t>
  </si>
  <si>
    <t>Dadroit VerifyBar</t>
  </si>
  <si>
    <t>RabbitHole</t>
  </si>
  <si>
    <t>smalltalk</t>
  </si>
  <si>
    <t>Social Share</t>
  </si>
  <si>
    <t>Productive Work</t>
  </si>
  <si>
    <t>Bitutopian</t>
  </si>
  <si>
    <t>PepperTab</t>
  </si>
  <si>
    <t>Piara</t>
  </si>
  <si>
    <t>Writers Block</t>
  </si>
  <si>
    <t>FileBrowser</t>
  </si>
  <si>
    <t>Gorilla Chat</t>
  </si>
  <si>
    <t>Date Night</t>
  </si>
  <si>
    <t>pBookmarks</t>
  </si>
  <si>
    <t>Vyse Auth</t>
  </si>
  <si>
    <t>Prosepaper</t>
  </si>
  <si>
    <t>Decentralized Drive</t>
  </si>
  <si>
    <t>Finisher</t>
  </si>
  <si>
    <t>Trove Books</t>
  </si>
  <si>
    <t>Codelets</t>
  </si>
  <si>
    <t>Peachy Portfolio</t>
  </si>
  <si>
    <t>BlockResume</t>
  </si>
  <si>
    <t>Inner Peace</t>
  </si>
  <si>
    <t>Culinary</t>
  </si>
  <si>
    <t>Maps</t>
  </si>
  <si>
    <t>Evergreen Photos</t>
  </si>
  <si>
    <t>HKers Messenger</t>
  </si>
  <si>
    <t>Inspire You</t>
  </si>
  <si>
    <t>Arcane Books</t>
  </si>
  <si>
    <t>Relayable</t>
  </si>
  <si>
    <t>Air Text</t>
  </si>
  <si>
    <t>Socialli</t>
  </si>
  <si>
    <t>Stackfolio</t>
  </si>
  <si>
    <t>Keysafe</t>
  </si>
  <si>
    <t>My Feelings</t>
  </si>
  <si>
    <t>Fable Dazzle</t>
  </si>
  <si>
    <t>Runkod</t>
  </si>
  <si>
    <t>eVault</t>
  </si>
  <si>
    <t>Dear Future Me</t>
  </si>
  <si>
    <t>Loopbomb</t>
  </si>
  <si>
    <t>Bitcoin Portfolio</t>
  </si>
  <si>
    <t>Contakts</t>
  </si>
  <si>
    <t>Animo</t>
  </si>
  <si>
    <t>Pinboard</t>
  </si>
  <si>
    <t>Codenplay.io</t>
  </si>
  <si>
    <t>Folktale</t>
  </si>
  <si>
    <t>List O'Links</t>
  </si>
  <si>
    <t>Simple Typetest</t>
  </si>
  <si>
    <t>pixus</t>
  </si>
  <si>
    <t>Fifteen Puzzle</t>
  </si>
  <si>
    <t>BePrivate</t>
  </si>
  <si>
    <t>dCrypt Vault</t>
  </si>
  <si>
    <t>Vermilion</t>
  </si>
  <si>
    <t>Embolden It</t>
  </si>
  <si>
    <t>Connecto</t>
  </si>
  <si>
    <t>Jubrillo - The Future of Work</t>
  </si>
  <si>
    <t>Muse Protocol</t>
  </si>
  <si>
    <t>Safeguard</t>
  </si>
  <si>
    <t>Cheery</t>
  </si>
  <si>
    <t>Founder Notes</t>
  </si>
  <si>
    <t>Blockstack MineSweeper</t>
  </si>
  <si>
    <t>Open Library</t>
  </si>
  <si>
    <t>Visual Bookmarks</t>
  </si>
  <si>
    <t>My Photo Album</t>
  </si>
  <si>
    <t>Time Planner</t>
  </si>
  <si>
    <t>ConfesSin</t>
  </si>
  <si>
    <t>Dcasso Duel</t>
  </si>
  <si>
    <t>QuikCard</t>
  </si>
  <si>
    <t>Shell Notes</t>
  </si>
  <si>
    <t>REBL One</t>
  </si>
  <si>
    <t>DAOed Search</t>
  </si>
  <si>
    <t>lightzing.me</t>
  </si>
  <si>
    <t>mosaxvideos</t>
  </si>
  <si>
    <t>Decentralized Confession</t>
  </si>
  <si>
    <t>Condense Press</t>
  </si>
  <si>
    <t>Recipe Book</t>
  </si>
  <si>
    <t>Dapp Games</t>
  </si>
  <si>
    <t>Beehive</t>
  </si>
  <si>
    <t>Reclaim</t>
  </si>
  <si>
    <t>Elixir</t>
  </si>
  <si>
    <t>CritterTracker</t>
  </si>
  <si>
    <t>Linkee</t>
  </si>
  <si>
    <t>Social Score (#/5)</t>
  </si>
  <si>
    <t>Previous Reach</t>
  </si>
  <si>
    <t>News &amp; Blog Reach</t>
  </si>
  <si>
    <t>Arcane Labs: Text Styler</t>
  </si>
  <si>
    <t>Around the Block</t>
  </si>
  <si>
    <t>blocksurvey</t>
  </si>
  <si>
    <t>Compose (Your Note)</t>
  </si>
  <si>
    <t>BeeHive</t>
  </si>
  <si>
    <t>codenplay.io</t>
  </si>
  <si>
    <t>CopyPaste</t>
  </si>
  <si>
    <t>EasyGif</t>
  </si>
  <si>
    <t>Dadroit Verify Bar</t>
  </si>
  <si>
    <t>DArchive</t>
  </si>
  <si>
    <t>DArray</t>
  </si>
  <si>
    <t>Mappit!</t>
  </si>
  <si>
    <t>Codenplay</t>
  </si>
  <si>
    <t>DBlog</t>
  </si>
  <si>
    <t>Land Ho!</t>
  </si>
  <si>
    <t>DCast</t>
  </si>
  <si>
    <t>Blockusign</t>
  </si>
  <si>
    <t>Dcrypt</t>
  </si>
  <si>
    <t>Dcrypt Drop</t>
  </si>
  <si>
    <t>Travelstack</t>
  </si>
  <si>
    <t>Privacy Policy Guard</t>
  </si>
  <si>
    <t>Yaver</t>
  </si>
  <si>
    <t>Blockcred</t>
  </si>
  <si>
    <t>WagerUp</t>
  </si>
  <si>
    <t>Lio</t>
  </si>
  <si>
    <t>Simplecoin</t>
  </si>
  <si>
    <t>Agaze</t>
  </si>
  <si>
    <t>Utilo</t>
  </si>
  <si>
    <t>Bible App</t>
  </si>
  <si>
    <t>Satback</t>
  </si>
  <si>
    <t>APItoshi</t>
  </si>
  <si>
    <t>App Query ID</t>
  </si>
  <si>
    <t>Total Reach</t>
  </si>
  <si>
    <t>Ethereal Market</t>
  </si>
  <si>
    <t>Evault</t>
  </si>
  <si>
    <t>Expense.io</t>
  </si>
  <si>
    <t>Fiction Book</t>
  </si>
  <si>
    <t>File Browser</t>
  </si>
  <si>
    <t>Git Human</t>
  </si>
  <si>
    <t>Help a Stranger Out</t>
  </si>
  <si>
    <t>Hey Webby</t>
  </si>
  <si>
    <t>Image Optimizer</t>
  </si>
  <si>
    <t>KeySafe</t>
  </si>
  <si>
    <t>Lolli Pop Pop</t>
  </si>
  <si>
    <t>Mini Habits</t>
  </si>
  <si>
    <t>My Podium</t>
  </si>
  <si>
    <t>nextpass</t>
  </si>
  <si>
    <t>No Whiteboard</t>
  </si>
  <si>
    <t>PBookmarks</t>
  </si>
  <si>
    <t>PDF Stack</t>
  </si>
  <si>
    <t>Pdrive</t>
  </si>
  <si>
    <t>pForm</t>
  </si>
  <si>
    <t>Pixus</t>
  </si>
  <si>
    <t>Quick Card</t>
  </si>
  <si>
    <t>Rest Human</t>
  </si>
  <si>
    <t>rTasks</t>
  </si>
  <si>
    <t>Simpleform</t>
  </si>
  <si>
    <t>The Daily Habits</t>
  </si>
  <si>
    <t>Token Gazer</t>
  </si>
  <si>
    <t>Trakkin.Me</t>
  </si>
  <si>
    <t>Vegan Scanner</t>
  </si>
  <si>
    <t>Visual Bokmarks</t>
  </si>
  <si>
    <t>App ID</t>
  </si>
  <si>
    <t>Fitness Stack</t>
  </si>
  <si>
    <t>Dclouds</t>
  </si>
  <si>
    <t>DotPodcast</t>
  </si>
  <si>
    <t>Bottle</t>
  </si>
  <si>
    <t>XOR</t>
  </si>
  <si>
    <t>Blockcharity</t>
  </si>
  <si>
    <t>Detacts</t>
  </si>
  <si>
    <t>PlanBetter</t>
  </si>
  <si>
    <t>Lightning VOIP</t>
  </si>
  <si>
    <t>AI Credit</t>
  </si>
  <si>
    <t>APltoshi</t>
  </si>
  <si>
    <t>ClipBox</t>
  </si>
  <si>
    <t>codeplay</t>
  </si>
  <si>
    <t>CryptoAlly</t>
  </si>
  <si>
    <t>DClouds</t>
  </si>
  <si>
    <t>List</t>
  </si>
  <si>
    <t>Pietron</t>
  </si>
  <si>
    <t>Prism</t>
  </si>
  <si>
    <t>Utilio</t>
  </si>
  <si>
    <t>Voicestory</t>
  </si>
  <si>
    <t>SSL certificate expired on 2020-01-03. See screenshot</t>
  </si>
  <si>
    <t>No app. Under construction page. See screenshot.</t>
  </si>
  <si>
    <t>Nothing happens when clicking sign in. See video.</t>
  </si>
  <si>
    <t>Blank page when loading. Error: “SyntaxError: expected expression, got end of script”</t>
  </si>
  <si>
    <t>Sign in doesn’t work on firefox. Old blockstack.js. See screenshot.</t>
  </si>
  <si>
    <t>No blockstack sign in. See screenshot.</t>
  </si>
  <si>
    <t>ssl certificate expired on 2019-12-17. see screenshot</t>
  </si>
  <si>
    <t>Error on login: “TypeError: “d.image is undefined”” - see screenshot</t>
  </si>
  <si>
    <t>Website is down. See screenshot.</t>
  </si>
  <si>
    <t>Heroku application error</t>
  </si>
  <si>
    <t>TLS connection error. See screenshot.</t>
  </si>
  <si>
    <t>Site down. See screenshot.</t>
  </si>
  <si>
    <t>Redirects to an IP address without TLS. See screenshot</t>
  </si>
  <si>
    <t>Connection timed out. See screenshot</t>
  </si>
  <si>
    <t>No app. See screenshot.</t>
  </si>
  <si>
    <t>Page not found. See screenshot.</t>
  </si>
  <si>
    <t>Invalid ssl certificate. See screenshot.</t>
  </si>
  <si>
    <t>404 page not found. see screenshot.</t>
  </si>
  <si>
    <t>Opting-in to sandbox blocked blockstack.js &amp; other libraries hosted on 3rd parties. See screenshot.</t>
  </si>
  <si>
    <t>Unable to connect to server. See screenshot.</t>
  </si>
  <si>
    <t>Sign in doesn't work. I get sent back to the homepage. Clicking “Try it now” again asks me to sign in again. Don’t see any console errors.</t>
  </si>
  <si>
    <t>Loading failed for the &lt;script&gt; with source “https://beehive.photos/static/js/2.41d54279.chunk.js”</t>
  </si>
  <si>
    <t>Social</t>
  </si>
  <si>
    <t>Reach</t>
  </si>
  <si>
    <t>Arcane Labs</t>
  </si>
  <si>
    <t>Ethereal. Market</t>
  </si>
  <si>
    <t>The Daily Habit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</si>
</sst>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5">
    <font>
      <sz val="10.0"/>
      <color rgb="FF000000"/>
      <name val="Arial"/>
    </font>
    <font/>
    <font>
      <color theme="1"/>
      <name val="Arial"/>
    </font>
    <font>
      <u/>
      <color rgb="FF0000FF"/>
    </font>
    <font>
      <color rgb="FF000000"/>
      <name val="Helvetica Neue"/>
    </font>
  </fonts>
  <fills count="2">
    <fill>
      <patternFill patternType="none"/>
    </fill>
    <fill>
      <patternFill patternType="lightGray"/>
    </fill>
  </fills>
  <borders count="5">
    <border/>
    <border>
      <left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horizontal="right" shrinkToFit="0" vertical="top" wrapText="0"/>
    </xf>
    <xf borderId="3" fillId="0" fontId="4" numFmtId="0" xfId="0" applyAlignment="1" applyBorder="1" applyFont="1">
      <alignment horizontal="right" shrinkToFit="0" vertical="top" wrapText="0"/>
    </xf>
    <xf borderId="4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codenplay.io" TargetMode="External"/><Relationship Id="rId3" Type="http://schemas.openxmlformats.org/officeDocument/2006/relationships/hyperlink" Target="http://paid.co" TargetMode="External"/><Relationship Id="rId4" Type="http://schemas.openxmlformats.org/officeDocument/2006/relationships/hyperlink" Target="http://lightzing.me" TargetMode="External"/><Relationship Id="rId5" Type="http://schemas.openxmlformats.org/officeDocument/2006/relationships/hyperlink" Target="http://forms.id" TargetMode="External"/><Relationship Id="rId6" Type="http://schemas.openxmlformats.org/officeDocument/2006/relationships/hyperlink" Target="http://expense.io" TargetMode="External"/><Relationship Id="rId7" Type="http://schemas.openxmlformats.org/officeDocument/2006/relationships/hyperlink" Target="http://trakkin.me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expense.io" TargetMode="External"/><Relationship Id="rId3" Type="http://schemas.openxmlformats.org/officeDocument/2006/relationships/hyperlink" Target="http://forms.id" TargetMode="External"/><Relationship Id="rId4" Type="http://schemas.openxmlformats.org/officeDocument/2006/relationships/hyperlink" Target="http://paid.co" TargetMode="External"/><Relationship Id="rId5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trakkin.me" TargetMode="External"/><Relationship Id="rId4" Type="http://schemas.openxmlformats.org/officeDocument/2006/relationships/hyperlink" Target="http://forms.id" TargetMode="External"/><Relationship Id="rId5" Type="http://schemas.openxmlformats.org/officeDocument/2006/relationships/hyperlink" Target="http://lightzing.me" TargetMode="External"/><Relationship Id="rId6" Type="http://schemas.openxmlformats.org/officeDocument/2006/relationships/hyperlink" Target="http://expense.io" TargetMode="External"/><Relationship Id="rId7" Type="http://schemas.openxmlformats.org/officeDocument/2006/relationships/hyperlink" Target="http://codenplay.io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dapps.id" TargetMode="External"/><Relationship Id="rId5" Type="http://schemas.openxmlformats.org/officeDocument/2006/relationships/hyperlink" Target="http://trakkin.me" TargetMode="External"/><Relationship Id="rId6" Type="http://schemas.openxmlformats.org/officeDocument/2006/relationships/hyperlink" Target="http://codenplay.io" TargetMode="External"/><Relationship Id="rId7" Type="http://schemas.openxmlformats.org/officeDocument/2006/relationships/hyperlink" Target="http://lightzing.me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odenplay.io" TargetMode="External"/><Relationship Id="rId2" Type="http://schemas.openxmlformats.org/officeDocument/2006/relationships/hyperlink" Target="http://dapps.id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forms.id" TargetMode="External"/><Relationship Id="rId5" Type="http://schemas.openxmlformats.org/officeDocument/2006/relationships/hyperlink" Target="http://paid.co" TargetMode="External"/><Relationship Id="rId6" Type="http://schemas.openxmlformats.org/officeDocument/2006/relationships/hyperlink" Target="http://trakkin.me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forms.id" TargetMode="External"/><Relationship Id="rId4" Type="http://schemas.openxmlformats.org/officeDocument/2006/relationships/hyperlink" Target="http://expense.io" TargetMode="External"/><Relationship Id="rId5" Type="http://schemas.openxmlformats.org/officeDocument/2006/relationships/hyperlink" Target="http://trakkin.me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expense.io" TargetMode="External"/><Relationship Id="rId3" Type="http://schemas.openxmlformats.org/officeDocument/2006/relationships/hyperlink" Target="http://forms.id" TargetMode="External"/><Relationship Id="rId4" Type="http://schemas.openxmlformats.org/officeDocument/2006/relationships/hyperlink" Target="http://paid.co" TargetMode="External"/><Relationship Id="rId5" Type="http://schemas.openxmlformats.org/officeDocument/2006/relationships/hyperlink" Target="http://trakkin.me" TargetMode="External"/><Relationship Id="rId6" Type="http://schemas.openxmlformats.org/officeDocument/2006/relationships/hyperlink" Target="http://codenplay.io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trakkin.me" TargetMode="External"/><Relationship Id="rId4" Type="http://schemas.openxmlformats.org/officeDocument/2006/relationships/hyperlink" Target="http://forms.id" TargetMode="External"/><Relationship Id="rId5" Type="http://schemas.openxmlformats.org/officeDocument/2006/relationships/hyperlink" Target="http://lightzing.me" TargetMode="External"/><Relationship Id="rId6" Type="http://schemas.openxmlformats.org/officeDocument/2006/relationships/hyperlink" Target="http://expense.io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dapps.id" TargetMode="External"/><Relationship Id="rId5" Type="http://schemas.openxmlformats.org/officeDocument/2006/relationships/hyperlink" Target="http://trakkin.me" TargetMode="External"/><Relationship Id="rId6" Type="http://schemas.openxmlformats.org/officeDocument/2006/relationships/hyperlink" Target="http://lightzing.me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7" max="17" width="18.86"/>
    <col customWidth="1" min="18" max="18" width="17.14"/>
  </cols>
  <sheetData>
    <row r="1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21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P1" s="4" t="s">
        <v>29</v>
      </c>
      <c r="Q1" s="4" t="s">
        <v>31</v>
      </c>
      <c r="R1" s="4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/>
      <c r="AB1" s="5" t="s">
        <v>41</v>
      </c>
      <c r="AC1" s="5" t="s">
        <v>42</v>
      </c>
      <c r="AD1" s="5" t="s">
        <v>43</v>
      </c>
      <c r="AE1" s="5" t="s">
        <v>44</v>
      </c>
      <c r="AF1" s="5" t="s">
        <v>6</v>
      </c>
      <c r="AG1" s="5" t="s">
        <v>7</v>
      </c>
      <c r="AH1" s="5" t="s">
        <v>8</v>
      </c>
      <c r="AI1" s="5" t="s">
        <v>9</v>
      </c>
      <c r="AJ1" s="5" t="s">
        <v>45</v>
      </c>
      <c r="AK1" s="5" t="s">
        <v>46</v>
      </c>
      <c r="AL1" s="5"/>
      <c r="AM1" s="4" t="s">
        <v>47</v>
      </c>
      <c r="AN1" s="5" t="s">
        <v>48</v>
      </c>
      <c r="AO1" s="4" t="s">
        <v>49</v>
      </c>
    </row>
    <row r="2">
      <c r="A2" s="2">
        <v>2425.0</v>
      </c>
      <c r="B2" s="2" t="s">
        <v>50</v>
      </c>
      <c r="C2" s="8">
        <f>lookup($A2, NIL!$A$1:$A1000, NIL!C$1:C1000)</f>
        <v>4</v>
      </c>
      <c r="D2" s="8">
        <f>lookup($A2, NIL!$A$1:$A1000, NIL!D$1:D1000)</f>
        <v>1</v>
      </c>
      <c r="E2" s="8">
        <f>lookup($A2, NIL!$A$1:$A1000, NIL!E$1:E1000)</f>
        <v>1</v>
      </c>
      <c r="F2" s="8">
        <f>lookup($A2, NIL!$A$1:$A1000, NIL!F$1:F1000)</f>
        <v>1</v>
      </c>
      <c r="G2" s="8">
        <f>lookup($A2, NIL!$A$1:$A1000, NIL!G$1:G1000)</f>
        <v>1</v>
      </c>
      <c r="H2" s="8">
        <f>lookup($A2, NIL!$A$1:$A1000, NIL!K$1:K1000)</f>
        <v>0.1802616964</v>
      </c>
      <c r="I2" s="8">
        <f>lookup($A2, NIL!$A$1:$A1000, NIL!L$1:L1000)</f>
        <v>0.3487391692</v>
      </c>
      <c r="J2" s="8">
        <f>lookup($A2, NIL!$A$1:$A1000, NIL!M$1:M1000)</f>
        <v>0.2955136923</v>
      </c>
      <c r="K2" s="8">
        <f>lookup($A2, NIL!$A$1:$A1000, NIL!N$1:N1000)</f>
        <v>1.016618783</v>
      </c>
      <c r="L2" s="8">
        <f>lookup($A2, NIL!$A$1:$A1000, NIL!O$1:O1000)</f>
        <v>1.400065978</v>
      </c>
      <c r="M2" s="8">
        <f>lookup($A2, NIL!$A$1:$A1000, NIL!P$1:P1000)</f>
        <v>0.6482398638</v>
      </c>
      <c r="N2" s="8">
        <f t="shared" ref="N2:N286" si="1">if(M2 &gt; 0, M2^0.5, -(ABS(M2)^0.5))</f>
        <v>0.8051334447</v>
      </c>
      <c r="P2" s="8" t="str">
        <f>iferror(VLOOKUP($A2, Awario!$A$2:$G1000, 3, false), "")</f>
        <v/>
      </c>
      <c r="Q2" s="8" t="str">
        <f>iferror(VLOOKUP($A2, Awario!$A$2:$Z1000, 4, false), "")</f>
        <v/>
      </c>
      <c r="R2" s="8" t="str">
        <f>iferror(VLOOKUP($A2, Awario!$A$2:$Z1000, 5, false), "")</f>
        <v/>
      </c>
      <c r="S2" s="8" t="str">
        <f>iferror(VLOOKUP($A2, Awario!$A$2:$G1000, 6, false), "")</f>
        <v/>
      </c>
      <c r="T2" s="9" t="str">
        <f>iferror(VLOOKUP($A2, Awario!$A$2:$Z1000, 7, false), "")</f>
        <v/>
      </c>
      <c r="U2" s="8" t="str">
        <f>iferror(VLOOKUP($A2, Awario!$A$2:$Z1000, 8, false), "")</f>
        <v/>
      </c>
      <c r="V2" s="8" t="str">
        <f>iferror(VLOOKUP($A2, Awario!$A$2:$Z1000, 9, false), "")</f>
        <v/>
      </c>
      <c r="W2" s="8" t="str">
        <f>iferror(VLOOKUP($A2, Awario!$A$2:$Z1000, 10, false), "")</f>
        <v/>
      </c>
      <c r="X2" s="8" t="str">
        <f>iferror(VLOOKUP($A2, Awario!$A$2:$Z1000, 11, false), "")</f>
        <v/>
      </c>
      <c r="Y2" s="8" t="str">
        <f>iferror(VLOOKUP($A2, Awario!$A$2:$Z1000, 12, false), "")</f>
        <v/>
      </c>
      <c r="Z2" s="8" t="str">
        <f t="shared" ref="Z2:Z286" si="2">if(Y2, if(Y2 &gt; 0, Y2^0.5, -(ABS(Y2)^0.5)), "")</f>
        <v/>
      </c>
      <c r="AA2" s="8"/>
      <c r="AB2" s="8">
        <f>iferror(VLOOKUP($A2, TMUI!$A$2:$G1000, 3, false), "")</f>
        <v>94.53</v>
      </c>
      <c r="AC2" s="8">
        <f>iferror(VLOOKUP($A2, TMUI!$A$2:$G1000, 4, false), "")</f>
        <v>87.5</v>
      </c>
      <c r="AD2" s="8">
        <f>iferror(VLOOKUP($A2, TMUI!$A$2:$G1000, 5, false), "")</f>
        <v>98.44</v>
      </c>
      <c r="AE2" s="8">
        <f>iferror(VLOOKUP($A2, TMUI!$A$2:$G1000, 6, false), "")</f>
        <v>81.25</v>
      </c>
      <c r="AF2" s="8">
        <f>iferror(VLOOKUP($A2, TMUI!$A$2:$Z1000, 7, false), "")</f>
        <v>1.341189205</v>
      </c>
      <c r="AG2" s="8">
        <f>iferror(VLOOKUP($A2, TMUI!$A$2:$Z1000, 8, false), "")</f>
        <v>1.254001708</v>
      </c>
      <c r="AH2" s="8">
        <f>iferror(VLOOKUP($A2, TMUI!$A$2:$Z1000, 9, false), "")</f>
        <v>2.007381614</v>
      </c>
      <c r="AI2" s="8">
        <f>iferror(VLOOKUP($A2, TMUI!$A$2:$Z1000, 10, false), "")</f>
        <v>1.510056389</v>
      </c>
      <c r="AJ2" s="8">
        <f>iferror(VLOOKUP($A2, TMUI!$A$2:$Z1000, 11, false), "")</f>
        <v>1.528157229</v>
      </c>
      <c r="AK2" s="8">
        <f t="shared" ref="AK2:AK286" si="3">if(AJ2 &gt; 0, AJ2^0.5, -(ABS(AJ2)^0.5))</f>
        <v>1.236186567</v>
      </c>
      <c r="AL2" s="8"/>
      <c r="AM2" s="8">
        <f t="shared" ref="AM2:AM286" si="4">average(AK2,Z2,N2)</f>
        <v>1.020660006</v>
      </c>
      <c r="AN2" s="8" t="str">
        <f>iferror(vlookup(A2, 'December Scores'!A$1:AS1000, 3, false), "")</f>
        <v/>
      </c>
      <c r="AO2" s="8">
        <f t="shared" ref="AO2:AO286" si="5">if(AN2="", AM2, (0.75*AM2+0.25*AN2))</f>
        <v>1.020660006</v>
      </c>
    </row>
    <row r="3">
      <c r="A3" s="2">
        <v>2096.0</v>
      </c>
      <c r="B3" s="2" t="s">
        <v>68</v>
      </c>
      <c r="C3" s="8">
        <f>lookup($A3, NIL!$A$1:$A1000, NIL!C$1:C1000)</f>
        <v>4</v>
      </c>
      <c r="D3" s="8">
        <f>lookup($A3, NIL!$A$1:$A1000, NIL!D$1:D1000)</f>
        <v>1</v>
      </c>
      <c r="E3" s="8">
        <f>lookup($A3, NIL!$A$1:$A1000, NIL!E$1:E1000)</f>
        <v>1</v>
      </c>
      <c r="F3" s="8">
        <f>lookup($A3, NIL!$A$1:$A1000, NIL!F$1:F1000)</f>
        <v>1</v>
      </c>
      <c r="G3" s="8">
        <f>lookup($A3, NIL!$A$1:$A1000, NIL!G$1:G1000)</f>
        <v>1</v>
      </c>
      <c r="H3" s="8">
        <f>lookup($A3, NIL!$A$1:$A1000, NIL!K$1:K1000)</f>
        <v>0.1802616964</v>
      </c>
      <c r="I3" s="8">
        <f>lookup($A3, NIL!$A$1:$A1000, NIL!L$1:L1000)</f>
        <v>0.3487391692</v>
      </c>
      <c r="J3" s="8">
        <f>lookup($A3, NIL!$A$1:$A1000, NIL!M$1:M1000)</f>
        <v>0.2955136923</v>
      </c>
      <c r="K3" s="8">
        <f>lookup($A3, NIL!$A$1:$A1000, NIL!N$1:N1000)</f>
        <v>1.016618783</v>
      </c>
      <c r="L3" s="8">
        <f>lookup($A3, NIL!$A$1:$A1000, NIL!O$1:O1000)</f>
        <v>1.400065978</v>
      </c>
      <c r="M3" s="8">
        <f>lookup($A3, NIL!$A$1:$A1000, NIL!P$1:P1000)</f>
        <v>0.6482398638</v>
      </c>
      <c r="N3" s="8">
        <f t="shared" si="1"/>
        <v>0.8051334447</v>
      </c>
      <c r="P3" s="8">
        <f>iferror(VLOOKUP($A3, Awario!$A$2:$G1000, 3, false), "")</f>
        <v>5</v>
      </c>
      <c r="Q3" s="8">
        <f>iferror(VLOOKUP($A3, Awario!$A$2:$Z1000, 4, false), "")</f>
        <v>2348</v>
      </c>
      <c r="R3" s="8">
        <f>iferror(VLOOKUP($A3, Awario!$A$2:$Z1000, 5, false), "")</f>
        <v>64677</v>
      </c>
      <c r="S3" s="8">
        <f>iferror(VLOOKUP($A3, Awario!$A$2:$G1000, 6, false), "")</f>
        <v>4.810749867</v>
      </c>
      <c r="T3" s="9" t="b">
        <f>iferror(VLOOKUP($A3, Awario!$A$2:$Z1000, 7, false), "")</f>
        <v>0</v>
      </c>
      <c r="U3" s="8">
        <f>iferror(VLOOKUP($A3, Awario!$A$2:$Z1000, 8, false), "")</f>
        <v>26.5455707</v>
      </c>
      <c r="V3" s="8">
        <f>iferror(VLOOKUP($A3, Awario!$A$2:$Z1000, 9, false), "")</f>
        <v>1.750097106</v>
      </c>
      <c r="W3" s="8">
        <f>iferror(VLOOKUP($A3, Awario!$A$2:$Z1000, 10, false), "")</f>
        <v>1.245924419</v>
      </c>
      <c r="X3" s="8">
        <f>iferror(VLOOKUP($A3, Awario!$A$2:$Z1000, 11, false), "")</f>
        <v>1.492673688</v>
      </c>
      <c r="Y3" s="8">
        <f>iferror(VLOOKUP($A3, Awario!$A$2:$Z1000, 12, false), "")</f>
        <v>1.496231738</v>
      </c>
      <c r="Z3" s="8">
        <f t="shared" si="2"/>
        <v>1.223205517</v>
      </c>
      <c r="AA3" s="8"/>
      <c r="AB3" s="8">
        <f>iferror(VLOOKUP($A3, TMUI!$A$2:$G1000, 3, false), "")</f>
        <v>90.37</v>
      </c>
      <c r="AC3" s="8">
        <f>iferror(VLOOKUP($A3, TMUI!$A$2:$G1000, 4, false), "")</f>
        <v>90.88</v>
      </c>
      <c r="AD3" s="8">
        <f>iferror(VLOOKUP($A3, TMUI!$A$2:$G1000, 5, false), "")</f>
        <v>85.2</v>
      </c>
      <c r="AE3" s="8">
        <f>iferror(VLOOKUP($A3, TMUI!$A$2:$G1000, 6, false), "")</f>
        <v>80.42</v>
      </c>
      <c r="AF3" s="8">
        <f>iferror(VLOOKUP($A3, TMUI!$A$2:$Z1000, 7, false), "")</f>
        <v>1.036288143</v>
      </c>
      <c r="AG3" s="8">
        <f>iferror(VLOOKUP($A3, TMUI!$A$2:$Z1000, 8, false), "")</f>
        <v>1.483816891</v>
      </c>
      <c r="AH3" s="8">
        <f>iferror(VLOOKUP($A3, TMUI!$A$2:$Z1000, 9, false), "")</f>
        <v>0.9704509891</v>
      </c>
      <c r="AI3" s="8">
        <f>iferror(VLOOKUP($A3, TMUI!$A$2:$Z1000, 10, false), "")</f>
        <v>1.459414965</v>
      </c>
      <c r="AJ3" s="8">
        <f>iferror(VLOOKUP($A3, TMUI!$A$2:$Z1000, 11, false), "")</f>
        <v>1.237492747</v>
      </c>
      <c r="AK3" s="8">
        <f t="shared" si="3"/>
        <v>1.112426513</v>
      </c>
      <c r="AL3" s="8"/>
      <c r="AM3" s="8">
        <f t="shared" si="4"/>
        <v>1.046921825</v>
      </c>
      <c r="AN3" s="8">
        <f>iferror(vlookup(A3, 'December Scores'!A$1:AS1000, 3, false), "")</f>
        <v>0.8514031558</v>
      </c>
      <c r="AO3" s="8">
        <f t="shared" si="5"/>
        <v>0.9980421577</v>
      </c>
    </row>
    <row r="4">
      <c r="A4" s="2">
        <v>2290.0</v>
      </c>
      <c r="B4" s="2" t="s">
        <v>80</v>
      </c>
      <c r="C4" s="8">
        <f>lookup($A4, NIL!$A$1:$A1000, NIL!C$1:C1000)</f>
        <v>4</v>
      </c>
      <c r="D4" s="8">
        <f>lookup($A4, NIL!$A$1:$A1000, NIL!D$1:D1000)</f>
        <v>1</v>
      </c>
      <c r="E4" s="8">
        <f>lookup($A4, NIL!$A$1:$A1000, NIL!E$1:E1000)</f>
        <v>1</v>
      </c>
      <c r="F4" s="8">
        <f>lookup($A4, NIL!$A$1:$A1000, NIL!F$1:F1000)</f>
        <v>1</v>
      </c>
      <c r="G4" s="8">
        <f>lookup($A4, NIL!$A$1:$A1000, NIL!G$1:G1000)</f>
        <v>1</v>
      </c>
      <c r="H4" s="8">
        <f>lookup($A4, NIL!$A$1:$A1000, NIL!K$1:K1000)</f>
        <v>0.1802616964</v>
      </c>
      <c r="I4" s="8">
        <f>lookup($A4, NIL!$A$1:$A1000, NIL!L$1:L1000)</f>
        <v>0.3487391692</v>
      </c>
      <c r="J4" s="8">
        <f>lookup($A4, NIL!$A$1:$A1000, NIL!M$1:M1000)</f>
        <v>0.2955136923</v>
      </c>
      <c r="K4" s="8">
        <f>lookup($A4, NIL!$A$1:$A1000, NIL!N$1:N1000)</f>
        <v>1.016618783</v>
      </c>
      <c r="L4" s="8">
        <f>lookup($A4, NIL!$A$1:$A1000, NIL!O$1:O1000)</f>
        <v>1.400065978</v>
      </c>
      <c r="M4" s="8">
        <f>lookup($A4, NIL!$A$1:$A1000, NIL!P$1:P1000)</f>
        <v>0.6482398638</v>
      </c>
      <c r="N4" s="8">
        <f t="shared" si="1"/>
        <v>0.8051334447</v>
      </c>
      <c r="P4" s="8">
        <f>iferror(VLOOKUP($A4, Awario!$A$2:$G1000, 3, false), "")</f>
        <v>5</v>
      </c>
      <c r="Q4" s="8" t="str">
        <f>iferror(VLOOKUP($A4, Awario!$A$2:$Z1000, 4, false), "")</f>
        <v/>
      </c>
      <c r="R4" s="8">
        <f>iferror(VLOOKUP($A4, Awario!$A$2:$Z1000, 5, false), "")</f>
        <v>41363</v>
      </c>
      <c r="S4" s="8">
        <f>iferror(VLOOKUP($A4, Awario!$A$2:$G1000, 6, false), "")</f>
        <v>4.61661203</v>
      </c>
      <c r="T4" s="9" t="b">
        <f>iferror(VLOOKUP($A4, Awario!$A$2:$Z1000, 7, false), "")</f>
        <v>1</v>
      </c>
      <c r="U4" s="8" t="str">
        <f>iferror(VLOOKUP($A4, Awario!$A$2:$Z1000, 8, false), "")</f>
        <v/>
      </c>
      <c r="V4" s="8">
        <f>iferror(VLOOKUP($A4, Awario!$A$2:$Z1000, 9, false), "")</f>
        <v>1.650133103</v>
      </c>
      <c r="W4" s="8">
        <f>iferror(VLOOKUP($A4, Awario!$A$2:$Z1000, 10, false), "")</f>
        <v>1.245924419</v>
      </c>
      <c r="X4" s="8" t="str">
        <f>iferror(VLOOKUP($A4, Awario!$A$2:$Z1000, 11, false), "")</f>
        <v/>
      </c>
      <c r="Y4" s="8">
        <f>iferror(VLOOKUP($A4, Awario!$A$2:$Z1000, 12, false), "")</f>
        <v>1.448028761</v>
      </c>
      <c r="Z4" s="8">
        <f t="shared" si="2"/>
        <v>1.203340667</v>
      </c>
      <c r="AA4" s="8"/>
      <c r="AB4" s="8">
        <f>iferror(VLOOKUP($A4, TMUI!$A$2:$G1000, 3, false), "")</f>
        <v>82.97</v>
      </c>
      <c r="AC4" s="8">
        <f>iferror(VLOOKUP($A4, TMUI!$A$2:$G1000, 4, false), "")</f>
        <v>88.67</v>
      </c>
      <c r="AD4" s="8">
        <f>iferror(VLOOKUP($A4, TMUI!$A$2:$G1000, 5, false), "")</f>
        <v>90.55</v>
      </c>
      <c r="AE4" s="8">
        <f>iferror(VLOOKUP($A4, TMUI!$A$2:$G1000, 6, false), "")</f>
        <v>83.17</v>
      </c>
      <c r="AF4" s="8">
        <f>iferror(VLOOKUP($A4, TMUI!$A$2:$Z1000, 7, false), "")</f>
        <v>0.4939160612</v>
      </c>
      <c r="AG4" s="8">
        <f>iferror(VLOOKUP($A4, TMUI!$A$2:$Z1000, 8, false), "")</f>
        <v>1.333553117</v>
      </c>
      <c r="AH4" s="8">
        <f>iferror(VLOOKUP($A4, TMUI!$A$2:$Z1000, 9, false), "")</f>
        <v>1.389452412</v>
      </c>
      <c r="AI4" s="8">
        <f>iferror(VLOOKUP($A4, TMUI!$A$2:$Z1000, 10, false), "")</f>
        <v>1.627202814</v>
      </c>
      <c r="AJ4" s="8">
        <f>iferror(VLOOKUP($A4, TMUI!$A$2:$Z1000, 11, false), "")</f>
        <v>1.211031101</v>
      </c>
      <c r="AK4" s="8">
        <f t="shared" si="3"/>
        <v>1.100468583</v>
      </c>
      <c r="AL4" s="8"/>
      <c r="AM4" s="8">
        <f t="shared" si="4"/>
        <v>1.036314231</v>
      </c>
      <c r="AN4" s="8">
        <f>iferror(vlookup(A4, 'December Scores'!A$1:AS1000, 3, false), "")</f>
        <v>0.8712347938</v>
      </c>
      <c r="AO4" s="8">
        <f t="shared" si="5"/>
        <v>0.995044372</v>
      </c>
    </row>
    <row r="5">
      <c r="A5" s="2">
        <v>2000.0</v>
      </c>
      <c r="B5" s="2" t="s">
        <v>66</v>
      </c>
      <c r="C5" s="8">
        <f>lookup($A5, NIL!$A$1:$A1000, NIL!C$1:C1000)</f>
        <v>4</v>
      </c>
      <c r="D5" s="8">
        <f>lookup($A5, NIL!$A$1:$A1000, NIL!D$1:D1000)</f>
        <v>1</v>
      </c>
      <c r="E5" s="8">
        <f>lookup($A5, NIL!$A$1:$A1000, NIL!E$1:E1000)</f>
        <v>1</v>
      </c>
      <c r="F5" s="8">
        <f>lookup($A5, NIL!$A$1:$A1000, NIL!F$1:F1000)</f>
        <v>1</v>
      </c>
      <c r="G5" s="8">
        <f>lookup($A5, NIL!$A$1:$A1000, NIL!G$1:G1000)</f>
        <v>1</v>
      </c>
      <c r="H5" s="8">
        <f>lookup($A5, NIL!$A$1:$A1000, NIL!K$1:K1000)</f>
        <v>0.1802616964</v>
      </c>
      <c r="I5" s="8">
        <f>lookup($A5, NIL!$A$1:$A1000, NIL!L$1:L1000)</f>
        <v>0.3487391692</v>
      </c>
      <c r="J5" s="8">
        <f>lookup($A5, NIL!$A$1:$A1000, NIL!M$1:M1000)</f>
        <v>0.2955136923</v>
      </c>
      <c r="K5" s="8">
        <f>lookup($A5, NIL!$A$1:$A1000, NIL!N$1:N1000)</f>
        <v>1.016618783</v>
      </c>
      <c r="L5" s="8">
        <f>lookup($A5, NIL!$A$1:$A1000, NIL!O$1:O1000)</f>
        <v>1.400065978</v>
      </c>
      <c r="M5" s="8">
        <f>lookup($A5, NIL!$A$1:$A1000, NIL!P$1:P1000)</f>
        <v>0.6482398638</v>
      </c>
      <c r="N5" s="8">
        <f t="shared" si="1"/>
        <v>0.8051334447</v>
      </c>
      <c r="P5" s="8">
        <f>iferror(VLOOKUP($A5, Awario!$A$2:$G1000, 3, false), "")</f>
        <v>5</v>
      </c>
      <c r="Q5" s="8">
        <f>iferror(VLOOKUP($A5, Awario!$A$2:$Z1000, 4, false), "")</f>
        <v>2348</v>
      </c>
      <c r="R5" s="8">
        <f>iferror(VLOOKUP($A5, Awario!$A$2:$Z1000, 5, false), "")</f>
        <v>45199</v>
      </c>
      <c r="S5" s="8">
        <f>iferror(VLOOKUP($A5, Awario!$A$2:$G1000, 6, false), "")</f>
        <v>4.655128826</v>
      </c>
      <c r="T5" s="9" t="b">
        <f>iferror(VLOOKUP($A5, Awario!$A$2:$Z1000, 7, false), "")</f>
        <v>0</v>
      </c>
      <c r="U5" s="8">
        <f>iferror(VLOOKUP($A5, Awario!$A$2:$Z1000, 8, false), "")</f>
        <v>18.25</v>
      </c>
      <c r="V5" s="8">
        <f>iferror(VLOOKUP($A5, Awario!$A$2:$Z1000, 9, false), "")</f>
        <v>1.669965884</v>
      </c>
      <c r="W5" s="8">
        <f>iferror(VLOOKUP($A5, Awario!$A$2:$Z1000, 10, false), "")</f>
        <v>1.245924419</v>
      </c>
      <c r="X5" s="8">
        <f>iferror(VLOOKUP($A5, Awario!$A$2:$Z1000, 11, false), "")</f>
        <v>0.8380860229</v>
      </c>
      <c r="Y5" s="8">
        <f>iferror(VLOOKUP($A5, Awario!$A$2:$Z1000, 12, false), "")</f>
        <v>1.251325442</v>
      </c>
      <c r="Z5" s="8">
        <f t="shared" si="2"/>
        <v>1.118626587</v>
      </c>
      <c r="AA5" s="8"/>
      <c r="AB5" s="8">
        <f>iferror(VLOOKUP($A5, TMUI!$A$2:$G1000, 3, false), "")</f>
        <v>93.82</v>
      </c>
      <c r="AC5" s="8">
        <f>iferror(VLOOKUP($A5, TMUI!$A$2:$G1000, 4, false), "")</f>
        <v>89.22</v>
      </c>
      <c r="AD5" s="8">
        <f>iferror(VLOOKUP($A5, TMUI!$A$2:$G1000, 5, false), "")</f>
        <v>85.87</v>
      </c>
      <c r="AE5" s="8">
        <f>iferror(VLOOKUP($A5, TMUI!$A$2:$G1000, 6, false), "")</f>
        <v>79.69</v>
      </c>
      <c r="AF5" s="8">
        <f>iferror(VLOOKUP($A5, TMUI!$A$2:$Z1000, 7, false), "")</f>
        <v>1.289150803</v>
      </c>
      <c r="AG5" s="8">
        <f>iferror(VLOOKUP($A5, TMUI!$A$2:$Z1000, 8, false), "")</f>
        <v>1.370949079</v>
      </c>
      <c r="AH5" s="8">
        <f>iferror(VLOOKUP($A5, TMUI!$A$2:$Z1000, 9, false), "")</f>
        <v>1.022924065</v>
      </c>
      <c r="AI5" s="8">
        <f>iferror(VLOOKUP($A5, TMUI!$A$2:$Z1000, 10, false), "")</f>
        <v>1.414874918</v>
      </c>
      <c r="AJ5" s="8">
        <f>iferror(VLOOKUP($A5, TMUI!$A$2:$Z1000, 11, false), "")</f>
        <v>1.274474716</v>
      </c>
      <c r="AK5" s="8">
        <f t="shared" si="3"/>
        <v>1.128926355</v>
      </c>
      <c r="AL5" s="8"/>
      <c r="AM5" s="8">
        <f t="shared" si="4"/>
        <v>1.017562129</v>
      </c>
      <c r="AN5" s="8">
        <f>iferror(vlookup(A5, 'December Scores'!A$1:AS1000, 3, false), "")</f>
        <v>0.9057590523</v>
      </c>
      <c r="AO5" s="8">
        <f t="shared" si="5"/>
        <v>0.98961136</v>
      </c>
    </row>
    <row r="6">
      <c r="A6" s="2">
        <v>1423.0</v>
      </c>
      <c r="B6" s="2" t="s">
        <v>52</v>
      </c>
      <c r="C6" s="8">
        <f>lookup($A6, NIL!$A$1:$A1000, NIL!C$1:C1000)</f>
        <v>4</v>
      </c>
      <c r="D6" s="8">
        <f>lookup($A6, NIL!$A$1:$A1000, NIL!D$1:D1000)</f>
        <v>1</v>
      </c>
      <c r="E6" s="8">
        <f>lookup($A6, NIL!$A$1:$A1000, NIL!E$1:E1000)</f>
        <v>1</v>
      </c>
      <c r="F6" s="8">
        <f>lookup($A6, NIL!$A$1:$A1000, NIL!F$1:F1000)</f>
        <v>1</v>
      </c>
      <c r="G6" s="8">
        <f>lookup($A6, NIL!$A$1:$A1000, NIL!G$1:G1000)</f>
        <v>1</v>
      </c>
      <c r="H6" s="8">
        <f>lookup($A6, NIL!$A$1:$A1000, NIL!K$1:K1000)</f>
        <v>0.1802616964</v>
      </c>
      <c r="I6" s="8">
        <f>lookup($A6, NIL!$A$1:$A1000, NIL!L$1:L1000)</f>
        <v>0.3487391692</v>
      </c>
      <c r="J6" s="8">
        <f>lookup($A6, NIL!$A$1:$A1000, NIL!M$1:M1000)</f>
        <v>0.2955136923</v>
      </c>
      <c r="K6" s="8">
        <f>lookup($A6, NIL!$A$1:$A1000, NIL!N$1:N1000)</f>
        <v>1.016618783</v>
      </c>
      <c r="L6" s="8">
        <f>lookup($A6, NIL!$A$1:$A1000, NIL!O$1:O1000)</f>
        <v>1.400065978</v>
      </c>
      <c r="M6" s="8">
        <f>lookup($A6, NIL!$A$1:$A1000, NIL!P$1:P1000)</f>
        <v>0.6482398638</v>
      </c>
      <c r="N6" s="8">
        <f t="shared" si="1"/>
        <v>0.8051334447</v>
      </c>
      <c r="P6" s="8">
        <f>iferror(VLOOKUP($A6, Awario!$A$2:$G1000, 3, false), "")</f>
        <v>5</v>
      </c>
      <c r="Q6" s="8">
        <f>iferror(VLOOKUP($A6, Awario!$A$2:$Z1000, 4, false), "")</f>
        <v>172</v>
      </c>
      <c r="R6" s="8">
        <f>iferror(VLOOKUP($A6, Awario!$A$2:$Z1000, 5, false), "")</f>
        <v>2126</v>
      </c>
      <c r="S6" s="8">
        <f>iferror(VLOOKUP($A6, Awario!$A$2:$G1000, 6, false), "")</f>
        <v>3.32756326</v>
      </c>
      <c r="T6" s="9" t="b">
        <f>iferror(VLOOKUP($A6, Awario!$A$2:$Z1000, 7, false), "")</f>
        <v>1</v>
      </c>
      <c r="U6" s="8" t="str">
        <f>iferror(VLOOKUP($A6, Awario!$A$2:$Z1000, 8, false), "")</f>
        <v/>
      </c>
      <c r="V6" s="8">
        <f>iferror(VLOOKUP($A6, Awario!$A$2:$Z1000, 9, false), "")</f>
        <v>0.9863857489</v>
      </c>
      <c r="W6" s="8">
        <f>iferror(VLOOKUP($A6, Awario!$A$2:$Z1000, 10, false), "")</f>
        <v>1.245924419</v>
      </c>
      <c r="X6" s="8" t="str">
        <f>iferror(VLOOKUP($A6, Awario!$A$2:$Z1000, 11, false), "")</f>
        <v/>
      </c>
      <c r="Y6" s="8">
        <f>iferror(VLOOKUP($A6, Awario!$A$2:$Z1000, 12, false), "")</f>
        <v>1.116155084</v>
      </c>
      <c r="Z6" s="8">
        <f t="shared" si="2"/>
        <v>1.056482411</v>
      </c>
      <c r="AA6" s="8"/>
      <c r="AB6" s="8">
        <f>iferror(VLOOKUP($A6, TMUI!$A$2:$G1000, 3, false), "")</f>
        <v>92.03</v>
      </c>
      <c r="AC6" s="8">
        <f>iferror(VLOOKUP($A6, TMUI!$A$2:$G1000, 4, false), "")</f>
        <v>96</v>
      </c>
      <c r="AD6" s="8">
        <f>iferror(VLOOKUP($A6, TMUI!$A$2:$G1000, 5, false), "")</f>
        <v>87.97</v>
      </c>
      <c r="AE6" s="8">
        <f>iferror(VLOOKUP($A6, TMUI!$A$2:$G1000, 6, false), "")</f>
        <v>89.41</v>
      </c>
      <c r="AF6" s="8">
        <f>iferror(VLOOKUP($A6, TMUI!$A$2:$Z1000, 7, false), "")</f>
        <v>1.157955394</v>
      </c>
      <c r="AG6" s="8">
        <f>iferror(VLOOKUP($A6, TMUI!$A$2:$Z1000, 8, false), "")</f>
        <v>1.831939298</v>
      </c>
      <c r="AH6" s="8">
        <f>iferror(VLOOKUP($A6, TMUI!$A$2:$Z1000, 9, false), "")</f>
        <v>1.187391913</v>
      </c>
      <c r="AI6" s="8">
        <f>iferror(VLOOKUP($A6, TMUI!$A$2:$Z1000, 10, false), "")</f>
        <v>2.007928697</v>
      </c>
      <c r="AJ6" s="8">
        <f>iferror(VLOOKUP($A6, TMUI!$A$2:$Z1000, 11, false), "")</f>
        <v>1.546303826</v>
      </c>
      <c r="AK6" s="8">
        <f t="shared" si="3"/>
        <v>1.243504654</v>
      </c>
      <c r="AL6" s="8"/>
      <c r="AM6" s="8">
        <f t="shared" si="4"/>
        <v>1.03504017</v>
      </c>
      <c r="AN6" s="8">
        <f>iferror(vlookup(A6, 'December Scores'!A$1:AS1000, 3, false), "")</f>
        <v>0.7837297548</v>
      </c>
      <c r="AO6" s="8">
        <f t="shared" si="5"/>
        <v>0.9722125661</v>
      </c>
    </row>
    <row r="7">
      <c r="A7" s="2">
        <v>2389.0</v>
      </c>
      <c r="B7" s="2" t="s">
        <v>70</v>
      </c>
      <c r="C7" s="8">
        <f>lookup($A7, NIL!$A$1:$A1000, NIL!C$1:C1000)</f>
        <v>4</v>
      </c>
      <c r="D7" s="8">
        <f>lookup($A7, NIL!$A$1:$A1000, NIL!D$1:D1000)</f>
        <v>1</v>
      </c>
      <c r="E7" s="8">
        <f>lookup($A7, NIL!$A$1:$A1000, NIL!E$1:E1000)</f>
        <v>1</v>
      </c>
      <c r="F7" s="8">
        <f>lookup($A7, NIL!$A$1:$A1000, NIL!F$1:F1000)</f>
        <v>1</v>
      </c>
      <c r="G7" s="8">
        <f>lookup($A7, NIL!$A$1:$A1000, NIL!G$1:G1000)</f>
        <v>1</v>
      </c>
      <c r="H7" s="8">
        <f>lookup($A7, NIL!$A$1:$A1000, NIL!K$1:K1000)</f>
        <v>0.1802616964</v>
      </c>
      <c r="I7" s="8">
        <f>lookup($A7, NIL!$A$1:$A1000, NIL!L$1:L1000)</f>
        <v>0.3487391692</v>
      </c>
      <c r="J7" s="8">
        <f>lookup($A7, NIL!$A$1:$A1000, NIL!M$1:M1000)</f>
        <v>0.2955136923</v>
      </c>
      <c r="K7" s="8">
        <f>lookup($A7, NIL!$A$1:$A1000, NIL!N$1:N1000)</f>
        <v>1.016618783</v>
      </c>
      <c r="L7" s="8">
        <f>lookup($A7, NIL!$A$1:$A1000, NIL!O$1:O1000)</f>
        <v>1.400065978</v>
      </c>
      <c r="M7" s="8">
        <f>lookup($A7, NIL!$A$1:$A1000, NIL!P$1:P1000)</f>
        <v>0.6482398638</v>
      </c>
      <c r="N7" s="8">
        <f t="shared" si="1"/>
        <v>0.8051334447</v>
      </c>
      <c r="P7" s="8" t="str">
        <f>iferror(VLOOKUP($A7, Awario!$A$2:$G1000, 3, false), "")</f>
        <v/>
      </c>
      <c r="Q7" s="8" t="str">
        <f>iferror(VLOOKUP($A7, Awario!$A$2:$Z1000, 4, false), "")</f>
        <v/>
      </c>
      <c r="R7" s="8" t="str">
        <f>iferror(VLOOKUP($A7, Awario!$A$2:$Z1000, 5, false), "")</f>
        <v/>
      </c>
      <c r="S7" s="8" t="str">
        <f>iferror(VLOOKUP($A7, Awario!$A$2:$G1000, 6, false), "")</f>
        <v/>
      </c>
      <c r="T7" s="9" t="str">
        <f>iferror(VLOOKUP($A7, Awario!$A$2:$Z1000, 7, false), "")</f>
        <v/>
      </c>
      <c r="U7" s="8" t="str">
        <f>iferror(VLOOKUP($A7, Awario!$A$2:$Z1000, 8, false), "")</f>
        <v/>
      </c>
      <c r="V7" s="8" t="str">
        <f>iferror(VLOOKUP($A7, Awario!$A$2:$Z1000, 9, false), "")</f>
        <v/>
      </c>
      <c r="W7" s="8" t="str">
        <f>iferror(VLOOKUP($A7, Awario!$A$2:$Z1000, 10, false), "")</f>
        <v/>
      </c>
      <c r="X7" s="8" t="str">
        <f>iferror(VLOOKUP($A7, Awario!$A$2:$Z1000, 11, false), "")</f>
        <v/>
      </c>
      <c r="Y7" s="8" t="str">
        <f>iferror(VLOOKUP($A7, Awario!$A$2:$Z1000, 12, false), "")</f>
        <v/>
      </c>
      <c r="Z7" s="8" t="str">
        <f t="shared" si="2"/>
        <v/>
      </c>
      <c r="AA7" s="8"/>
      <c r="AB7" s="8">
        <f>iferror(VLOOKUP($A7, TMUI!$A$2:$G1000, 3, false), "")</f>
        <v>93.75</v>
      </c>
      <c r="AC7" s="8">
        <f>iferror(VLOOKUP($A7, TMUI!$A$2:$G1000, 4, false), "")</f>
        <v>85.94</v>
      </c>
      <c r="AD7" s="8">
        <f>iferror(VLOOKUP($A7, TMUI!$A$2:$G1000, 5, false), "")</f>
        <v>85.94</v>
      </c>
      <c r="AE7" s="8">
        <f>iferror(VLOOKUP($A7, TMUI!$A$2:$G1000, 6, false), "")</f>
        <v>80.47</v>
      </c>
      <c r="AF7" s="8">
        <f>iferror(VLOOKUP($A7, TMUI!$A$2:$Z1000, 7, false), "")</f>
        <v>1.284020256</v>
      </c>
      <c r="AG7" s="8">
        <f>iferror(VLOOKUP($A7, TMUI!$A$2:$Z1000, 8, false), "")</f>
        <v>1.147933162</v>
      </c>
      <c r="AH7" s="8">
        <f>iferror(VLOOKUP($A7, TMUI!$A$2:$Z1000, 9, false), "")</f>
        <v>1.028406326</v>
      </c>
      <c r="AI7" s="8">
        <f>iferror(VLOOKUP($A7, TMUI!$A$2:$Z1000, 10, false), "")</f>
        <v>1.462465653</v>
      </c>
      <c r="AJ7" s="8">
        <f>iferror(VLOOKUP($A7, TMUI!$A$2:$Z1000, 11, false), "")</f>
        <v>1.230706349</v>
      </c>
      <c r="AK7" s="8">
        <f t="shared" si="3"/>
        <v>1.109372052</v>
      </c>
      <c r="AL7" s="8"/>
      <c r="AM7" s="8">
        <f t="shared" si="4"/>
        <v>0.9572527483</v>
      </c>
      <c r="AN7" s="8" t="str">
        <f>iferror(vlookup(A7, 'December Scores'!A$1:AS1000, 3, false), "")</f>
        <v/>
      </c>
      <c r="AO7" s="8">
        <f t="shared" si="5"/>
        <v>0.9572527483</v>
      </c>
    </row>
    <row r="8">
      <c r="A8" s="2">
        <v>2362.0</v>
      </c>
      <c r="B8" s="2" t="s">
        <v>82</v>
      </c>
      <c r="C8" s="8">
        <f>lookup($A8, NIL!$A$1:$A1000, NIL!C$1:C1000)</f>
        <v>4</v>
      </c>
      <c r="D8" s="8">
        <f>lookup($A8, NIL!$A$1:$A1000, NIL!D$1:D1000)</f>
        <v>1</v>
      </c>
      <c r="E8" s="8">
        <f>lookup($A8, NIL!$A$1:$A1000, NIL!E$1:E1000)</f>
        <v>1</v>
      </c>
      <c r="F8" s="8">
        <f>lookup($A8, NIL!$A$1:$A1000, NIL!F$1:F1000)</f>
        <v>1</v>
      </c>
      <c r="G8" s="8">
        <f>lookup($A8, NIL!$A$1:$A1000, NIL!G$1:G1000)</f>
        <v>1</v>
      </c>
      <c r="H8" s="8">
        <f>lookup($A8, NIL!$A$1:$A1000, NIL!K$1:K1000)</f>
        <v>0.1802616964</v>
      </c>
      <c r="I8" s="8">
        <f>lookup($A8, NIL!$A$1:$A1000, NIL!L$1:L1000)</f>
        <v>0.3487391692</v>
      </c>
      <c r="J8" s="8">
        <f>lookup($A8, NIL!$A$1:$A1000, NIL!M$1:M1000)</f>
        <v>0.2955136923</v>
      </c>
      <c r="K8" s="8">
        <f>lookup($A8, NIL!$A$1:$A1000, NIL!N$1:N1000)</f>
        <v>1.016618783</v>
      </c>
      <c r="L8" s="8">
        <f>lookup($A8, NIL!$A$1:$A1000, NIL!O$1:O1000)</f>
        <v>1.400065978</v>
      </c>
      <c r="M8" s="8">
        <f>lookup($A8, NIL!$A$1:$A1000, NIL!P$1:P1000)</f>
        <v>0.6482398638</v>
      </c>
      <c r="N8" s="8">
        <f t="shared" si="1"/>
        <v>0.8051334447</v>
      </c>
      <c r="P8" s="8" t="str">
        <f>iferror(VLOOKUP($A8, Awario!$A$2:$G1000, 3, false), "")</f>
        <v/>
      </c>
      <c r="Q8" s="8" t="str">
        <f>iferror(VLOOKUP($A8, Awario!$A$2:$Z1000, 4, false), "")</f>
        <v/>
      </c>
      <c r="R8" s="8" t="str">
        <f>iferror(VLOOKUP($A8, Awario!$A$2:$Z1000, 5, false), "")</f>
        <v/>
      </c>
      <c r="S8" s="8" t="str">
        <f>iferror(VLOOKUP($A8, Awario!$A$2:$G1000, 6, false), "")</f>
        <v/>
      </c>
      <c r="T8" s="9" t="str">
        <f>iferror(VLOOKUP($A8, Awario!$A$2:$Z1000, 7, false), "")</f>
        <v/>
      </c>
      <c r="U8" s="8" t="str">
        <f>iferror(VLOOKUP($A8, Awario!$A$2:$Z1000, 8, false), "")</f>
        <v/>
      </c>
      <c r="V8" s="8" t="str">
        <f>iferror(VLOOKUP($A8, Awario!$A$2:$Z1000, 9, false), "")</f>
        <v/>
      </c>
      <c r="W8" s="8" t="str">
        <f>iferror(VLOOKUP($A8, Awario!$A$2:$Z1000, 10, false), "")</f>
        <v/>
      </c>
      <c r="X8" s="8" t="str">
        <f>iferror(VLOOKUP($A8, Awario!$A$2:$Z1000, 11, false), "")</f>
        <v/>
      </c>
      <c r="Y8" s="8" t="str">
        <f>iferror(VLOOKUP($A8, Awario!$A$2:$Z1000, 12, false), "")</f>
        <v/>
      </c>
      <c r="Z8" s="8" t="str">
        <f t="shared" si="2"/>
        <v/>
      </c>
      <c r="AA8" s="8"/>
      <c r="AB8" s="8">
        <f>iferror(VLOOKUP($A8, TMUI!$A$2:$G1000, 3, false), "")</f>
        <v>92.19</v>
      </c>
      <c r="AC8" s="8">
        <f>iferror(VLOOKUP($A8, TMUI!$A$2:$G1000, 4, false), "")</f>
        <v>86.72</v>
      </c>
      <c r="AD8" s="8">
        <f>iferror(VLOOKUP($A8, TMUI!$A$2:$G1000, 5, false), "")</f>
        <v>89.84</v>
      </c>
      <c r="AE8" s="8">
        <f>iferror(VLOOKUP($A8, TMUI!$A$2:$G1000, 6, false), "")</f>
        <v>75</v>
      </c>
      <c r="AF8" s="8">
        <f>iferror(VLOOKUP($A8, TMUI!$A$2:$Z1000, 7, false), "")</f>
        <v>1.169682358</v>
      </c>
      <c r="AG8" s="8">
        <f>iferror(VLOOKUP($A8, TMUI!$A$2:$Z1000, 8, false), "")</f>
        <v>1.200967435</v>
      </c>
      <c r="AH8" s="8">
        <f>iferror(VLOOKUP($A8, TMUI!$A$2:$Z1000, 9, false), "")</f>
        <v>1.333846616</v>
      </c>
      <c r="AI8" s="8">
        <f>iferror(VLOOKUP($A8, TMUI!$A$2:$Z1000, 10, false), "")</f>
        <v>1.128720368</v>
      </c>
      <c r="AJ8" s="8">
        <f>iferror(VLOOKUP($A8, TMUI!$A$2:$Z1000, 11, false), "")</f>
        <v>1.208304194</v>
      </c>
      <c r="AK8" s="8">
        <f t="shared" si="3"/>
        <v>1.099228909</v>
      </c>
      <c r="AL8" s="8"/>
      <c r="AM8" s="8">
        <f t="shared" si="4"/>
        <v>0.9521811768</v>
      </c>
      <c r="AN8" s="8" t="str">
        <f>iferror(vlookup(A8, 'December Scores'!A$1:AS1000, 3, false), "")</f>
        <v/>
      </c>
      <c r="AO8" s="8">
        <f t="shared" si="5"/>
        <v>0.9521811768</v>
      </c>
    </row>
    <row r="9">
      <c r="A9" s="2">
        <v>2098.0</v>
      </c>
      <c r="B9" s="2" t="s">
        <v>181</v>
      </c>
      <c r="C9" s="8">
        <f>lookup($A9, NIL!$A$1:$A1000, NIL!C$1:C1000)</f>
        <v>4</v>
      </c>
      <c r="D9" s="8">
        <f>lookup($A9, NIL!$A$1:$A1000, NIL!D$1:D1000)</f>
        <v>1</v>
      </c>
      <c r="E9" s="8">
        <f>lookup($A9, NIL!$A$1:$A1000, NIL!E$1:E1000)</f>
        <v>1</v>
      </c>
      <c r="F9" s="8">
        <f>lookup($A9, NIL!$A$1:$A1000, NIL!F$1:F1000)</f>
        <v>1</v>
      </c>
      <c r="G9" s="8">
        <f>lookup($A9, NIL!$A$1:$A1000, NIL!G$1:G1000)</f>
        <v>1</v>
      </c>
      <c r="H9" s="8">
        <f>lookup($A9, NIL!$A$1:$A1000, NIL!K$1:K1000)</f>
        <v>0.1802616964</v>
      </c>
      <c r="I9" s="8">
        <f>lookup($A9, NIL!$A$1:$A1000, NIL!L$1:L1000)</f>
        <v>0.3487391692</v>
      </c>
      <c r="J9" s="8">
        <f>lookup($A9, NIL!$A$1:$A1000, NIL!M$1:M1000)</f>
        <v>0.2955136923</v>
      </c>
      <c r="K9" s="8">
        <f>lookup($A9, NIL!$A$1:$A1000, NIL!N$1:N1000)</f>
        <v>1.016618783</v>
      </c>
      <c r="L9" s="8">
        <f>lookup($A9, NIL!$A$1:$A1000, NIL!O$1:O1000)</f>
        <v>1.400065978</v>
      </c>
      <c r="M9" s="8">
        <f>lookup($A9, NIL!$A$1:$A1000, NIL!P$1:P1000)</f>
        <v>0.6482398638</v>
      </c>
      <c r="N9" s="8">
        <f t="shared" si="1"/>
        <v>0.8051334447</v>
      </c>
      <c r="P9" s="8">
        <f>iferror(VLOOKUP($A9, Awario!$A$2:$G1000, 3, false), "")</f>
        <v>5</v>
      </c>
      <c r="Q9" s="8">
        <f>iferror(VLOOKUP($A9, Awario!$A$2:$Z1000, 4, false), "")</f>
        <v>496</v>
      </c>
      <c r="R9" s="8">
        <f>iferror(VLOOKUP($A9, Awario!$A$2:$Z1000, 5, false), "")</f>
        <v>25216</v>
      </c>
      <c r="S9" s="8">
        <f>iferror(VLOOKUP($A9, Awario!$A$2:$G1000, 6, false), "")</f>
        <v>4.401676196</v>
      </c>
      <c r="T9" s="9" t="b">
        <f>iferror(VLOOKUP($A9, Awario!$A$2:$Z1000, 7, false), "")</f>
        <v>1</v>
      </c>
      <c r="U9" s="8" t="str">
        <f>iferror(VLOOKUP($A9, Awario!$A$2:$Z1000, 8, false), "")</f>
        <v/>
      </c>
      <c r="V9" s="8">
        <f>iferror(VLOOKUP($A9, Awario!$A$2:$Z1000, 9, false), "")</f>
        <v>1.53945995</v>
      </c>
      <c r="W9" s="8">
        <f>iferror(VLOOKUP($A9, Awario!$A$2:$Z1000, 10, false), "")</f>
        <v>1.245924419</v>
      </c>
      <c r="X9" s="8" t="str">
        <f>iferror(VLOOKUP($A9, Awario!$A$2:$Z1000, 11, false), "")</f>
        <v/>
      </c>
      <c r="Y9" s="8">
        <f>iferror(VLOOKUP($A9, Awario!$A$2:$Z1000, 12, false), "")</f>
        <v>1.392692185</v>
      </c>
      <c r="Z9" s="8">
        <f t="shared" si="2"/>
        <v>1.180123801</v>
      </c>
      <c r="AA9" s="8"/>
      <c r="AB9" s="8">
        <f>iferror(VLOOKUP($A9, TMUI!$A$2:$G1000, 3, false), "")</f>
        <v>85.66</v>
      </c>
      <c r="AC9" s="8">
        <f>iferror(VLOOKUP($A9, TMUI!$A$2:$G1000, 4, false), "")</f>
        <v>81.21</v>
      </c>
      <c r="AD9" s="8">
        <f>iferror(VLOOKUP($A9, TMUI!$A$2:$G1000, 5, false), "")</f>
        <v>81.26</v>
      </c>
      <c r="AE9" s="8">
        <f>iferror(VLOOKUP($A9, TMUI!$A$2:$G1000, 6, false), "")</f>
        <v>68.44</v>
      </c>
      <c r="AF9" s="8">
        <f>iferror(VLOOKUP($A9, TMUI!$A$2:$Z1000, 7, false), "")</f>
        <v>0.6910756424</v>
      </c>
      <c r="AG9" s="8">
        <f>iferror(VLOOKUP($A9, TMUI!$A$2:$Z1000, 8, false), "")</f>
        <v>0.8263278907</v>
      </c>
      <c r="AH9" s="8">
        <f>iferror(VLOOKUP($A9, TMUI!$A$2:$Z1000, 9, false), "")</f>
        <v>0.6618779784</v>
      </c>
      <c r="AI9" s="8">
        <f>iferror(VLOOKUP($A9, TMUI!$A$2:$Z1000, 10, false), "")</f>
        <v>0.7284700806</v>
      </c>
      <c r="AJ9" s="8">
        <f>iferror(VLOOKUP($A9, TMUI!$A$2:$Z1000, 11, false), "")</f>
        <v>0.726937898</v>
      </c>
      <c r="AK9" s="8">
        <f t="shared" si="3"/>
        <v>0.8526065318</v>
      </c>
      <c r="AL9" s="8"/>
      <c r="AM9" s="8">
        <f t="shared" si="4"/>
        <v>0.9459545923</v>
      </c>
      <c r="AN9" s="8">
        <f>iferror(vlookup(A9, 'December Scores'!A$1:AS1000, 3, false), "")</f>
        <v>0.9225404924</v>
      </c>
      <c r="AO9" s="8">
        <f t="shared" si="5"/>
        <v>0.9401010674</v>
      </c>
    </row>
    <row r="10">
      <c r="A10" s="2">
        <v>1571.0</v>
      </c>
      <c r="B10" s="2" t="s">
        <v>169</v>
      </c>
      <c r="C10" s="8">
        <f>lookup($A10, NIL!$A$1:$A1000, NIL!C$1:C1000)</f>
        <v>4</v>
      </c>
      <c r="D10" s="8">
        <f>lookup($A10, NIL!$A$1:$A1000, NIL!D$1:D1000)</f>
        <v>1</v>
      </c>
      <c r="E10" s="8">
        <f>lookup($A10, NIL!$A$1:$A1000, NIL!E$1:E1000)</f>
        <v>1</v>
      </c>
      <c r="F10" s="8">
        <f>lookup($A10, NIL!$A$1:$A1000, NIL!F$1:F1000)</f>
        <v>1</v>
      </c>
      <c r="G10" s="8">
        <f>lookup($A10, NIL!$A$1:$A1000, NIL!G$1:G1000)</f>
        <v>1</v>
      </c>
      <c r="H10" s="8">
        <f>lookup($A10, NIL!$A$1:$A1000, NIL!K$1:K1000)</f>
        <v>0.1802616964</v>
      </c>
      <c r="I10" s="8">
        <f>lookup($A10, NIL!$A$1:$A1000, NIL!L$1:L1000)</f>
        <v>0.3487391692</v>
      </c>
      <c r="J10" s="8">
        <f>lookup($A10, NIL!$A$1:$A1000, NIL!M$1:M1000)</f>
        <v>0.2955136923</v>
      </c>
      <c r="K10" s="8">
        <f>lookup($A10, NIL!$A$1:$A1000, NIL!N$1:N1000)</f>
        <v>1.016618783</v>
      </c>
      <c r="L10" s="8">
        <f>lookup($A10, NIL!$A$1:$A1000, NIL!O$1:O1000)</f>
        <v>1.400065978</v>
      </c>
      <c r="M10" s="8">
        <f>lookup($A10, NIL!$A$1:$A1000, NIL!P$1:P1000)</f>
        <v>0.6482398638</v>
      </c>
      <c r="N10" s="8">
        <f t="shared" si="1"/>
        <v>0.8051334447</v>
      </c>
      <c r="P10" s="8">
        <f>iferror(VLOOKUP($A10, Awario!$A$2:$G1000, 3, false), "")</f>
        <v>5</v>
      </c>
      <c r="Q10" s="8">
        <f>iferror(VLOOKUP($A10, Awario!$A$2:$Z1000, 4, false), "")</f>
        <v>12253</v>
      </c>
      <c r="R10" s="8">
        <f>iferror(VLOOKUP($A10, Awario!$A$2:$Z1000, 5, false), "")</f>
        <v>18426</v>
      </c>
      <c r="S10" s="8">
        <f>iferror(VLOOKUP($A10, Awario!$A$2:$G1000, 6, false), "")</f>
        <v>4.265431067</v>
      </c>
      <c r="T10" s="9" t="b">
        <f>iferror(VLOOKUP($A10, Awario!$A$2:$Z1000, 7, false), "")</f>
        <v>0</v>
      </c>
      <c r="U10" s="8">
        <f>iferror(VLOOKUP($A10, Awario!$A$2:$Z1000, 8, false), "")</f>
        <v>0.503794989</v>
      </c>
      <c r="V10" s="8">
        <f>iferror(VLOOKUP($A10, Awario!$A$2:$Z1000, 9, false), "")</f>
        <v>1.469305627</v>
      </c>
      <c r="W10" s="8">
        <f>iferror(VLOOKUP($A10, Awario!$A$2:$Z1000, 10, false), "")</f>
        <v>1.245924419</v>
      </c>
      <c r="X10" s="8">
        <f>iferror(VLOOKUP($A10, Awario!$A$2:$Z1000, 11, false), "")</f>
        <v>-0.5622331738</v>
      </c>
      <c r="Y10" s="8">
        <f>iferror(VLOOKUP($A10, Awario!$A$2:$Z1000, 12, false), "")</f>
        <v>0.7176656242</v>
      </c>
      <c r="Z10" s="8">
        <f t="shared" si="2"/>
        <v>0.8471514765</v>
      </c>
      <c r="AA10" s="8"/>
      <c r="AB10" s="8">
        <f>iferror(VLOOKUP($A10, TMUI!$A$2:$G1000, 3, false), "")</f>
        <v>91.24</v>
      </c>
      <c r="AC10" s="8">
        <f>iferror(VLOOKUP($A10, TMUI!$A$2:$G1000, 4, false), "")</f>
        <v>88.98</v>
      </c>
      <c r="AD10" s="8">
        <f>iferror(VLOOKUP($A10, TMUI!$A$2:$G1000, 5, false), "")</f>
        <v>92.91</v>
      </c>
      <c r="AE10" s="8">
        <f>iferror(VLOOKUP($A10, TMUI!$A$2:$G1000, 6, false), "")</f>
        <v>80.24</v>
      </c>
      <c r="AF10" s="8">
        <f>iferror(VLOOKUP($A10, TMUI!$A$2:$Z1000, 7, false), "")</f>
        <v>1.10005351</v>
      </c>
      <c r="AG10" s="8">
        <f>iferror(VLOOKUP($A10, TMUI!$A$2:$Z1000, 8, false), "")</f>
        <v>1.354630841</v>
      </c>
      <c r="AH10" s="8">
        <f>iferror(VLOOKUP($A10, TMUI!$A$2:$Z1000, 9, false), "")</f>
        <v>1.574282946</v>
      </c>
      <c r="AI10" s="8">
        <f>iferror(VLOOKUP($A10, TMUI!$A$2:$Z1000, 10, false), "")</f>
        <v>1.448432488</v>
      </c>
      <c r="AJ10" s="8">
        <f>iferror(VLOOKUP($A10, TMUI!$A$2:$Z1000, 11, false), "")</f>
        <v>1.369349946</v>
      </c>
      <c r="AK10" s="8">
        <f t="shared" si="3"/>
        <v>1.170192269</v>
      </c>
      <c r="AL10" s="8"/>
      <c r="AM10" s="8">
        <f t="shared" si="4"/>
        <v>0.94082573</v>
      </c>
      <c r="AN10" s="8">
        <f>iferror(vlookup(A10, 'December Scores'!A$1:AS1000, 3, false), "")</f>
        <v>0.9297236584</v>
      </c>
      <c r="AO10" s="8">
        <f t="shared" si="5"/>
        <v>0.9380502121</v>
      </c>
    </row>
    <row r="11">
      <c r="A11" s="2">
        <v>2097.0</v>
      </c>
      <c r="B11" s="2" t="s">
        <v>111</v>
      </c>
      <c r="C11" s="8">
        <f>lookup($A11, NIL!$A$1:$A1000, NIL!C$1:C1000)</f>
        <v>4</v>
      </c>
      <c r="D11" s="8">
        <f>lookup($A11, NIL!$A$1:$A1000, NIL!D$1:D1000)</f>
        <v>1</v>
      </c>
      <c r="E11" s="8">
        <f>lookup($A11, NIL!$A$1:$A1000, NIL!E$1:E1000)</f>
        <v>1</v>
      </c>
      <c r="F11" s="8">
        <f>lookup($A11, NIL!$A$1:$A1000, NIL!F$1:F1000)</f>
        <v>1</v>
      </c>
      <c r="G11" s="8">
        <f>lookup($A11, NIL!$A$1:$A1000, NIL!G$1:G1000)</f>
        <v>1</v>
      </c>
      <c r="H11" s="8">
        <f>lookup($A11, NIL!$A$1:$A1000, NIL!K$1:K1000)</f>
        <v>0.1802616964</v>
      </c>
      <c r="I11" s="8">
        <f>lookup($A11, NIL!$A$1:$A1000, NIL!L$1:L1000)</f>
        <v>0.3487391692</v>
      </c>
      <c r="J11" s="8">
        <f>lookup($A11, NIL!$A$1:$A1000, NIL!M$1:M1000)</f>
        <v>0.2955136923</v>
      </c>
      <c r="K11" s="8">
        <f>lookup($A11, NIL!$A$1:$A1000, NIL!N$1:N1000)</f>
        <v>1.016618783</v>
      </c>
      <c r="L11" s="8">
        <f>lookup($A11, NIL!$A$1:$A1000, NIL!O$1:O1000)</f>
        <v>1.400065978</v>
      </c>
      <c r="M11" s="8">
        <f>lookup($A11, NIL!$A$1:$A1000, NIL!P$1:P1000)</f>
        <v>0.6482398638</v>
      </c>
      <c r="N11" s="8">
        <f t="shared" si="1"/>
        <v>0.8051334447</v>
      </c>
      <c r="P11" s="8">
        <f>iferror(VLOOKUP($A11, Awario!$A$2:$G1000, 3, false), "")</f>
        <v>5</v>
      </c>
      <c r="Q11" s="8">
        <f>iferror(VLOOKUP($A11, Awario!$A$2:$Z1000, 4, false), "")</f>
        <v>3197</v>
      </c>
      <c r="R11" s="8">
        <f>iferror(VLOOKUP($A11, Awario!$A$2:$Z1000, 5, false), "")</f>
        <v>36895</v>
      </c>
      <c r="S11" s="8">
        <f>iferror(VLOOKUP($A11, Awario!$A$2:$G1000, 6, false), "")</f>
        <v>4.566967515</v>
      </c>
      <c r="T11" s="9" t="b">
        <f>iferror(VLOOKUP($A11, Awario!$A$2:$Z1000, 7, false), "")</f>
        <v>0</v>
      </c>
      <c r="U11" s="8">
        <f>iferror(VLOOKUP($A11, Awario!$A$2:$Z1000, 8, false), "")</f>
        <v>10.54050673</v>
      </c>
      <c r="V11" s="8">
        <f>iferror(VLOOKUP($A11, Awario!$A$2:$Z1000, 9, false), "")</f>
        <v>1.62457052</v>
      </c>
      <c r="W11" s="8">
        <f>iferror(VLOOKUP($A11, Awario!$A$2:$Z1000, 10, false), "")</f>
        <v>1.245924419</v>
      </c>
      <c r="X11" s="8">
        <f>iferror(VLOOKUP($A11, Awario!$A$2:$Z1000, 11, false), "")</f>
        <v>0.22974461</v>
      </c>
      <c r="Y11" s="8">
        <f>iferror(VLOOKUP($A11, Awario!$A$2:$Z1000, 12, false), "")</f>
        <v>1.033413183</v>
      </c>
      <c r="Z11" s="8">
        <f t="shared" si="2"/>
        <v>1.01656932</v>
      </c>
      <c r="AA11" s="8"/>
      <c r="AB11" s="8">
        <f>iferror(VLOOKUP($A11, TMUI!$A$2:$G1000, 3, false), "")</f>
        <v>94.13</v>
      </c>
      <c r="AC11" s="8">
        <f>iferror(VLOOKUP($A11, TMUI!$A$2:$G1000, 4, false), "")</f>
        <v>82.72</v>
      </c>
      <c r="AD11" s="8">
        <f>iferror(VLOOKUP($A11, TMUI!$A$2:$G1000, 5, false), "")</f>
        <v>84.02</v>
      </c>
      <c r="AE11" s="8">
        <f>iferror(VLOOKUP($A11, TMUI!$A$2:$G1000, 6, false), "")</f>
        <v>73.38</v>
      </c>
      <c r="AF11" s="8">
        <f>iferror(VLOOKUP($A11, TMUI!$A$2:$Z1000, 7, false), "")</f>
        <v>1.311871796</v>
      </c>
      <c r="AG11" s="8">
        <f>iferror(VLOOKUP($A11, TMUI!$A$2:$Z1000, 8, false), "")</f>
        <v>0.9289968038</v>
      </c>
      <c r="AH11" s="8">
        <f>iferror(VLOOKUP($A11, TMUI!$A$2:$Z1000, 9, false), "")</f>
        <v>0.8780357219</v>
      </c>
      <c r="AI11" s="8">
        <f>iferror(VLOOKUP($A11, TMUI!$A$2:$Z1000, 10, false), "")</f>
        <v>1.029878071</v>
      </c>
      <c r="AJ11" s="8">
        <f>iferror(VLOOKUP($A11, TMUI!$A$2:$Z1000, 11, false), "")</f>
        <v>1.037195598</v>
      </c>
      <c r="AK11" s="8">
        <f t="shared" si="3"/>
        <v>1.018428003</v>
      </c>
      <c r="AL11" s="8"/>
      <c r="AM11" s="8">
        <f t="shared" si="4"/>
        <v>0.9467102562</v>
      </c>
      <c r="AN11" s="8">
        <f>iferror(vlookup(A11, 'December Scores'!A$1:AS1000, 3, false), "")</f>
        <v>0.9007188294</v>
      </c>
      <c r="AO11" s="8">
        <f t="shared" si="5"/>
        <v>0.9352123995</v>
      </c>
    </row>
    <row r="12">
      <c r="A12" s="2">
        <v>2095.0</v>
      </c>
      <c r="B12" s="2" t="s">
        <v>268</v>
      </c>
      <c r="C12" s="8">
        <f>lookup($A12, NIL!$A$1:$A1000, NIL!C$1:C1000)</f>
        <v>4</v>
      </c>
      <c r="D12" s="8">
        <f>lookup($A12, NIL!$A$1:$A1000, NIL!D$1:D1000)</f>
        <v>1</v>
      </c>
      <c r="E12" s="8">
        <f>lookup($A12, NIL!$A$1:$A1000, NIL!E$1:E1000)</f>
        <v>1</v>
      </c>
      <c r="F12" s="8">
        <f>lookup($A12, NIL!$A$1:$A1000, NIL!F$1:F1000)</f>
        <v>1</v>
      </c>
      <c r="G12" s="8">
        <f>lookup($A12, NIL!$A$1:$A1000, NIL!G$1:G1000)</f>
        <v>1</v>
      </c>
      <c r="H12" s="8">
        <f>lookup($A12, NIL!$A$1:$A1000, NIL!K$1:K1000)</f>
        <v>0.1802616964</v>
      </c>
      <c r="I12" s="8">
        <f>lookup($A12, NIL!$A$1:$A1000, NIL!L$1:L1000)</f>
        <v>0.3487391692</v>
      </c>
      <c r="J12" s="8">
        <f>lookup($A12, NIL!$A$1:$A1000, NIL!M$1:M1000)</f>
        <v>0.2955136923</v>
      </c>
      <c r="K12" s="8">
        <f>lookup($A12, NIL!$A$1:$A1000, NIL!N$1:N1000)</f>
        <v>1.016618783</v>
      </c>
      <c r="L12" s="8">
        <f>lookup($A12, NIL!$A$1:$A1000, NIL!O$1:O1000)</f>
        <v>1.400065978</v>
      </c>
      <c r="M12" s="8">
        <f>lookup($A12, NIL!$A$1:$A1000, NIL!P$1:P1000)</f>
        <v>0.6482398638</v>
      </c>
      <c r="N12" s="8">
        <f t="shared" si="1"/>
        <v>0.8051334447</v>
      </c>
      <c r="P12" s="8">
        <f>iferror(VLOOKUP($A12, Awario!$A$2:$G1000, 3, false), "")</f>
        <v>5</v>
      </c>
      <c r="Q12" s="8">
        <f>iferror(VLOOKUP($A12, Awario!$A$2:$Z1000, 4, false), "")</f>
        <v>1517</v>
      </c>
      <c r="R12" s="8">
        <f>iferror(VLOOKUP($A12, Awario!$A$2:$Z1000, 5, false), "")</f>
        <v>68250</v>
      </c>
      <c r="S12" s="8">
        <f>iferror(VLOOKUP($A12, Awario!$A$2:$G1000, 6, false), "")</f>
        <v>4.834102656</v>
      </c>
      <c r="T12" s="9" t="b">
        <f>iferror(VLOOKUP($A12, Awario!$A$2:$Z1000, 7, false), "")</f>
        <v>0</v>
      </c>
      <c r="U12" s="8">
        <f>iferror(VLOOKUP($A12, Awario!$A$2:$Z1000, 8, false), "")</f>
        <v>43.99011206</v>
      </c>
      <c r="V12" s="8">
        <f>iferror(VLOOKUP($A12, Awario!$A$2:$Z1000, 9, false), "")</f>
        <v>1.76212175</v>
      </c>
      <c r="W12" s="8">
        <f>iferror(VLOOKUP($A12, Awario!$A$2:$Z1000, 10, false), "")</f>
        <v>1.245924419</v>
      </c>
      <c r="X12" s="8">
        <f>iferror(VLOOKUP($A12, Awario!$A$2:$Z1000, 11, false), "")</f>
        <v>2.869189181</v>
      </c>
      <c r="Y12" s="8">
        <f>iferror(VLOOKUP($A12, Awario!$A$2:$Z1000, 12, false), "")</f>
        <v>1.95907845</v>
      </c>
      <c r="Z12" s="8">
        <f t="shared" si="2"/>
        <v>1.399670836</v>
      </c>
      <c r="AA12" s="8"/>
      <c r="AB12" s="8">
        <f>iferror(VLOOKUP($A12, TMUI!$A$2:$G1000, 3, false), "")</f>
        <v>85.86</v>
      </c>
      <c r="AC12" s="8">
        <f>iferror(VLOOKUP($A12, TMUI!$A$2:$G1000, 4, false), "")</f>
        <v>76.55</v>
      </c>
      <c r="AD12" s="8">
        <f>iferror(VLOOKUP($A12, TMUI!$A$2:$G1000, 5, false), "")</f>
        <v>80.63</v>
      </c>
      <c r="AE12" s="8">
        <f>iferror(VLOOKUP($A12, TMUI!$A$2:$G1000, 6, false), "")</f>
        <v>53.65</v>
      </c>
      <c r="AF12" s="8">
        <f>iferror(VLOOKUP($A12, TMUI!$A$2:$Z1000, 7, false), "")</f>
        <v>0.7057343473</v>
      </c>
      <c r="AG12" s="8">
        <f>iferror(VLOOKUP($A12, TMUI!$A$2:$Z1000, 8, false), "")</f>
        <v>0.5094821057</v>
      </c>
      <c r="AH12" s="8">
        <f>iferror(VLOOKUP($A12, TMUI!$A$2:$Z1000, 9, false), "")</f>
        <v>0.6125376239</v>
      </c>
      <c r="AI12" s="8">
        <f>iferror(VLOOKUP($A12, TMUI!$A$2:$Z1000, 10, false), "")</f>
        <v>-0.1739234788</v>
      </c>
      <c r="AJ12" s="8">
        <f>iferror(VLOOKUP($A12, TMUI!$A$2:$Z1000, 11, false), "")</f>
        <v>0.4134576495</v>
      </c>
      <c r="AK12" s="8">
        <f t="shared" si="3"/>
        <v>0.6430067259</v>
      </c>
      <c r="AL12" s="8"/>
      <c r="AM12" s="8">
        <f t="shared" si="4"/>
        <v>0.9492703356</v>
      </c>
      <c r="AN12" s="8">
        <f>iferror(vlookup(A12, 'December Scores'!A$1:AS1000, 3, false), "")</f>
        <v>0.8743389956</v>
      </c>
      <c r="AO12" s="8">
        <f t="shared" si="5"/>
        <v>0.9305375006</v>
      </c>
    </row>
    <row r="13">
      <c r="A13" s="2">
        <v>2287.0</v>
      </c>
      <c r="B13" s="2" t="s">
        <v>166</v>
      </c>
      <c r="C13" s="8">
        <f>lookup($A13, NIL!$A$1:$A1000, NIL!C$1:C1000)</f>
        <v>4</v>
      </c>
      <c r="D13" s="8">
        <f>lookup($A13, NIL!$A$1:$A1000, NIL!D$1:D1000)</f>
        <v>1</v>
      </c>
      <c r="E13" s="8">
        <f>lookup($A13, NIL!$A$1:$A1000, NIL!E$1:E1000)</f>
        <v>1</v>
      </c>
      <c r="F13" s="8">
        <f>lookup($A13, NIL!$A$1:$A1000, NIL!F$1:F1000)</f>
        <v>1</v>
      </c>
      <c r="G13" s="8">
        <f>lookup($A13, NIL!$A$1:$A1000, NIL!G$1:G1000)</f>
        <v>1</v>
      </c>
      <c r="H13" s="8">
        <f>lookup($A13, NIL!$A$1:$A1000, NIL!K$1:K1000)</f>
        <v>0.1802616964</v>
      </c>
      <c r="I13" s="8">
        <f>lookup($A13, NIL!$A$1:$A1000, NIL!L$1:L1000)</f>
        <v>0.3487391692</v>
      </c>
      <c r="J13" s="8">
        <f>lookup($A13, NIL!$A$1:$A1000, NIL!M$1:M1000)</f>
        <v>0.2955136923</v>
      </c>
      <c r="K13" s="8">
        <f>lookup($A13, NIL!$A$1:$A1000, NIL!N$1:N1000)</f>
        <v>1.016618783</v>
      </c>
      <c r="L13" s="8">
        <f>lookup($A13, NIL!$A$1:$A1000, NIL!O$1:O1000)</f>
        <v>1.400065978</v>
      </c>
      <c r="M13" s="8">
        <f>lookup($A13, NIL!$A$1:$A1000, NIL!P$1:P1000)</f>
        <v>0.6482398638</v>
      </c>
      <c r="N13" s="8">
        <f t="shared" si="1"/>
        <v>0.8051334447</v>
      </c>
      <c r="P13" s="8">
        <f>iferror(VLOOKUP($A13, Awario!$A$2:$G1000, 3, false), "")</f>
        <v>5</v>
      </c>
      <c r="Q13" s="8" t="str">
        <f>iferror(VLOOKUP($A13, Awario!$A$2:$Z1000, 4, false), "")</f>
        <v/>
      </c>
      <c r="R13" s="8">
        <f>iferror(VLOOKUP($A13, Awario!$A$2:$Z1000, 5, false), "")</f>
        <v>60140</v>
      </c>
      <c r="S13" s="8">
        <f>iferror(VLOOKUP($A13, Awario!$A$2:$G1000, 6, false), "")</f>
        <v>4.779163424</v>
      </c>
      <c r="T13" s="9" t="b">
        <f>iferror(VLOOKUP($A13, Awario!$A$2:$Z1000, 7, false), "")</f>
        <v>1</v>
      </c>
      <c r="U13" s="8" t="str">
        <f>iferror(VLOOKUP($A13, Awario!$A$2:$Z1000, 8, false), "")</f>
        <v/>
      </c>
      <c r="V13" s="8">
        <f>iferror(VLOOKUP($A13, Awario!$A$2:$Z1000, 9, false), "")</f>
        <v>1.733832851</v>
      </c>
      <c r="W13" s="8">
        <f>iferror(VLOOKUP($A13, Awario!$A$2:$Z1000, 10, false), "")</f>
        <v>1.245924419</v>
      </c>
      <c r="X13" s="8" t="str">
        <f>iferror(VLOOKUP($A13, Awario!$A$2:$Z1000, 11, false), "")</f>
        <v/>
      </c>
      <c r="Y13" s="8">
        <f>iferror(VLOOKUP($A13, Awario!$A$2:$Z1000, 12, false), "")</f>
        <v>1.489878635</v>
      </c>
      <c r="Z13" s="8">
        <f t="shared" si="2"/>
        <v>1.220605848</v>
      </c>
      <c r="AA13" s="8"/>
      <c r="AB13" s="8">
        <f>iferror(VLOOKUP($A13, TMUI!$A$2:$G1000, 3, false), "")</f>
        <v>80</v>
      </c>
      <c r="AC13" s="8">
        <f>iferror(VLOOKUP($A13, TMUI!$A$2:$G1000, 4, false), "")</f>
        <v>83.71</v>
      </c>
      <c r="AD13" s="8">
        <f>iferror(VLOOKUP($A13, TMUI!$A$2:$G1000, 5, false), "")</f>
        <v>79.61</v>
      </c>
      <c r="AE13" s="8">
        <f>iferror(VLOOKUP($A13, TMUI!$A$2:$G1000, 6, false), "")</f>
        <v>78.24</v>
      </c>
      <c r="AF13" s="8">
        <f>iferror(VLOOKUP($A13, TMUI!$A$2:$Z1000, 7, false), "")</f>
        <v>0.2762342932</v>
      </c>
      <c r="AG13" s="8">
        <f>iferror(VLOOKUP($A13, TMUI!$A$2:$Z1000, 8, false), "")</f>
        <v>0.996309535</v>
      </c>
      <c r="AH13" s="8">
        <f>iferror(VLOOKUP($A13, TMUI!$A$2:$Z1000, 9, false), "")</f>
        <v>0.5326532405</v>
      </c>
      <c r="AI13" s="8">
        <f>iferror(VLOOKUP($A13, TMUI!$A$2:$Z1000, 10, false), "")</f>
        <v>1.326404961</v>
      </c>
      <c r="AJ13" s="8">
        <f>iferror(VLOOKUP($A13, TMUI!$A$2:$Z1000, 11, false), "")</f>
        <v>0.7829005074</v>
      </c>
      <c r="AK13" s="8">
        <f t="shared" si="3"/>
        <v>0.8848166519</v>
      </c>
      <c r="AL13" s="8"/>
      <c r="AM13" s="8">
        <f t="shared" si="4"/>
        <v>0.9701853147</v>
      </c>
      <c r="AN13" s="8">
        <f>iferror(vlookup(A13, 'December Scores'!A$1:AS1000, 3, false), "")</f>
        <v>0.8088615266</v>
      </c>
      <c r="AO13" s="8">
        <f t="shared" si="5"/>
        <v>0.9298543677</v>
      </c>
    </row>
    <row r="14">
      <c r="A14" s="2">
        <v>2289.0</v>
      </c>
      <c r="B14" s="2" t="s">
        <v>141</v>
      </c>
      <c r="C14" s="8">
        <f>lookup($A14, NIL!$A$1:$A1000, NIL!C$1:C1000)</f>
        <v>4</v>
      </c>
      <c r="D14" s="8">
        <f>lookup($A14, NIL!$A$1:$A1000, NIL!D$1:D1000)</f>
        <v>1</v>
      </c>
      <c r="E14" s="8">
        <f>lookup($A14, NIL!$A$1:$A1000, NIL!E$1:E1000)</f>
        <v>1</v>
      </c>
      <c r="F14" s="8">
        <f>lookup($A14, NIL!$A$1:$A1000, NIL!F$1:F1000)</f>
        <v>1</v>
      </c>
      <c r="G14" s="8">
        <f>lookup($A14, NIL!$A$1:$A1000, NIL!G$1:G1000)</f>
        <v>1</v>
      </c>
      <c r="H14" s="8">
        <f>lookup($A14, NIL!$A$1:$A1000, NIL!K$1:K1000)</f>
        <v>0.1802616964</v>
      </c>
      <c r="I14" s="8">
        <f>lookup($A14, NIL!$A$1:$A1000, NIL!L$1:L1000)</f>
        <v>0.3487391692</v>
      </c>
      <c r="J14" s="8">
        <f>lookup($A14, NIL!$A$1:$A1000, NIL!M$1:M1000)</f>
        <v>0.2955136923</v>
      </c>
      <c r="K14" s="8">
        <f>lookup($A14, NIL!$A$1:$A1000, NIL!N$1:N1000)</f>
        <v>1.016618783</v>
      </c>
      <c r="L14" s="8">
        <f>lookup($A14, NIL!$A$1:$A1000, NIL!O$1:O1000)</f>
        <v>1.400065978</v>
      </c>
      <c r="M14" s="8">
        <f>lookup($A14, NIL!$A$1:$A1000, NIL!P$1:P1000)</f>
        <v>0.6482398638</v>
      </c>
      <c r="N14" s="8">
        <f t="shared" si="1"/>
        <v>0.8051334447</v>
      </c>
      <c r="P14" s="8">
        <f>iferror(VLOOKUP($A14, Awario!$A$2:$G1000, 3, false), "")</f>
        <v>5</v>
      </c>
      <c r="Q14" s="8" t="str">
        <f>iferror(VLOOKUP($A14, Awario!$A$2:$Z1000, 4, false), "")</f>
        <v/>
      </c>
      <c r="R14" s="8">
        <f>iferror(VLOOKUP($A14, Awario!$A$2:$Z1000, 5, false), "")</f>
        <v>38605</v>
      </c>
      <c r="S14" s="8">
        <f>iferror(VLOOKUP($A14, Awario!$A$2:$G1000, 6, false), "")</f>
        <v>4.586643557</v>
      </c>
      <c r="T14" s="9" t="b">
        <f>iferror(VLOOKUP($A14, Awario!$A$2:$Z1000, 7, false), "")</f>
        <v>1</v>
      </c>
      <c r="U14" s="8" t="str">
        <f>iferror(VLOOKUP($A14, Awario!$A$2:$Z1000, 8, false), "")</f>
        <v/>
      </c>
      <c r="V14" s="8">
        <f>iferror(VLOOKUP($A14, Awario!$A$2:$Z1000, 9, false), "")</f>
        <v>1.634701961</v>
      </c>
      <c r="W14" s="8">
        <f>iferror(VLOOKUP($A14, Awario!$A$2:$Z1000, 10, false), "")</f>
        <v>1.245924419</v>
      </c>
      <c r="X14" s="8" t="str">
        <f>iferror(VLOOKUP($A14, Awario!$A$2:$Z1000, 11, false), "")</f>
        <v/>
      </c>
      <c r="Y14" s="8">
        <f>iferror(VLOOKUP($A14, Awario!$A$2:$Z1000, 12, false), "")</f>
        <v>1.44031319</v>
      </c>
      <c r="Z14" s="8">
        <f t="shared" si="2"/>
        <v>1.200130489</v>
      </c>
      <c r="AA14" s="8"/>
      <c r="AB14" s="8">
        <f>iferror(VLOOKUP($A14, TMUI!$A$2:$G1000, 3, false), "")</f>
        <v>84.88</v>
      </c>
      <c r="AC14" s="8">
        <f>iferror(VLOOKUP($A14, TMUI!$A$2:$G1000, 4, false), "")</f>
        <v>84.85</v>
      </c>
      <c r="AD14" s="8">
        <f>iferror(VLOOKUP($A14, TMUI!$A$2:$G1000, 5, false), "")</f>
        <v>82.19</v>
      </c>
      <c r="AE14" s="8">
        <f>iferror(VLOOKUP($A14, TMUI!$A$2:$G1000, 6, false), "")</f>
        <v>75.12</v>
      </c>
      <c r="AF14" s="8">
        <f>iferror(VLOOKUP($A14, TMUI!$A$2:$Z1000, 7, false), "")</f>
        <v>0.6339066932</v>
      </c>
      <c r="AG14" s="8">
        <f>iferror(VLOOKUP($A14, TMUI!$A$2:$Z1000, 8, false), "")</f>
        <v>1.073821165</v>
      </c>
      <c r="AH14" s="8">
        <f>iferror(VLOOKUP($A14, TMUI!$A$2:$Z1000, 9, false), "")</f>
        <v>0.7347137398</v>
      </c>
      <c r="AI14" s="8">
        <f>iferror(VLOOKUP($A14, TMUI!$A$2:$Z1000, 10, false), "")</f>
        <v>1.13604202</v>
      </c>
      <c r="AJ14" s="8">
        <f>iferror(VLOOKUP($A14, TMUI!$A$2:$Z1000, 11, false), "")</f>
        <v>0.8946209043</v>
      </c>
      <c r="AK14" s="8">
        <f t="shared" si="3"/>
        <v>0.9458440169</v>
      </c>
      <c r="AL14" s="8"/>
      <c r="AM14" s="8">
        <f t="shared" si="4"/>
        <v>0.9837026501</v>
      </c>
      <c r="AN14" s="8">
        <f>iferror(vlookup(A14, 'December Scores'!A$1:AS1000, 3, false), "")</f>
        <v>0.7459324729</v>
      </c>
      <c r="AO14" s="8">
        <f t="shared" si="5"/>
        <v>0.9242601058</v>
      </c>
    </row>
    <row r="15">
      <c r="A15" s="2">
        <v>945.0</v>
      </c>
      <c r="B15" s="2" t="s">
        <v>86</v>
      </c>
      <c r="C15" s="8">
        <f>lookup($A15, NIL!$A$1:$A1000, NIL!C$1:C1000)</f>
        <v>4</v>
      </c>
      <c r="D15" s="8">
        <f>lookup($A15, NIL!$A$1:$A1000, NIL!D$1:D1000)</f>
        <v>1</v>
      </c>
      <c r="E15" s="8">
        <f>lookup($A15, NIL!$A$1:$A1000, NIL!E$1:E1000)</f>
        <v>1</v>
      </c>
      <c r="F15" s="8">
        <f>lookup($A15, NIL!$A$1:$A1000, NIL!F$1:F1000)</f>
        <v>1</v>
      </c>
      <c r="G15" s="8">
        <f>lookup($A15, NIL!$A$1:$A1000, NIL!G$1:G1000)</f>
        <v>1</v>
      </c>
      <c r="H15" s="8">
        <f>lookup($A15, NIL!$A$1:$A1000, NIL!K$1:K1000)</f>
        <v>0.1802616964</v>
      </c>
      <c r="I15" s="8">
        <f>lookup($A15, NIL!$A$1:$A1000, NIL!L$1:L1000)</f>
        <v>0.3487391692</v>
      </c>
      <c r="J15" s="8">
        <f>lookup($A15, NIL!$A$1:$A1000, NIL!M$1:M1000)</f>
        <v>0.2955136923</v>
      </c>
      <c r="K15" s="8">
        <f>lookup($A15, NIL!$A$1:$A1000, NIL!N$1:N1000)</f>
        <v>1.016618783</v>
      </c>
      <c r="L15" s="8">
        <f>lookup($A15, NIL!$A$1:$A1000, NIL!O$1:O1000)</f>
        <v>1.400065978</v>
      </c>
      <c r="M15" s="8">
        <f>lookup($A15, NIL!$A$1:$A1000, NIL!P$1:P1000)</f>
        <v>0.6482398638</v>
      </c>
      <c r="N15" s="8">
        <f t="shared" si="1"/>
        <v>0.8051334447</v>
      </c>
      <c r="P15" s="8">
        <f>iferror(VLOOKUP($A15, Awario!$A$2:$G1000, 3, false), "")</f>
        <v>5</v>
      </c>
      <c r="Q15" s="8">
        <f>iferror(VLOOKUP($A15, Awario!$A$2:$Z1000, 4, false), "")</f>
        <v>4059</v>
      </c>
      <c r="R15" s="8">
        <f>iferror(VLOOKUP($A15, Awario!$A$2:$Z1000, 5, false), "")</f>
        <v>35984</v>
      </c>
      <c r="S15" s="8">
        <f>iferror(VLOOKUP($A15, Awario!$A$2:$G1000, 6, false), "")</f>
        <v>4.556109438</v>
      </c>
      <c r="T15" s="9" t="b">
        <f>iferror(VLOOKUP($A15, Awario!$A$2:$Z1000, 7, false), "")</f>
        <v>0</v>
      </c>
      <c r="U15" s="8">
        <f>iferror(VLOOKUP($A15, Awario!$A$2:$Z1000, 8, false), "")</f>
        <v>7.865237743</v>
      </c>
      <c r="V15" s="8">
        <f>iferror(VLOOKUP($A15, Awario!$A$2:$Z1000, 9, false), "")</f>
        <v>1.618979561</v>
      </c>
      <c r="W15" s="8">
        <f>iferror(VLOOKUP($A15, Awario!$A$2:$Z1000, 10, false), "")</f>
        <v>1.245924419</v>
      </c>
      <c r="X15" s="8">
        <f>iferror(VLOOKUP($A15, Awario!$A$2:$Z1000, 11, false), "")</f>
        <v>0.01864423619</v>
      </c>
      <c r="Y15" s="8">
        <f>iferror(VLOOKUP($A15, Awario!$A$2:$Z1000, 12, false), "")</f>
        <v>0.9611827387</v>
      </c>
      <c r="Z15" s="8">
        <f t="shared" si="2"/>
        <v>0.9803992751</v>
      </c>
      <c r="AA15" s="8"/>
      <c r="AB15" s="8">
        <f>iferror(VLOOKUP($A15, TMUI!$A$2:$G1000, 3, false), "")</f>
        <v>91.27</v>
      </c>
      <c r="AC15" s="8">
        <f>iferror(VLOOKUP($A15, TMUI!$A$2:$G1000, 4, false), "")</f>
        <v>90.65</v>
      </c>
      <c r="AD15" s="8">
        <f>iferror(VLOOKUP($A15, TMUI!$A$2:$G1000, 5, false), "")</f>
        <v>82.15</v>
      </c>
      <c r="AE15" s="8">
        <f>iferror(VLOOKUP($A15, TMUI!$A$2:$G1000, 6, false), "")</f>
        <v>77.16</v>
      </c>
      <c r="AF15" s="8">
        <f>iferror(VLOOKUP($A15, TMUI!$A$2:$Z1000, 7, false), "")</f>
        <v>1.102252315</v>
      </c>
      <c r="AG15" s="8">
        <f>iferror(VLOOKUP($A15, TMUI!$A$2:$Z1000, 8, false), "")</f>
        <v>1.46817858</v>
      </c>
      <c r="AH15" s="8">
        <f>iferror(VLOOKUP($A15, TMUI!$A$2:$Z1000, 9, false), "")</f>
        <v>0.7315810189</v>
      </c>
      <c r="AI15" s="8">
        <f>iferror(VLOOKUP($A15, TMUI!$A$2:$Z1000, 10, false), "")</f>
        <v>1.260510097</v>
      </c>
      <c r="AJ15" s="8">
        <f>iferror(VLOOKUP($A15, TMUI!$A$2:$Z1000, 11, false), "")</f>
        <v>1.140630503</v>
      </c>
      <c r="AK15" s="8">
        <f t="shared" si="3"/>
        <v>1.068003044</v>
      </c>
      <c r="AL15" s="8"/>
      <c r="AM15" s="8">
        <f t="shared" si="4"/>
        <v>0.951178588</v>
      </c>
      <c r="AN15" s="8">
        <f>iferror(vlookup(A15, 'December Scores'!A$1:AS1000, 3, false), "")</f>
        <v>0.8430352273</v>
      </c>
      <c r="AO15" s="8">
        <f t="shared" si="5"/>
        <v>0.9241427479</v>
      </c>
    </row>
    <row r="16">
      <c r="A16" s="2">
        <v>1991.0</v>
      </c>
      <c r="B16" s="2" t="s">
        <v>136</v>
      </c>
      <c r="C16" s="8">
        <f>lookup($A16, NIL!$A$1:$A1000, NIL!C$1:C1000)</f>
        <v>4</v>
      </c>
      <c r="D16" s="8">
        <f>lookup($A16, NIL!$A$1:$A1000, NIL!D$1:D1000)</f>
        <v>1</v>
      </c>
      <c r="E16" s="8">
        <f>lookup($A16, NIL!$A$1:$A1000, NIL!E$1:E1000)</f>
        <v>1</v>
      </c>
      <c r="F16" s="8">
        <f>lookup($A16, NIL!$A$1:$A1000, NIL!F$1:F1000)</f>
        <v>1</v>
      </c>
      <c r="G16" s="8">
        <f>lookup($A16, NIL!$A$1:$A1000, NIL!G$1:G1000)</f>
        <v>1</v>
      </c>
      <c r="H16" s="8">
        <f>lookup($A16, NIL!$A$1:$A1000, NIL!K$1:K1000)</f>
        <v>0.1802616964</v>
      </c>
      <c r="I16" s="8">
        <f>lookup($A16, NIL!$A$1:$A1000, NIL!L$1:L1000)</f>
        <v>0.3487391692</v>
      </c>
      <c r="J16" s="8">
        <f>lookup($A16, NIL!$A$1:$A1000, NIL!M$1:M1000)</f>
        <v>0.2955136923</v>
      </c>
      <c r="K16" s="8">
        <f>lookup($A16, NIL!$A$1:$A1000, NIL!N$1:N1000)</f>
        <v>1.016618783</v>
      </c>
      <c r="L16" s="8">
        <f>lookup($A16, NIL!$A$1:$A1000, NIL!O$1:O1000)</f>
        <v>1.400065978</v>
      </c>
      <c r="M16" s="8">
        <f>lookup($A16, NIL!$A$1:$A1000, NIL!P$1:P1000)</f>
        <v>0.6482398638</v>
      </c>
      <c r="N16" s="8">
        <f t="shared" si="1"/>
        <v>0.8051334447</v>
      </c>
      <c r="P16" s="8">
        <f>iferror(VLOOKUP($A16, Awario!$A$2:$G1000, 3, false), "")</f>
        <v>5</v>
      </c>
      <c r="Q16" s="8">
        <f>iferror(VLOOKUP($A16, Awario!$A$2:$Z1000, 4, false), "")</f>
        <v>2458</v>
      </c>
      <c r="R16" s="8">
        <f>iferror(VLOOKUP($A16, Awario!$A$2:$Z1000, 5, false), "")</f>
        <v>42298</v>
      </c>
      <c r="S16" s="8">
        <f>iferror(VLOOKUP($A16, Awario!$A$2:$G1000, 6, false), "")</f>
        <v>4.626319833</v>
      </c>
      <c r="T16" s="9" t="b">
        <f>iferror(VLOOKUP($A16, Awario!$A$2:$Z1000, 7, false), "")</f>
        <v>0</v>
      </c>
      <c r="U16" s="8">
        <f>iferror(VLOOKUP($A16, Awario!$A$2:$Z1000, 8, false), "")</f>
        <v>16.20829943</v>
      </c>
      <c r="V16" s="8">
        <f>iferror(VLOOKUP($A16, Awario!$A$2:$Z1000, 9, false), "")</f>
        <v>1.655131772</v>
      </c>
      <c r="W16" s="8">
        <f>iferror(VLOOKUP($A16, Awario!$A$2:$Z1000, 10, false), "")</f>
        <v>1.245924419</v>
      </c>
      <c r="X16" s="8">
        <f>iferror(VLOOKUP($A16, Awario!$A$2:$Z1000, 11, false), "")</f>
        <v>0.6769793243</v>
      </c>
      <c r="Y16" s="8">
        <f>iferror(VLOOKUP($A16, Awario!$A$2:$Z1000, 12, false), "")</f>
        <v>1.192678505</v>
      </c>
      <c r="Z16" s="8">
        <f t="shared" si="2"/>
        <v>1.092098212</v>
      </c>
      <c r="AA16" s="8"/>
      <c r="AB16" s="8">
        <f>iferror(VLOOKUP($A16, TMUI!$A$2:$G1000, 3, false), "")</f>
        <v>91.21</v>
      </c>
      <c r="AC16" s="8">
        <f>iferror(VLOOKUP($A16, TMUI!$A$2:$G1000, 4, false), "")</f>
        <v>82.69</v>
      </c>
      <c r="AD16" s="8">
        <f>iferror(VLOOKUP($A16, TMUI!$A$2:$G1000, 5, false), "")</f>
        <v>78.54</v>
      </c>
      <c r="AE16" s="8">
        <f>iferror(VLOOKUP($A16, TMUI!$A$2:$G1000, 6, false), "")</f>
        <v>75.5</v>
      </c>
      <c r="AF16" s="8">
        <f>iferror(VLOOKUP($A16, TMUI!$A$2:$Z1000, 7, false), "")</f>
        <v>1.097854704</v>
      </c>
      <c r="AG16" s="8">
        <f>iferror(VLOOKUP($A16, TMUI!$A$2:$Z1000, 8, false), "")</f>
        <v>0.9269570241</v>
      </c>
      <c r="AH16" s="8">
        <f>iferror(VLOOKUP($A16, TMUI!$A$2:$Z1000, 9, false), "")</f>
        <v>0.4488529559</v>
      </c>
      <c r="AI16" s="8">
        <f>iferror(VLOOKUP($A16, TMUI!$A$2:$Z1000, 10, false), "")</f>
        <v>1.15922725</v>
      </c>
      <c r="AJ16" s="8">
        <f>iferror(VLOOKUP($A16, TMUI!$A$2:$Z1000, 11, false), "")</f>
        <v>0.9082229833</v>
      </c>
      <c r="AK16" s="8">
        <f t="shared" si="3"/>
        <v>0.9530073365</v>
      </c>
      <c r="AL16" s="8"/>
      <c r="AM16" s="8">
        <f t="shared" si="4"/>
        <v>0.9500796645</v>
      </c>
      <c r="AN16" s="8">
        <f>iferror(vlookup(A16, 'December Scores'!A$1:AS1000, 3, false), "")</f>
        <v>0.8342160609</v>
      </c>
      <c r="AO16" s="8">
        <f t="shared" si="5"/>
        <v>0.9211137636</v>
      </c>
    </row>
    <row r="17">
      <c r="A17" s="2">
        <v>2248.0</v>
      </c>
      <c r="B17" s="2" t="s">
        <v>103</v>
      </c>
      <c r="C17" s="8">
        <f>lookup($A17, NIL!$A$1:$A1000, NIL!C$1:C1000)</f>
        <v>4</v>
      </c>
      <c r="D17" s="8">
        <f>lookup($A17, NIL!$A$1:$A1000, NIL!D$1:D1000)</f>
        <v>1</v>
      </c>
      <c r="E17" s="8">
        <f>lookup($A17, NIL!$A$1:$A1000, NIL!E$1:E1000)</f>
        <v>1</v>
      </c>
      <c r="F17" s="8">
        <f>lookup($A17, NIL!$A$1:$A1000, NIL!F$1:F1000)</f>
        <v>1</v>
      </c>
      <c r="G17" s="8">
        <f>lookup($A17, NIL!$A$1:$A1000, NIL!G$1:G1000)</f>
        <v>1</v>
      </c>
      <c r="H17" s="8">
        <f>lookup($A17, NIL!$A$1:$A1000, NIL!K$1:K1000)</f>
        <v>0.1802616964</v>
      </c>
      <c r="I17" s="8">
        <f>lookup($A17, NIL!$A$1:$A1000, NIL!L$1:L1000)</f>
        <v>0.3487391692</v>
      </c>
      <c r="J17" s="8">
        <f>lookup($A17, NIL!$A$1:$A1000, NIL!M$1:M1000)</f>
        <v>0.2955136923</v>
      </c>
      <c r="K17" s="8">
        <f>lookup($A17, NIL!$A$1:$A1000, NIL!N$1:N1000)</f>
        <v>1.016618783</v>
      </c>
      <c r="L17" s="8">
        <f>lookup($A17, NIL!$A$1:$A1000, NIL!O$1:O1000)</f>
        <v>1.400065978</v>
      </c>
      <c r="M17" s="8">
        <f>lookup($A17, NIL!$A$1:$A1000, NIL!P$1:P1000)</f>
        <v>0.6482398638</v>
      </c>
      <c r="N17" s="8">
        <f t="shared" si="1"/>
        <v>0.8051334447</v>
      </c>
      <c r="P17" s="8">
        <f>iferror(VLOOKUP($A17, Awario!$A$2:$G1000, 3, false), "")</f>
        <v>5</v>
      </c>
      <c r="Q17" s="8" t="str">
        <f>iferror(VLOOKUP($A17, Awario!$A$2:$Z1000, 4, false), "")</f>
        <v/>
      </c>
      <c r="R17" s="8">
        <f>iferror(VLOOKUP($A17, Awario!$A$2:$Z1000, 5, false), "")</f>
        <v>37278</v>
      </c>
      <c r="S17" s="8">
        <f>iferror(VLOOKUP($A17, Awario!$A$2:$G1000, 6, false), "")</f>
        <v>4.571452604</v>
      </c>
      <c r="T17" s="9" t="b">
        <f>iferror(VLOOKUP($A17, Awario!$A$2:$Z1000, 7, false), "")</f>
        <v>1</v>
      </c>
      <c r="U17" s="8" t="str">
        <f>iferror(VLOOKUP($A17, Awario!$A$2:$Z1000, 8, false), "")</f>
        <v/>
      </c>
      <c r="V17" s="8">
        <f>iferror(VLOOKUP($A17, Awario!$A$2:$Z1000, 9, false), "")</f>
        <v>1.626879949</v>
      </c>
      <c r="W17" s="8">
        <f>iferror(VLOOKUP($A17, Awario!$A$2:$Z1000, 10, false), "")</f>
        <v>1.245924419</v>
      </c>
      <c r="X17" s="8" t="str">
        <f>iferror(VLOOKUP($A17, Awario!$A$2:$Z1000, 11, false), "")</f>
        <v/>
      </c>
      <c r="Y17" s="8">
        <f>iferror(VLOOKUP($A17, Awario!$A$2:$Z1000, 12, false), "")</f>
        <v>1.436402184</v>
      </c>
      <c r="Z17" s="8">
        <f t="shared" si="2"/>
        <v>1.198499972</v>
      </c>
      <c r="AA17" s="8"/>
      <c r="AB17" s="8">
        <f>iferror(VLOOKUP($A17, TMUI!$A$2:$G1000, 3, false), "")</f>
        <v>91.6</v>
      </c>
      <c r="AC17" s="8">
        <f>iferror(VLOOKUP($A17, TMUI!$A$2:$G1000, 4, false), "")</f>
        <v>84.73</v>
      </c>
      <c r="AD17" s="8">
        <f>iferror(VLOOKUP($A17, TMUI!$A$2:$G1000, 5, false), "")</f>
        <v>93.28</v>
      </c>
      <c r="AE17" s="8">
        <f>iferror(VLOOKUP($A17, TMUI!$A$2:$G1000, 6, false), "")</f>
        <v>68.6</v>
      </c>
      <c r="AF17" s="8">
        <f>iferror(VLOOKUP($A17, TMUI!$A$2:$Z1000, 7, false), "")</f>
        <v>1.126439178</v>
      </c>
      <c r="AG17" s="8">
        <f>iferror(VLOOKUP($A17, TMUI!$A$2:$Z1000, 8, false), "")</f>
        <v>1.065662046</v>
      </c>
      <c r="AH17" s="8">
        <f>iferror(VLOOKUP($A17, TMUI!$A$2:$Z1000, 9, false), "")</f>
        <v>1.603260615</v>
      </c>
      <c r="AI17" s="8">
        <f>iferror(VLOOKUP($A17, TMUI!$A$2:$Z1000, 10, false), "")</f>
        <v>0.7382322827</v>
      </c>
      <c r="AJ17" s="8">
        <f>iferror(VLOOKUP($A17, TMUI!$A$2:$Z1000, 11, false), "")</f>
        <v>1.13339853</v>
      </c>
      <c r="AK17" s="8">
        <f t="shared" si="3"/>
        <v>1.064611915</v>
      </c>
      <c r="AL17" s="8"/>
      <c r="AM17" s="8">
        <f t="shared" si="4"/>
        <v>1.022748444</v>
      </c>
      <c r="AN17" s="8">
        <f>iferror(vlookup(A17, 'December Scores'!A$1:AS1000, 3, false), "")</f>
        <v>0.6125017721</v>
      </c>
      <c r="AO17" s="8">
        <f t="shared" si="5"/>
        <v>0.9201867762</v>
      </c>
    </row>
    <row r="18">
      <c r="A18" s="2">
        <v>1999.0</v>
      </c>
      <c r="B18" s="2" t="s">
        <v>162</v>
      </c>
      <c r="C18" s="8">
        <f>lookup($A18, NIL!$A$1:$A1000, NIL!C$1:C1000)</f>
        <v>4</v>
      </c>
      <c r="D18" s="8">
        <f>lookup($A18, NIL!$A$1:$A1000, NIL!D$1:D1000)</f>
        <v>1</v>
      </c>
      <c r="E18" s="8">
        <f>lookup($A18, NIL!$A$1:$A1000, NIL!E$1:E1000)</f>
        <v>1</v>
      </c>
      <c r="F18" s="8">
        <f>lookup($A18, NIL!$A$1:$A1000, NIL!F$1:F1000)</f>
        <v>0</v>
      </c>
      <c r="G18" s="8">
        <f>lookup($A18, NIL!$A$1:$A1000, NIL!G$1:G1000)</f>
        <v>1</v>
      </c>
      <c r="H18" s="8">
        <f>lookup($A18, NIL!$A$1:$A1000, NIL!K$1:K1000)</f>
        <v>0.1802616964</v>
      </c>
      <c r="I18" s="8">
        <f>lookup($A18, NIL!$A$1:$A1000, NIL!L$1:L1000)</f>
        <v>0.3487391692</v>
      </c>
      <c r="J18" s="8">
        <f>lookup($A18, NIL!$A$1:$A1000, NIL!M$1:M1000)</f>
        <v>0.2955136923</v>
      </c>
      <c r="K18" s="8">
        <f>lookup($A18, NIL!$A$1:$A1000, NIL!N$1:N1000)</f>
        <v>-0.980049762</v>
      </c>
      <c r="L18" s="8">
        <f>lookup($A18, NIL!$A$1:$A1000, NIL!O$1:O1000)</f>
        <v>1.400065978</v>
      </c>
      <c r="M18" s="8">
        <f>lookup($A18, NIL!$A$1:$A1000, NIL!P$1:P1000)</f>
        <v>0.2489061548</v>
      </c>
      <c r="N18" s="8">
        <f t="shared" si="1"/>
        <v>0.4989049556</v>
      </c>
      <c r="P18" s="8">
        <f>iferror(VLOOKUP($A18, Awario!$A$2:$G1000, 3, false), "")</f>
        <v>5</v>
      </c>
      <c r="Q18" s="8">
        <f>iferror(VLOOKUP($A18, Awario!$A$2:$Z1000, 4, false), "")</f>
        <v>1785</v>
      </c>
      <c r="R18" s="8">
        <f>iferror(VLOOKUP($A18, Awario!$A$2:$Z1000, 5, false), "")</f>
        <v>75362</v>
      </c>
      <c r="S18" s="8">
        <f>iferror(VLOOKUP($A18, Awario!$A$2:$G1000, 6, false), "")</f>
        <v>4.877152415</v>
      </c>
      <c r="T18" s="9" t="b">
        <f>iferror(VLOOKUP($A18, Awario!$A$2:$Z1000, 7, false), "")</f>
        <v>0</v>
      </c>
      <c r="U18" s="8">
        <f>iferror(VLOOKUP($A18, Awario!$A$2:$Z1000, 8, false), "")</f>
        <v>41.21960784</v>
      </c>
      <c r="V18" s="8">
        <f>iferror(VLOOKUP($A18, Awario!$A$2:$Z1000, 9, false), "")</f>
        <v>1.78428861</v>
      </c>
      <c r="W18" s="8">
        <f>iferror(VLOOKUP($A18, Awario!$A$2:$Z1000, 10, false), "")</f>
        <v>1.245924419</v>
      </c>
      <c r="X18" s="8">
        <f>iferror(VLOOKUP($A18, Awario!$A$2:$Z1000, 11, false), "")</f>
        <v>2.650573976</v>
      </c>
      <c r="Y18" s="8">
        <f>iferror(VLOOKUP($A18, Awario!$A$2:$Z1000, 12, false), "")</f>
        <v>1.893595669</v>
      </c>
      <c r="Z18" s="8">
        <f t="shared" si="2"/>
        <v>1.376079819</v>
      </c>
      <c r="AA18" s="8"/>
      <c r="AB18" s="8">
        <f>iferror(VLOOKUP($A18, TMUI!$A$2:$G1000, 3, false), "")</f>
        <v>91.75</v>
      </c>
      <c r="AC18" s="8">
        <f>iferror(VLOOKUP($A18, TMUI!$A$2:$G1000, 4, false), "")</f>
        <v>82.38</v>
      </c>
      <c r="AD18" s="8">
        <f>iferror(VLOOKUP($A18, TMUI!$A$2:$G1000, 5, false), "")</f>
        <v>81.47</v>
      </c>
      <c r="AE18" s="8">
        <f>iferror(VLOOKUP($A18, TMUI!$A$2:$G1000, 6, false), "")</f>
        <v>66.61</v>
      </c>
      <c r="AF18" s="8">
        <f>iferror(VLOOKUP($A18, TMUI!$A$2:$Z1000, 7, false), "")</f>
        <v>1.137433207</v>
      </c>
      <c r="AG18" s="8">
        <f>iferror(VLOOKUP($A18, TMUI!$A$2:$Z1000, 8, false), "")</f>
        <v>0.9058793002</v>
      </c>
      <c r="AH18" s="8">
        <f>iferror(VLOOKUP($A18, TMUI!$A$2:$Z1000, 9, false), "")</f>
        <v>0.6783247633</v>
      </c>
      <c r="AI18" s="8">
        <f>iferror(VLOOKUP($A18, TMUI!$A$2:$Z1000, 10, false), "")</f>
        <v>0.6168148937</v>
      </c>
      <c r="AJ18" s="8">
        <f>iferror(VLOOKUP($A18, TMUI!$A$2:$Z1000, 11, false), "")</f>
        <v>0.8346130411</v>
      </c>
      <c r="AK18" s="8">
        <f t="shared" si="3"/>
        <v>0.9135715851</v>
      </c>
      <c r="AL18" s="8"/>
      <c r="AM18" s="8">
        <f t="shared" si="4"/>
        <v>0.9295187866</v>
      </c>
      <c r="AN18" s="8">
        <f>iferror(vlookup(A18, 'December Scores'!A$1:AS1000, 3, false), "")</f>
        <v>0.853676547</v>
      </c>
      <c r="AO18" s="8">
        <f t="shared" si="5"/>
        <v>0.9105582267</v>
      </c>
    </row>
    <row r="19">
      <c r="A19" s="2">
        <v>2443.0</v>
      </c>
      <c r="B19" s="2" t="s">
        <v>120</v>
      </c>
      <c r="C19" s="8">
        <f>lookup($A19, NIL!$A$1:$A1000, NIL!C$1:C1000)</f>
        <v>4</v>
      </c>
      <c r="D19" s="8">
        <f>lookup($A19, NIL!$A$1:$A1000, NIL!D$1:D1000)</f>
        <v>1</v>
      </c>
      <c r="E19" s="8">
        <f>lookup($A19, NIL!$A$1:$A1000, NIL!E$1:E1000)</f>
        <v>1</v>
      </c>
      <c r="F19" s="8">
        <f>lookup($A19, NIL!$A$1:$A1000, NIL!F$1:F1000)</f>
        <v>1</v>
      </c>
      <c r="G19" s="8">
        <f>lookup($A19, NIL!$A$1:$A1000, NIL!G$1:G1000)</f>
        <v>1</v>
      </c>
      <c r="H19" s="8">
        <f>lookup($A19, NIL!$A$1:$A1000, NIL!K$1:K1000)</f>
        <v>0.1802616964</v>
      </c>
      <c r="I19" s="8">
        <f>lookup($A19, NIL!$A$1:$A1000, NIL!L$1:L1000)</f>
        <v>0.3487391692</v>
      </c>
      <c r="J19" s="8">
        <f>lookup($A19, NIL!$A$1:$A1000, NIL!M$1:M1000)</f>
        <v>0.2955136923</v>
      </c>
      <c r="K19" s="8">
        <f>lookup($A19, NIL!$A$1:$A1000, NIL!N$1:N1000)</f>
        <v>1.016618783</v>
      </c>
      <c r="L19" s="8">
        <f>lookup($A19, NIL!$A$1:$A1000, NIL!O$1:O1000)</f>
        <v>1.400065978</v>
      </c>
      <c r="M19" s="8">
        <f>lookup($A19, NIL!$A$1:$A1000, NIL!P$1:P1000)</f>
        <v>0.6482398638</v>
      </c>
      <c r="N19" s="8">
        <f t="shared" si="1"/>
        <v>0.8051334447</v>
      </c>
      <c r="P19" s="8" t="str">
        <f>iferror(VLOOKUP($A19, Awario!$A$2:$G1000, 3, false), "")</f>
        <v/>
      </c>
      <c r="Q19" s="8" t="str">
        <f>iferror(VLOOKUP($A19, Awario!$A$2:$Z1000, 4, false), "")</f>
        <v/>
      </c>
      <c r="R19" s="8" t="str">
        <f>iferror(VLOOKUP($A19, Awario!$A$2:$Z1000, 5, false), "")</f>
        <v/>
      </c>
      <c r="S19" s="8" t="str">
        <f>iferror(VLOOKUP($A19, Awario!$A$2:$G1000, 6, false), "")</f>
        <v/>
      </c>
      <c r="T19" s="9" t="str">
        <f>iferror(VLOOKUP($A19, Awario!$A$2:$Z1000, 7, false), "")</f>
        <v/>
      </c>
      <c r="U19" s="8" t="str">
        <f>iferror(VLOOKUP($A19, Awario!$A$2:$Z1000, 8, false), "")</f>
        <v/>
      </c>
      <c r="V19" s="8" t="str">
        <f>iferror(VLOOKUP($A19, Awario!$A$2:$Z1000, 9, false), "")</f>
        <v/>
      </c>
      <c r="W19" s="8" t="str">
        <f>iferror(VLOOKUP($A19, Awario!$A$2:$Z1000, 10, false), "")</f>
        <v/>
      </c>
      <c r="X19" s="8" t="str">
        <f>iferror(VLOOKUP($A19, Awario!$A$2:$Z1000, 11, false), "")</f>
        <v/>
      </c>
      <c r="Y19" s="8" t="str">
        <f>iferror(VLOOKUP($A19, Awario!$A$2:$Z1000, 12, false), "")</f>
        <v/>
      </c>
      <c r="Z19" s="8" t="str">
        <f t="shared" si="2"/>
        <v/>
      </c>
      <c r="AA19" s="8"/>
      <c r="AB19" s="8">
        <f>iferror(VLOOKUP($A19, TMUI!$A$2:$G1000, 3, false), "")</f>
        <v>94.53</v>
      </c>
      <c r="AC19" s="8">
        <f>iferror(VLOOKUP($A19, TMUI!$A$2:$G1000, 4, false), "")</f>
        <v>81.25</v>
      </c>
      <c r="AD19" s="8">
        <f>iferror(VLOOKUP($A19, TMUI!$A$2:$G1000, 5, false), "")</f>
        <v>85.16</v>
      </c>
      <c r="AE19" s="8">
        <f>iferror(VLOOKUP($A19, TMUI!$A$2:$G1000, 6, false), "")</f>
        <v>71.09</v>
      </c>
      <c r="AF19" s="8">
        <f>iferror(VLOOKUP($A19, TMUI!$A$2:$Z1000, 7, false), "")</f>
        <v>1.341189205</v>
      </c>
      <c r="AG19" s="8">
        <f>iferror(VLOOKUP($A19, TMUI!$A$2:$Z1000, 8, false), "")</f>
        <v>0.829047597</v>
      </c>
      <c r="AH19" s="8">
        <f>iferror(VLOOKUP($A19, TMUI!$A$2:$Z1000, 9, false), "")</f>
        <v>0.9673182682</v>
      </c>
      <c r="AI19" s="8">
        <f>iferror(VLOOKUP($A19, TMUI!$A$2:$Z1000, 10, false), "")</f>
        <v>0.8901565534</v>
      </c>
      <c r="AJ19" s="8">
        <f>iferror(VLOOKUP($A19, TMUI!$A$2:$Z1000, 11, false), "")</f>
        <v>1.006927906</v>
      </c>
      <c r="AK19" s="8">
        <f t="shared" si="3"/>
        <v>1.003457974</v>
      </c>
      <c r="AL19" s="8"/>
      <c r="AM19" s="8">
        <f t="shared" si="4"/>
        <v>0.9042957094</v>
      </c>
      <c r="AN19" s="8" t="str">
        <f>iferror(vlookup(A19, 'December Scores'!A$1:AS1000, 3, false), "")</f>
        <v/>
      </c>
      <c r="AO19" s="8">
        <f t="shared" si="5"/>
        <v>0.9042957094</v>
      </c>
    </row>
    <row r="20">
      <c r="A20" s="2">
        <v>1183.0</v>
      </c>
      <c r="B20" s="2" t="s">
        <v>106</v>
      </c>
      <c r="C20" s="8">
        <f>lookup($A20, NIL!$A$1:$A1000, NIL!C$1:C1000)</f>
        <v>4</v>
      </c>
      <c r="D20" s="8">
        <f>lookup($A20, NIL!$A$1:$A1000, NIL!D$1:D1000)</f>
        <v>1</v>
      </c>
      <c r="E20" s="8">
        <f>lookup($A20, NIL!$A$1:$A1000, NIL!E$1:E1000)</f>
        <v>1</v>
      </c>
      <c r="F20" s="8">
        <f>lookup($A20, NIL!$A$1:$A1000, NIL!F$1:F1000)</f>
        <v>1</v>
      </c>
      <c r="G20" s="8">
        <f>lookup($A20, NIL!$A$1:$A1000, NIL!G$1:G1000)</f>
        <v>1</v>
      </c>
      <c r="H20" s="8">
        <f>lookup($A20, NIL!$A$1:$A1000, NIL!K$1:K1000)</f>
        <v>0.1802616964</v>
      </c>
      <c r="I20" s="8">
        <f>lookup($A20, NIL!$A$1:$A1000, NIL!L$1:L1000)</f>
        <v>0.3487391692</v>
      </c>
      <c r="J20" s="8">
        <f>lookup($A20, NIL!$A$1:$A1000, NIL!M$1:M1000)</f>
        <v>0.2955136923</v>
      </c>
      <c r="K20" s="8">
        <f>lookup($A20, NIL!$A$1:$A1000, NIL!N$1:N1000)</f>
        <v>1.016618783</v>
      </c>
      <c r="L20" s="8">
        <f>lookup($A20, NIL!$A$1:$A1000, NIL!O$1:O1000)</f>
        <v>1.400065978</v>
      </c>
      <c r="M20" s="8">
        <f>lookup($A20, NIL!$A$1:$A1000, NIL!P$1:P1000)</f>
        <v>0.6482398638</v>
      </c>
      <c r="N20" s="8">
        <f t="shared" si="1"/>
        <v>0.8051334447</v>
      </c>
      <c r="P20" s="8">
        <f>iferror(VLOOKUP($A20, Awario!$A$2:$G1000, 3, false), "")</f>
        <v>5</v>
      </c>
      <c r="Q20" s="8">
        <f>iferror(VLOOKUP($A20, Awario!$A$2:$Z1000, 4, false), "")</f>
        <v>81341</v>
      </c>
      <c r="R20" s="8">
        <f>iferror(VLOOKUP($A20, Awario!$A$2:$Z1000, 5, false), "")</f>
        <v>22627</v>
      </c>
      <c r="S20" s="8">
        <f>iferror(VLOOKUP($A20, Awario!$A$2:$G1000, 6, false), "")</f>
        <v>4.354626977</v>
      </c>
      <c r="T20" s="9" t="b">
        <f>iferror(VLOOKUP($A20, Awario!$A$2:$Z1000, 7, false), "")</f>
        <v>0</v>
      </c>
      <c r="U20" s="8">
        <f>iferror(VLOOKUP($A20, Awario!$A$2:$Z1000, 8, false), "")</f>
        <v>-0.7218254017</v>
      </c>
      <c r="V20" s="8">
        <f>iferror(VLOOKUP($A20, Awario!$A$2:$Z1000, 9, false), "")</f>
        <v>1.515233718</v>
      </c>
      <c r="W20" s="8">
        <f>iferror(VLOOKUP($A20, Awario!$A$2:$Z1000, 10, false), "")</f>
        <v>1.245924419</v>
      </c>
      <c r="X20" s="8">
        <f>iferror(VLOOKUP($A20, Awario!$A$2:$Z1000, 11, false), "")</f>
        <v>-0.6589445417</v>
      </c>
      <c r="Y20" s="8">
        <f>iferror(VLOOKUP($A20, Awario!$A$2:$Z1000, 12, false), "")</f>
        <v>0.7007378652</v>
      </c>
      <c r="Z20" s="8">
        <f t="shared" si="2"/>
        <v>0.8371008692</v>
      </c>
      <c r="AA20" s="8"/>
      <c r="AB20" s="8">
        <f>iferror(VLOOKUP($A20, TMUI!$A$2:$G1000, 3, false), "")</f>
        <v>88.79</v>
      </c>
      <c r="AC20" s="8">
        <f>iferror(VLOOKUP($A20, TMUI!$A$2:$G1000, 4, false), "")</f>
        <v>80.73</v>
      </c>
      <c r="AD20" s="8">
        <f>iferror(VLOOKUP($A20, TMUI!$A$2:$G1000, 5, false), "")</f>
        <v>84.61</v>
      </c>
      <c r="AE20" s="8">
        <f>iferror(VLOOKUP($A20, TMUI!$A$2:$G1000, 6, false), "")</f>
        <v>69.23</v>
      </c>
      <c r="AF20" s="8">
        <f>iferror(VLOOKUP($A20, TMUI!$A$2:$Z1000, 7, false), "")</f>
        <v>0.9204843743</v>
      </c>
      <c r="AG20" s="8">
        <f>iferror(VLOOKUP($A20, TMUI!$A$2:$Z1000, 8, false), "")</f>
        <v>0.793691415</v>
      </c>
      <c r="AH20" s="8">
        <f>iferror(VLOOKUP($A20, TMUI!$A$2:$Z1000, 9, false), "")</f>
        <v>0.9242433555</v>
      </c>
      <c r="AI20" s="8">
        <f>iferror(VLOOKUP($A20, TMUI!$A$2:$Z1000, 10, false), "")</f>
        <v>0.7766709536</v>
      </c>
      <c r="AJ20" s="8">
        <f>iferror(VLOOKUP($A20, TMUI!$A$2:$Z1000, 11, false), "")</f>
        <v>0.8537725246</v>
      </c>
      <c r="AK20" s="8">
        <f t="shared" si="3"/>
        <v>0.9239981194</v>
      </c>
      <c r="AL20" s="8"/>
      <c r="AM20" s="8">
        <f t="shared" si="4"/>
        <v>0.8554108111</v>
      </c>
      <c r="AN20" s="8">
        <f>iferror(vlookup(A20, 'December Scores'!A$1:AS1000, 3, false), "")</f>
        <v>1.012333911</v>
      </c>
      <c r="AO20" s="8">
        <f t="shared" si="5"/>
        <v>0.8946415861</v>
      </c>
    </row>
    <row r="21">
      <c r="A21" s="2">
        <v>1453.0</v>
      </c>
      <c r="B21" s="2" t="s">
        <v>93</v>
      </c>
      <c r="C21" s="8">
        <f>lookup($A21, NIL!$A$1:$A1000, NIL!C$1:C1000)</f>
        <v>4</v>
      </c>
      <c r="D21" s="8">
        <f>lookup($A21, NIL!$A$1:$A1000, NIL!D$1:D1000)</f>
        <v>1</v>
      </c>
      <c r="E21" s="8">
        <f>lookup($A21, NIL!$A$1:$A1000, NIL!E$1:E1000)</f>
        <v>1</v>
      </c>
      <c r="F21" s="8">
        <f>lookup($A21, NIL!$A$1:$A1000, NIL!F$1:F1000)</f>
        <v>1</v>
      </c>
      <c r="G21" s="8">
        <f>lookup($A21, NIL!$A$1:$A1000, NIL!G$1:G1000)</f>
        <v>1</v>
      </c>
      <c r="H21" s="8">
        <f>lookup($A21, NIL!$A$1:$A1000, NIL!K$1:K1000)</f>
        <v>0.1802616964</v>
      </c>
      <c r="I21" s="8">
        <f>lookup($A21, NIL!$A$1:$A1000, NIL!L$1:L1000)</f>
        <v>0.3487391692</v>
      </c>
      <c r="J21" s="8">
        <f>lookup($A21, NIL!$A$1:$A1000, NIL!M$1:M1000)</f>
        <v>0.2955136923</v>
      </c>
      <c r="K21" s="8">
        <f>lookup($A21, NIL!$A$1:$A1000, NIL!N$1:N1000)</f>
        <v>1.016618783</v>
      </c>
      <c r="L21" s="8">
        <f>lookup($A21, NIL!$A$1:$A1000, NIL!O$1:O1000)</f>
        <v>1.400065978</v>
      </c>
      <c r="M21" s="8">
        <f>lookup($A21, NIL!$A$1:$A1000, NIL!P$1:P1000)</f>
        <v>0.6482398638</v>
      </c>
      <c r="N21" s="8">
        <f t="shared" si="1"/>
        <v>0.8051334447</v>
      </c>
      <c r="P21" s="8">
        <f>iferror(VLOOKUP($A21, Awario!$A$2:$G1000, 3, false), "")</f>
        <v>5</v>
      </c>
      <c r="Q21" s="8">
        <f>iferror(VLOOKUP($A21, Awario!$A$2:$Z1000, 4, false), "")</f>
        <v>4009</v>
      </c>
      <c r="R21" s="8">
        <f>iferror(VLOOKUP($A21, Awario!$A$2:$Z1000, 5, false), "")</f>
        <v>6610</v>
      </c>
      <c r="S21" s="8">
        <f>iferror(VLOOKUP($A21, Awario!$A$2:$G1000, 6, false), "")</f>
        <v>3.820201459</v>
      </c>
      <c r="T21" s="9" t="b">
        <f>iferror(VLOOKUP($A21, Awario!$A$2:$Z1000, 7, false), "")</f>
        <v>0</v>
      </c>
      <c r="U21" s="8">
        <f>iferror(VLOOKUP($A21, Awario!$A$2:$Z1000, 8, false), "")</f>
        <v>0.648790222</v>
      </c>
      <c r="V21" s="8">
        <f>iferror(VLOOKUP($A21, Awario!$A$2:$Z1000, 9, false), "")</f>
        <v>1.240051327</v>
      </c>
      <c r="W21" s="8">
        <f>iferror(VLOOKUP($A21, Awario!$A$2:$Z1000, 10, false), "")</f>
        <v>1.245924419</v>
      </c>
      <c r="X21" s="8">
        <f>iferror(VLOOKUP($A21, Awario!$A$2:$Z1000, 11, false), "")</f>
        <v>-0.5507918765</v>
      </c>
      <c r="Y21" s="8">
        <f>iferror(VLOOKUP($A21, Awario!$A$2:$Z1000, 12, false), "")</f>
        <v>0.6450612898</v>
      </c>
      <c r="Z21" s="8">
        <f t="shared" si="2"/>
        <v>0.8031570767</v>
      </c>
      <c r="AA21" s="8"/>
      <c r="AB21" s="8">
        <f>iferror(VLOOKUP($A21, TMUI!$A$2:$G1000, 3, false), "")</f>
        <v>90.2</v>
      </c>
      <c r="AC21" s="8">
        <f>iferror(VLOOKUP($A21, TMUI!$A$2:$G1000, 4, false), "")</f>
        <v>88.07</v>
      </c>
      <c r="AD21" s="8">
        <f>iferror(VLOOKUP($A21, TMUI!$A$2:$G1000, 5, false), "")</f>
        <v>83.52</v>
      </c>
      <c r="AE21" s="8">
        <f>iferror(VLOOKUP($A21, TMUI!$A$2:$G1000, 6, false), "")</f>
        <v>79.56</v>
      </c>
      <c r="AF21" s="8">
        <f>iferror(VLOOKUP($A21, TMUI!$A$2:$Z1000, 7, false), "")</f>
        <v>1.023828244</v>
      </c>
      <c r="AG21" s="8">
        <f>iferror(VLOOKUP($A21, TMUI!$A$2:$Z1000, 8, false), "")</f>
        <v>1.292757523</v>
      </c>
      <c r="AH21" s="8">
        <f>iferror(VLOOKUP($A21, TMUI!$A$2:$Z1000, 9, false), "")</f>
        <v>0.8388767104</v>
      </c>
      <c r="AI21" s="8">
        <f>iferror(VLOOKUP($A21, TMUI!$A$2:$Z1000, 10, false), "")</f>
        <v>1.406943129</v>
      </c>
      <c r="AJ21" s="8">
        <f>iferror(VLOOKUP($A21, TMUI!$A$2:$Z1000, 11, false), "")</f>
        <v>1.140601401</v>
      </c>
      <c r="AK21" s="8">
        <f t="shared" si="3"/>
        <v>1.06798942</v>
      </c>
      <c r="AL21" s="8"/>
      <c r="AM21" s="8">
        <f t="shared" si="4"/>
        <v>0.8920933138</v>
      </c>
      <c r="AN21" s="8">
        <f>iferror(vlookup(A21, 'December Scores'!A$1:AS1000, 3, false), "")</f>
        <v>0.8851090482</v>
      </c>
      <c r="AO21" s="8">
        <f t="shared" si="5"/>
        <v>0.8903472474</v>
      </c>
    </row>
    <row r="22">
      <c r="A22" s="2">
        <v>2001.0</v>
      </c>
      <c r="B22" s="2" t="s">
        <v>150</v>
      </c>
      <c r="C22" s="8">
        <f>lookup($A22, NIL!$A$1:$A1000, NIL!C$1:C1000)</f>
        <v>4</v>
      </c>
      <c r="D22" s="8">
        <f>lookup($A22, NIL!$A$1:$A1000, NIL!D$1:D1000)</f>
        <v>1</v>
      </c>
      <c r="E22" s="8">
        <f>lookup($A22, NIL!$A$1:$A1000, NIL!E$1:E1000)</f>
        <v>1</v>
      </c>
      <c r="F22" s="8">
        <f>lookup($A22, NIL!$A$1:$A1000, NIL!F$1:F1000)</f>
        <v>1</v>
      </c>
      <c r="G22" s="8">
        <f>lookup($A22, NIL!$A$1:$A1000, NIL!G$1:G1000)</f>
        <v>1</v>
      </c>
      <c r="H22" s="8">
        <f>lookup($A22, NIL!$A$1:$A1000, NIL!K$1:K1000)</f>
        <v>0.1802616964</v>
      </c>
      <c r="I22" s="8">
        <f>lookup($A22, NIL!$A$1:$A1000, NIL!L$1:L1000)</f>
        <v>0.3487391692</v>
      </c>
      <c r="J22" s="8">
        <f>lookup($A22, NIL!$A$1:$A1000, NIL!M$1:M1000)</f>
        <v>0.2955136923</v>
      </c>
      <c r="K22" s="8">
        <f>lookup($A22, NIL!$A$1:$A1000, NIL!N$1:N1000)</f>
        <v>1.016618783</v>
      </c>
      <c r="L22" s="8">
        <f>lookup($A22, NIL!$A$1:$A1000, NIL!O$1:O1000)</f>
        <v>1.400065978</v>
      </c>
      <c r="M22" s="8">
        <f>lookup($A22, NIL!$A$1:$A1000, NIL!P$1:P1000)</f>
        <v>0.6482398638</v>
      </c>
      <c r="N22" s="8">
        <f t="shared" si="1"/>
        <v>0.8051334447</v>
      </c>
      <c r="P22" s="8">
        <f>iferror(VLOOKUP($A22, Awario!$A$2:$G1000, 3, false), "")</f>
        <v>5</v>
      </c>
      <c r="Q22" s="8">
        <f>iferror(VLOOKUP($A22, Awario!$A$2:$Z1000, 4, false), "")</f>
        <v>7811</v>
      </c>
      <c r="R22" s="8">
        <f>iferror(VLOOKUP($A22, Awario!$A$2:$Z1000, 5, false), "")</f>
        <v>21659</v>
      </c>
      <c r="S22" s="8">
        <f>iferror(VLOOKUP($A22, Awario!$A$2:$G1000, 6, false), "")</f>
        <v>4.335638401</v>
      </c>
      <c r="T22" s="9" t="b">
        <f>iferror(VLOOKUP($A22, Awario!$A$2:$Z1000, 7, false), "")</f>
        <v>0</v>
      </c>
      <c r="U22" s="8">
        <f>iferror(VLOOKUP($A22, Awario!$A$2:$Z1000, 8, false), "")</f>
        <v>1.772884394</v>
      </c>
      <c r="V22" s="8">
        <f>iferror(VLOOKUP($A22, Awario!$A$2:$Z1000, 9, false), "")</f>
        <v>1.505456263</v>
      </c>
      <c r="W22" s="8">
        <f>iferror(VLOOKUP($A22, Awario!$A$2:$Z1000, 10, false), "")</f>
        <v>1.245924419</v>
      </c>
      <c r="X22" s="8">
        <f>iferror(VLOOKUP($A22, Awario!$A$2:$Z1000, 11, false), "")</f>
        <v>-0.462091749</v>
      </c>
      <c r="Y22" s="8">
        <f>iferror(VLOOKUP($A22, Awario!$A$2:$Z1000, 12, false), "")</f>
        <v>0.763096311</v>
      </c>
      <c r="Z22" s="8">
        <f t="shared" si="2"/>
        <v>0.8735538398</v>
      </c>
      <c r="AA22" s="8"/>
      <c r="AB22" s="8">
        <f>iferror(VLOOKUP($A22, TMUI!$A$2:$G1000, 3, false), "")</f>
        <v>86.07</v>
      </c>
      <c r="AC22" s="8">
        <f>iferror(VLOOKUP($A22, TMUI!$A$2:$G1000, 4, false), "")</f>
        <v>83.75</v>
      </c>
      <c r="AD22" s="8">
        <f>iferror(VLOOKUP($A22, TMUI!$A$2:$G1000, 5, false), "")</f>
        <v>85.38</v>
      </c>
      <c r="AE22" s="8">
        <f>iferror(VLOOKUP($A22, TMUI!$A$2:$G1000, 6, false), "")</f>
        <v>70.37</v>
      </c>
      <c r="AF22" s="8">
        <f>iferror(VLOOKUP($A22, TMUI!$A$2:$Z1000, 7, false), "")</f>
        <v>0.7211259874</v>
      </c>
      <c r="AG22" s="8">
        <f>iferror(VLOOKUP($A22, TMUI!$A$2:$Z1000, 8, false), "")</f>
        <v>0.9990292413</v>
      </c>
      <c r="AH22" s="8">
        <f>iferror(VLOOKUP($A22, TMUI!$A$2:$Z1000, 9, false), "")</f>
        <v>0.9845482332</v>
      </c>
      <c r="AI22" s="8">
        <f>iferror(VLOOKUP($A22, TMUI!$A$2:$Z1000, 10, false), "")</f>
        <v>0.8462266438</v>
      </c>
      <c r="AJ22" s="8">
        <f>iferror(VLOOKUP($A22, TMUI!$A$2:$Z1000, 11, false), "")</f>
        <v>0.8877325264</v>
      </c>
      <c r="AK22" s="8">
        <f t="shared" si="3"/>
        <v>0.9421955882</v>
      </c>
      <c r="AL22" s="8"/>
      <c r="AM22" s="8">
        <f t="shared" si="4"/>
        <v>0.8736276242</v>
      </c>
      <c r="AN22" s="8">
        <f>iferror(vlookup(A22, 'December Scores'!A$1:AS1000, 3, false), "")</f>
        <v>0.9274192949</v>
      </c>
      <c r="AO22" s="8">
        <f t="shared" si="5"/>
        <v>0.8870755419</v>
      </c>
    </row>
    <row r="23">
      <c r="A23" s="2">
        <v>2455.0</v>
      </c>
      <c r="B23" s="2" t="s">
        <v>146</v>
      </c>
      <c r="C23" s="8">
        <f>lookup($A23, NIL!$A$1:$A1000, NIL!C$1:C1000)</f>
        <v>4</v>
      </c>
      <c r="D23" s="8">
        <f>lookup($A23, NIL!$A$1:$A1000, NIL!D$1:D1000)</f>
        <v>1</v>
      </c>
      <c r="E23" s="8">
        <f>lookup($A23, NIL!$A$1:$A1000, NIL!E$1:E1000)</f>
        <v>1</v>
      </c>
      <c r="F23" s="8">
        <f>lookup($A23, NIL!$A$1:$A1000, NIL!F$1:F1000)</f>
        <v>1</v>
      </c>
      <c r="G23" s="8">
        <f>lookup($A23, NIL!$A$1:$A1000, NIL!G$1:G1000)</f>
        <v>1</v>
      </c>
      <c r="H23" s="8">
        <f>lookup($A23, NIL!$A$1:$A1000, NIL!K$1:K1000)</f>
        <v>0.1802616964</v>
      </c>
      <c r="I23" s="8">
        <f>lookup($A23, NIL!$A$1:$A1000, NIL!L$1:L1000)</f>
        <v>0.3487391692</v>
      </c>
      <c r="J23" s="8">
        <f>lookup($A23, NIL!$A$1:$A1000, NIL!M$1:M1000)</f>
        <v>0.2955136923</v>
      </c>
      <c r="K23" s="8">
        <f>lookup($A23, NIL!$A$1:$A1000, NIL!N$1:N1000)</f>
        <v>1.016618783</v>
      </c>
      <c r="L23" s="8">
        <f>lookup($A23, NIL!$A$1:$A1000, NIL!O$1:O1000)</f>
        <v>1.400065978</v>
      </c>
      <c r="M23" s="8">
        <f>lookup($A23, NIL!$A$1:$A1000, NIL!P$1:P1000)</f>
        <v>0.6482398638</v>
      </c>
      <c r="N23" s="8">
        <f t="shared" si="1"/>
        <v>0.8051334447</v>
      </c>
      <c r="P23" s="8" t="str">
        <f>iferror(VLOOKUP($A23, Awario!$A$2:$G1000, 3, false), "")</f>
        <v/>
      </c>
      <c r="Q23" s="8" t="str">
        <f>iferror(VLOOKUP($A23, Awario!$A$2:$Z1000, 4, false), "")</f>
        <v/>
      </c>
      <c r="R23" s="8" t="str">
        <f>iferror(VLOOKUP($A23, Awario!$A$2:$Z1000, 5, false), "")</f>
        <v/>
      </c>
      <c r="S23" s="8" t="str">
        <f>iferror(VLOOKUP($A23, Awario!$A$2:$G1000, 6, false), "")</f>
        <v/>
      </c>
      <c r="T23" s="9" t="str">
        <f>iferror(VLOOKUP($A23, Awario!$A$2:$Z1000, 7, false), "")</f>
        <v/>
      </c>
      <c r="U23" s="8" t="str">
        <f>iferror(VLOOKUP($A23, Awario!$A$2:$Z1000, 8, false), "")</f>
        <v/>
      </c>
      <c r="V23" s="8" t="str">
        <f>iferror(VLOOKUP($A23, Awario!$A$2:$Z1000, 9, false), "")</f>
        <v/>
      </c>
      <c r="W23" s="8" t="str">
        <f>iferror(VLOOKUP($A23, Awario!$A$2:$Z1000, 10, false), "")</f>
        <v/>
      </c>
      <c r="X23" s="8" t="str">
        <f>iferror(VLOOKUP($A23, Awario!$A$2:$Z1000, 11, false), "")</f>
        <v/>
      </c>
      <c r="Y23" s="8" t="str">
        <f>iferror(VLOOKUP($A23, Awario!$A$2:$Z1000, 12, false), "")</f>
        <v/>
      </c>
      <c r="Z23" s="8" t="str">
        <f t="shared" si="2"/>
        <v/>
      </c>
      <c r="AA23" s="8"/>
      <c r="AB23" s="8">
        <f>iferror(VLOOKUP($A23, TMUI!$A$2:$G1000, 3, false), "")</f>
        <v>89.84</v>
      </c>
      <c r="AC23" s="8">
        <f>iferror(VLOOKUP($A23, TMUI!$A$2:$G1000, 4, false), "")</f>
        <v>82.03</v>
      </c>
      <c r="AD23" s="8">
        <f>iferror(VLOOKUP($A23, TMUI!$A$2:$G1000, 5, false), "")</f>
        <v>92.97</v>
      </c>
      <c r="AE23" s="8">
        <f>iferror(VLOOKUP($A23, TMUI!$A$2:$G1000, 6, false), "")</f>
        <v>60.94</v>
      </c>
      <c r="AF23" s="8">
        <f>iferror(VLOOKUP($A23, TMUI!$A$2:$Z1000, 7, false), "")</f>
        <v>0.9974425751</v>
      </c>
      <c r="AG23" s="8">
        <f>iferror(VLOOKUP($A23, TMUI!$A$2:$Z1000, 8, false), "")</f>
        <v>0.88208187</v>
      </c>
      <c r="AH23" s="8">
        <f>iferror(VLOOKUP($A23, TMUI!$A$2:$Z1000, 9, false), "")</f>
        <v>1.578982028</v>
      </c>
      <c r="AI23" s="8">
        <f>iferror(VLOOKUP($A23, TMUI!$A$2:$Z1000, 10, false), "")</f>
        <v>0.2708668558</v>
      </c>
      <c r="AJ23" s="8">
        <f>iferror(VLOOKUP($A23, TMUI!$A$2:$Z1000, 11, false), "")</f>
        <v>0.9323433322</v>
      </c>
      <c r="AK23" s="8">
        <f t="shared" si="3"/>
        <v>0.9655792729</v>
      </c>
      <c r="AL23" s="8"/>
      <c r="AM23" s="8">
        <f t="shared" si="4"/>
        <v>0.8853563588</v>
      </c>
      <c r="AN23" s="8" t="str">
        <f>iferror(vlookup(A23, 'December Scores'!A$1:AS1000, 3, false), "")</f>
        <v/>
      </c>
      <c r="AO23" s="8">
        <f t="shared" si="5"/>
        <v>0.8853563588</v>
      </c>
    </row>
    <row r="24">
      <c r="A24" s="2">
        <v>2100.0</v>
      </c>
      <c r="B24" s="2" t="s">
        <v>114</v>
      </c>
      <c r="C24" s="8">
        <f>lookup($A24, NIL!$A$1:$A1000, NIL!C$1:C1000)</f>
        <v>4</v>
      </c>
      <c r="D24" s="8">
        <f>lookup($A24, NIL!$A$1:$A1000, NIL!D$1:D1000)</f>
        <v>1</v>
      </c>
      <c r="E24" s="8">
        <f>lookup($A24, NIL!$A$1:$A1000, NIL!E$1:E1000)</f>
        <v>1</v>
      </c>
      <c r="F24" s="8">
        <f>lookup($A24, NIL!$A$1:$A1000, NIL!F$1:F1000)</f>
        <v>1</v>
      </c>
      <c r="G24" s="8">
        <f>lookup($A24, NIL!$A$1:$A1000, NIL!G$1:G1000)</f>
        <v>1</v>
      </c>
      <c r="H24" s="8">
        <f>lookup($A24, NIL!$A$1:$A1000, NIL!K$1:K1000)</f>
        <v>0.1802616964</v>
      </c>
      <c r="I24" s="8">
        <f>lookup($A24, NIL!$A$1:$A1000, NIL!L$1:L1000)</f>
        <v>0.3487391692</v>
      </c>
      <c r="J24" s="8">
        <f>lookup($A24, NIL!$A$1:$A1000, NIL!M$1:M1000)</f>
        <v>0.2955136923</v>
      </c>
      <c r="K24" s="8">
        <f>lookup($A24, NIL!$A$1:$A1000, NIL!N$1:N1000)</f>
        <v>1.016618783</v>
      </c>
      <c r="L24" s="8">
        <f>lookup($A24, NIL!$A$1:$A1000, NIL!O$1:O1000)</f>
        <v>1.400065978</v>
      </c>
      <c r="M24" s="8">
        <f>lookup($A24, NIL!$A$1:$A1000, NIL!P$1:P1000)</f>
        <v>0.6482398638</v>
      </c>
      <c r="N24" s="8">
        <f t="shared" si="1"/>
        <v>0.8051334447</v>
      </c>
      <c r="P24" s="8">
        <f>iferror(VLOOKUP($A24, Awario!$A$2:$G1000, 3, false), "")</f>
        <v>5</v>
      </c>
      <c r="Q24" s="8">
        <f>iferror(VLOOKUP($A24, Awario!$A$2:$Z1000, 4, false), "")</f>
        <v>2761</v>
      </c>
      <c r="R24" s="8">
        <f>iferror(VLOOKUP($A24, Awario!$A$2:$Z1000, 5, false), "")</f>
        <v>36895</v>
      </c>
      <c r="S24" s="8">
        <f>iferror(VLOOKUP($A24, Awario!$A$2:$G1000, 6, false), "")</f>
        <v>4.566967515</v>
      </c>
      <c r="T24" s="9" t="b">
        <f>iferror(VLOOKUP($A24, Awario!$A$2:$Z1000, 7, false), "")</f>
        <v>0</v>
      </c>
      <c r="U24" s="8">
        <f>iferror(VLOOKUP($A24, Awario!$A$2:$Z1000, 8, false), "")</f>
        <v>12.36291199</v>
      </c>
      <c r="V24" s="8">
        <f>iferror(VLOOKUP($A24, Awario!$A$2:$Z1000, 9, false), "")</f>
        <v>1.62457052</v>
      </c>
      <c r="W24" s="8">
        <f>iferror(VLOOKUP($A24, Awario!$A$2:$Z1000, 10, false), "")</f>
        <v>1.245924419</v>
      </c>
      <c r="X24" s="8">
        <f>iferror(VLOOKUP($A24, Awario!$A$2:$Z1000, 11, false), "")</f>
        <v>0.3735471341</v>
      </c>
      <c r="Y24" s="8">
        <f>iferror(VLOOKUP($A24, Awario!$A$2:$Z1000, 12, false), "")</f>
        <v>1.081347358</v>
      </c>
      <c r="Z24" s="8">
        <f t="shared" si="2"/>
        <v>1.03987853</v>
      </c>
      <c r="AA24" s="8"/>
      <c r="AB24" s="8">
        <f>iferror(VLOOKUP($A24, TMUI!$A$2:$G1000, 3, false), "")</f>
        <v>88.23</v>
      </c>
      <c r="AC24" s="8">
        <f>iferror(VLOOKUP($A24, TMUI!$A$2:$G1000, 4, false), "")</f>
        <v>86.28</v>
      </c>
      <c r="AD24" s="8">
        <f>iferror(VLOOKUP($A24, TMUI!$A$2:$G1000, 5, false), "")</f>
        <v>87.68</v>
      </c>
      <c r="AE24" s="8">
        <f>iferror(VLOOKUP($A24, TMUI!$A$2:$G1000, 6, false), "")</f>
        <v>71.39</v>
      </c>
      <c r="AF24" s="8">
        <f>iferror(VLOOKUP($A24, TMUI!$A$2:$Z1000, 7, false), "")</f>
        <v>0.8794400005</v>
      </c>
      <c r="AG24" s="8">
        <f>iferror(VLOOKUP($A24, TMUI!$A$2:$Z1000, 8, false), "")</f>
        <v>1.171050665</v>
      </c>
      <c r="AH24" s="8">
        <f>iferror(VLOOKUP($A24, TMUI!$A$2:$Z1000, 9, false), "")</f>
        <v>1.164679686</v>
      </c>
      <c r="AI24" s="8">
        <f>iferror(VLOOKUP($A24, TMUI!$A$2:$Z1000, 10, false), "")</f>
        <v>0.9084606824</v>
      </c>
      <c r="AJ24" s="8">
        <f>iferror(VLOOKUP($A24, TMUI!$A$2:$Z1000, 11, false), "")</f>
        <v>1.030907759</v>
      </c>
      <c r="AK24" s="8">
        <f t="shared" si="3"/>
        <v>1.015336279</v>
      </c>
      <c r="AL24" s="8"/>
      <c r="AM24" s="8">
        <f t="shared" si="4"/>
        <v>0.9534494179</v>
      </c>
      <c r="AN24" s="8">
        <f>iferror(vlookup(A24, 'December Scores'!A$1:AS1000, 3, false), "")</f>
        <v>0.6519570488</v>
      </c>
      <c r="AO24" s="8">
        <f t="shared" si="5"/>
        <v>0.8780763256</v>
      </c>
    </row>
    <row r="25">
      <c r="A25" s="2">
        <v>2116.0</v>
      </c>
      <c r="B25" s="2" t="s">
        <v>168</v>
      </c>
      <c r="C25" s="8">
        <f>lookup($A25, NIL!$A$1:$A1000, NIL!C$1:C1000)</f>
        <v>4</v>
      </c>
      <c r="D25" s="8">
        <f>lookup($A25, NIL!$A$1:$A1000, NIL!D$1:D1000)</f>
        <v>1</v>
      </c>
      <c r="E25" s="8">
        <f>lookup($A25, NIL!$A$1:$A1000, NIL!E$1:E1000)</f>
        <v>1</v>
      </c>
      <c r="F25" s="8">
        <f>lookup($A25, NIL!$A$1:$A1000, NIL!F$1:F1000)</f>
        <v>1</v>
      </c>
      <c r="G25" s="8">
        <f>lookup($A25, NIL!$A$1:$A1000, NIL!G$1:G1000)</f>
        <v>1</v>
      </c>
      <c r="H25" s="8">
        <f>lookup($A25, NIL!$A$1:$A1000, NIL!K$1:K1000)</f>
        <v>0.1802616964</v>
      </c>
      <c r="I25" s="8">
        <f>lookup($A25, NIL!$A$1:$A1000, NIL!L$1:L1000)</f>
        <v>0.3487391692</v>
      </c>
      <c r="J25" s="8">
        <f>lookup($A25, NIL!$A$1:$A1000, NIL!M$1:M1000)</f>
        <v>0.2955136923</v>
      </c>
      <c r="K25" s="8">
        <f>lookup($A25, NIL!$A$1:$A1000, NIL!N$1:N1000)</f>
        <v>1.016618783</v>
      </c>
      <c r="L25" s="8">
        <f>lookup($A25, NIL!$A$1:$A1000, NIL!O$1:O1000)</f>
        <v>1.400065978</v>
      </c>
      <c r="M25" s="8">
        <f>lookup($A25, NIL!$A$1:$A1000, NIL!P$1:P1000)</f>
        <v>0.6482398638</v>
      </c>
      <c r="N25" s="8">
        <f t="shared" si="1"/>
        <v>0.8051334447</v>
      </c>
      <c r="P25" s="8">
        <f>iferror(VLOOKUP($A25, Awario!$A$2:$G1000, 3, false), "")</f>
        <v>5</v>
      </c>
      <c r="Q25" s="8" t="str">
        <f>iferror(VLOOKUP($A25, Awario!$A$2:$Z1000, 4, false), "")</f>
        <v/>
      </c>
      <c r="R25" s="8">
        <f>iferror(VLOOKUP($A25, Awario!$A$2:$Z1000, 5, false), "")</f>
        <v>1710</v>
      </c>
      <c r="S25" s="8">
        <f>iferror(VLOOKUP($A25, Awario!$A$2:$G1000, 6, false), "")</f>
        <v>3.23299611</v>
      </c>
      <c r="T25" s="9" t="b">
        <f>iferror(VLOOKUP($A25, Awario!$A$2:$Z1000, 7, false), "")</f>
        <v>1</v>
      </c>
      <c r="U25" s="8" t="str">
        <f>iferror(VLOOKUP($A25, Awario!$A$2:$Z1000, 8, false), "")</f>
        <v/>
      </c>
      <c r="V25" s="8">
        <f>iferror(VLOOKUP($A25, Awario!$A$2:$Z1000, 9, false), "")</f>
        <v>0.9376919393</v>
      </c>
      <c r="W25" s="8">
        <f>iferror(VLOOKUP($A25, Awario!$A$2:$Z1000, 10, false), "")</f>
        <v>1.245924419</v>
      </c>
      <c r="X25" s="8" t="str">
        <f>iferror(VLOOKUP($A25, Awario!$A$2:$Z1000, 11, false), "")</f>
        <v/>
      </c>
      <c r="Y25" s="8">
        <f>iferror(VLOOKUP($A25, Awario!$A$2:$Z1000, 12, false), "")</f>
        <v>1.091808179</v>
      </c>
      <c r="Z25" s="8">
        <f t="shared" si="2"/>
        <v>1.044896253</v>
      </c>
      <c r="AA25" s="8"/>
      <c r="AB25" s="8">
        <f>iferror(VLOOKUP($A25, TMUI!$A$2:$G1000, 3, false), "")</f>
        <v>82.74</v>
      </c>
      <c r="AC25" s="8">
        <f>iferror(VLOOKUP($A25, TMUI!$A$2:$G1000, 4, false), "")</f>
        <v>78.63</v>
      </c>
      <c r="AD25" s="8">
        <f>iferror(VLOOKUP($A25, TMUI!$A$2:$G1000, 5, false), "")</f>
        <v>84.69</v>
      </c>
      <c r="AE25" s="8">
        <f>iferror(VLOOKUP($A25, TMUI!$A$2:$G1000, 6, false), "")</f>
        <v>75.39</v>
      </c>
      <c r="AF25" s="8">
        <f>iferror(VLOOKUP($A25, TMUI!$A$2:$Z1000, 7, false), "")</f>
        <v>0.4770585506</v>
      </c>
      <c r="AG25" s="8">
        <f>iferror(VLOOKUP($A25, TMUI!$A$2:$Z1000, 8, false), "")</f>
        <v>0.6509068338</v>
      </c>
      <c r="AH25" s="8">
        <f>iferror(VLOOKUP($A25, TMUI!$A$2:$Z1000, 9, false), "")</f>
        <v>0.9305087974</v>
      </c>
      <c r="AI25" s="8">
        <f>iferror(VLOOKUP($A25, TMUI!$A$2:$Z1000, 10, false), "")</f>
        <v>1.152515736</v>
      </c>
      <c r="AJ25" s="8">
        <f>iferror(VLOOKUP($A25, TMUI!$A$2:$Z1000, 11, false), "")</f>
        <v>0.8027474793</v>
      </c>
      <c r="AK25" s="8">
        <f t="shared" si="3"/>
        <v>0.8959617622</v>
      </c>
      <c r="AL25" s="8"/>
      <c r="AM25" s="8">
        <f t="shared" si="4"/>
        <v>0.9153304866</v>
      </c>
      <c r="AN25" s="8">
        <f>iferror(vlookup(A25, 'December Scores'!A$1:AS1000, 3, false), "")</f>
        <v>0.7597381847</v>
      </c>
      <c r="AO25" s="8">
        <f t="shared" si="5"/>
        <v>0.8764324111</v>
      </c>
    </row>
    <row r="26">
      <c r="A26" s="2">
        <v>2113.0</v>
      </c>
      <c r="B26" s="2" t="s">
        <v>139</v>
      </c>
      <c r="C26" s="8">
        <f>lookup($A26, NIL!$A$1:$A1000, NIL!C$1:C1000)</f>
        <v>4</v>
      </c>
      <c r="D26" s="8">
        <f>lookup($A26, NIL!$A$1:$A1000, NIL!D$1:D1000)</f>
        <v>1</v>
      </c>
      <c r="E26" s="8">
        <f>lookup($A26, NIL!$A$1:$A1000, NIL!E$1:E1000)</f>
        <v>1</v>
      </c>
      <c r="F26" s="8">
        <f>lookup($A26, NIL!$A$1:$A1000, NIL!F$1:F1000)</f>
        <v>1</v>
      </c>
      <c r="G26" s="8">
        <f>lookup($A26, NIL!$A$1:$A1000, NIL!G$1:G1000)</f>
        <v>1</v>
      </c>
      <c r="H26" s="8">
        <f>lookup($A26, NIL!$A$1:$A1000, NIL!K$1:K1000)</f>
        <v>0.1802616964</v>
      </c>
      <c r="I26" s="8">
        <f>lookup($A26, NIL!$A$1:$A1000, NIL!L$1:L1000)</f>
        <v>0.3487391692</v>
      </c>
      <c r="J26" s="8">
        <f>lookup($A26, NIL!$A$1:$A1000, NIL!M$1:M1000)</f>
        <v>0.2955136923</v>
      </c>
      <c r="K26" s="8">
        <f>lookup($A26, NIL!$A$1:$A1000, NIL!N$1:N1000)</f>
        <v>1.016618783</v>
      </c>
      <c r="L26" s="8">
        <f>lookup($A26, NIL!$A$1:$A1000, NIL!O$1:O1000)</f>
        <v>1.400065978</v>
      </c>
      <c r="M26" s="8">
        <f>lookup($A26, NIL!$A$1:$A1000, NIL!P$1:P1000)</f>
        <v>0.6482398638</v>
      </c>
      <c r="N26" s="8">
        <f t="shared" si="1"/>
        <v>0.8051334447</v>
      </c>
      <c r="P26" s="8">
        <f>iferror(VLOOKUP($A26, Awario!$A$2:$G1000, 3, false), "")</f>
        <v>5</v>
      </c>
      <c r="Q26" s="8">
        <f>iferror(VLOOKUP($A26, Awario!$A$2:$Z1000, 4, false), "")</f>
        <v>0</v>
      </c>
      <c r="R26" s="8">
        <f>iferror(VLOOKUP($A26, Awario!$A$2:$Z1000, 5, false), "")</f>
        <v>2429</v>
      </c>
      <c r="S26" s="8">
        <f>iferror(VLOOKUP($A26, Awario!$A$2:$G1000, 6, false), "")</f>
        <v>3.385427515</v>
      </c>
      <c r="T26" s="9" t="b">
        <f>iferror(VLOOKUP($A26, Awario!$A$2:$Z1000, 7, false), "")</f>
        <v>1</v>
      </c>
      <c r="U26" s="8" t="str">
        <f>iferror(VLOOKUP($A26, Awario!$A$2:$Z1000, 8, false), "")</f>
        <v/>
      </c>
      <c r="V26" s="8">
        <f>iferror(VLOOKUP($A26, Awario!$A$2:$Z1000, 9, false), "")</f>
        <v>1.016180778</v>
      </c>
      <c r="W26" s="8">
        <f>iferror(VLOOKUP($A26, Awario!$A$2:$Z1000, 10, false), "")</f>
        <v>1.245924419</v>
      </c>
      <c r="X26" s="8" t="str">
        <f>iferror(VLOOKUP($A26, Awario!$A$2:$Z1000, 11, false), "")</f>
        <v/>
      </c>
      <c r="Y26" s="8">
        <f>iferror(VLOOKUP($A26, Awario!$A$2:$Z1000, 12, false), "")</f>
        <v>1.131052599</v>
      </c>
      <c r="Z26" s="8">
        <f t="shared" si="2"/>
        <v>1.063509567</v>
      </c>
      <c r="AA26" s="8"/>
      <c r="AB26" s="8">
        <f>iferror(VLOOKUP($A26, TMUI!$A$2:$G1000, 3, false), "")</f>
        <v>87.6</v>
      </c>
      <c r="AC26" s="8">
        <f>iferror(VLOOKUP($A26, TMUI!$A$2:$G1000, 4, false), "")</f>
        <v>83.55</v>
      </c>
      <c r="AD26" s="8">
        <f>iferror(VLOOKUP($A26, TMUI!$A$2:$G1000, 5, false), "")</f>
        <v>86.54</v>
      </c>
      <c r="AE26" s="8">
        <f>iferror(VLOOKUP($A26, TMUI!$A$2:$G1000, 6, false), "")</f>
        <v>69.35</v>
      </c>
      <c r="AF26" s="8">
        <f>iferror(VLOOKUP($A26, TMUI!$A$2:$Z1000, 7, false), "")</f>
        <v>0.83326508</v>
      </c>
      <c r="AG26" s="8">
        <f>iferror(VLOOKUP($A26, TMUI!$A$2:$Z1000, 8, false), "")</f>
        <v>0.9854307098</v>
      </c>
      <c r="AH26" s="8">
        <f>iferror(VLOOKUP($A26, TMUI!$A$2:$Z1000, 9, false), "")</f>
        <v>1.07539714</v>
      </c>
      <c r="AI26" s="8">
        <f>iferror(VLOOKUP($A26, TMUI!$A$2:$Z1000, 10, false), "")</f>
        <v>0.7839926052</v>
      </c>
      <c r="AJ26" s="8">
        <f>iferror(VLOOKUP($A26, TMUI!$A$2:$Z1000, 11, false), "")</f>
        <v>0.9195213837</v>
      </c>
      <c r="AK26" s="8">
        <f t="shared" si="3"/>
        <v>0.9589167762</v>
      </c>
      <c r="AL26" s="8"/>
      <c r="AM26" s="8">
        <f t="shared" si="4"/>
        <v>0.9425199292</v>
      </c>
      <c r="AN26" s="8">
        <f>iferror(vlookup(A26, 'December Scores'!A$1:AS1000, 3, false), "")</f>
        <v>0.6678487095</v>
      </c>
      <c r="AO26" s="8">
        <f t="shared" si="5"/>
        <v>0.8738521243</v>
      </c>
    </row>
    <row r="27">
      <c r="A27" s="2">
        <v>1460.0</v>
      </c>
      <c r="B27" s="2" t="s">
        <v>12</v>
      </c>
      <c r="C27" s="8">
        <f>lookup($A27, NIL!$A$1:$A1000, NIL!C$1:C1000)</f>
        <v>4</v>
      </c>
      <c r="D27" s="8">
        <f>lookup($A27, NIL!$A$1:$A1000, NIL!D$1:D1000)</f>
        <v>1</v>
      </c>
      <c r="E27" s="8">
        <f>lookup($A27, NIL!$A$1:$A1000, NIL!E$1:E1000)</f>
        <v>1</v>
      </c>
      <c r="F27" s="8">
        <f>lookup($A27, NIL!$A$1:$A1000, NIL!F$1:F1000)</f>
        <v>1</v>
      </c>
      <c r="G27" s="8">
        <f>lookup($A27, NIL!$A$1:$A1000, NIL!G$1:G1000)</f>
        <v>1</v>
      </c>
      <c r="H27" s="8">
        <f>lookup($A27, NIL!$A$1:$A1000, NIL!K$1:K1000)</f>
        <v>0.1802616964</v>
      </c>
      <c r="I27" s="8">
        <f>lookup($A27, NIL!$A$1:$A1000, NIL!L$1:L1000)</f>
        <v>0.3487391692</v>
      </c>
      <c r="J27" s="8">
        <f>lookup($A27, NIL!$A$1:$A1000, NIL!M$1:M1000)</f>
        <v>0.2955136923</v>
      </c>
      <c r="K27" s="8">
        <f>lookup($A27, NIL!$A$1:$A1000, NIL!N$1:N1000)</f>
        <v>1.016618783</v>
      </c>
      <c r="L27" s="8">
        <f>lookup($A27, NIL!$A$1:$A1000, NIL!O$1:O1000)</f>
        <v>1.400065978</v>
      </c>
      <c r="M27" s="8">
        <f>lookup($A27, NIL!$A$1:$A1000, NIL!P$1:P1000)</f>
        <v>0.6482398638</v>
      </c>
      <c r="N27" s="8">
        <f t="shared" si="1"/>
        <v>0.8051334447</v>
      </c>
      <c r="P27" s="8">
        <f>iferror(VLOOKUP($A27, Awario!$A$2:$G1000, 3, false), "")</f>
        <v>5</v>
      </c>
      <c r="Q27" s="8">
        <f>iferror(VLOOKUP($A27, Awario!$A$2:$Z1000, 4, false), "")</f>
        <v>0</v>
      </c>
      <c r="R27" s="8">
        <f>iferror(VLOOKUP($A27, Awario!$A$2:$Z1000, 5, false), "")</f>
        <v>1710</v>
      </c>
      <c r="S27" s="8">
        <f>iferror(VLOOKUP($A27, Awario!$A$2:$G1000, 6, false), "")</f>
        <v>3.23299611</v>
      </c>
      <c r="T27" s="9" t="b">
        <f>iferror(VLOOKUP($A27, Awario!$A$2:$Z1000, 7, false), "")</f>
        <v>1</v>
      </c>
      <c r="U27" s="8" t="str">
        <f>iferror(VLOOKUP($A27, Awario!$A$2:$Z1000, 8, false), "")</f>
        <v/>
      </c>
      <c r="V27" s="8">
        <f>iferror(VLOOKUP($A27, Awario!$A$2:$Z1000, 9, false), "")</f>
        <v>0.9376919393</v>
      </c>
      <c r="W27" s="8">
        <f>iferror(VLOOKUP($A27, Awario!$A$2:$Z1000, 10, false), "")</f>
        <v>1.245924419</v>
      </c>
      <c r="X27" s="8" t="str">
        <f>iferror(VLOOKUP($A27, Awario!$A$2:$Z1000, 11, false), "")</f>
        <v/>
      </c>
      <c r="Y27" s="8">
        <f>iferror(VLOOKUP($A27, Awario!$A$2:$Z1000, 12, false), "")</f>
        <v>1.091808179</v>
      </c>
      <c r="Z27" s="8">
        <f t="shared" si="2"/>
        <v>1.044896253</v>
      </c>
      <c r="AA27" s="8"/>
      <c r="AB27" s="8">
        <f>iferror(VLOOKUP($A27, TMUI!$A$2:$G1000, 3, false), "")</f>
        <v>94.53</v>
      </c>
      <c r="AC27" s="8">
        <f>iferror(VLOOKUP($A27, TMUI!$A$2:$G1000, 4, false), "")</f>
        <v>92.78</v>
      </c>
      <c r="AD27" s="8">
        <f>iferror(VLOOKUP($A27, TMUI!$A$2:$G1000, 5, false), "")</f>
        <v>91.51</v>
      </c>
      <c r="AE27" s="8">
        <f>iferror(VLOOKUP($A27, TMUI!$A$2:$G1000, 6, false), "")</f>
        <v>89.04</v>
      </c>
      <c r="AF27" s="8">
        <f>iferror(VLOOKUP($A27, TMUI!$A$2:$Z1000, 7, false), "")</f>
        <v>1.341189205</v>
      </c>
      <c r="AG27" s="8">
        <f>iferror(VLOOKUP($A27, TMUI!$A$2:$Z1000, 8, false), "")</f>
        <v>1.613002941</v>
      </c>
      <c r="AH27" s="8">
        <f>iferror(VLOOKUP($A27, TMUI!$A$2:$Z1000, 9, false), "")</f>
        <v>1.464637714</v>
      </c>
      <c r="AI27" s="8">
        <f>iferror(VLOOKUP($A27, TMUI!$A$2:$Z1000, 10, false), "")</f>
        <v>1.985353605</v>
      </c>
      <c r="AJ27" s="8">
        <f>iferror(VLOOKUP($A27, TMUI!$A$2:$Z1000, 11, false), "")</f>
        <v>1.601045866</v>
      </c>
      <c r="AK27" s="8">
        <f t="shared" si="3"/>
        <v>1.265324411</v>
      </c>
      <c r="AL27" s="8"/>
      <c r="AM27" s="8">
        <f t="shared" si="4"/>
        <v>1.03845137</v>
      </c>
      <c r="AN27" s="8">
        <f>iferror(vlookup(A27, 'December Scores'!A$1:AS1000, 3, false), "")</f>
        <v>0.3290482189</v>
      </c>
      <c r="AO27" s="8">
        <f t="shared" si="5"/>
        <v>0.861100582</v>
      </c>
    </row>
    <row r="28">
      <c r="A28" s="2">
        <v>2374.0</v>
      </c>
      <c r="B28" s="2" t="s">
        <v>157</v>
      </c>
      <c r="C28" s="8">
        <f>lookup($A28, NIL!$A$1:$A1000, NIL!C$1:C1000)</f>
        <v>4</v>
      </c>
      <c r="D28" s="8">
        <f>lookup($A28, NIL!$A$1:$A1000, NIL!D$1:D1000)</f>
        <v>1</v>
      </c>
      <c r="E28" s="8">
        <f>lookup($A28, NIL!$A$1:$A1000, NIL!E$1:E1000)</f>
        <v>1</v>
      </c>
      <c r="F28" s="8">
        <f>lookup($A28, NIL!$A$1:$A1000, NIL!F$1:F1000)</f>
        <v>1</v>
      </c>
      <c r="G28" s="8">
        <f>lookup($A28, NIL!$A$1:$A1000, NIL!G$1:G1000)</f>
        <v>1</v>
      </c>
      <c r="H28" s="8">
        <f>lookup($A28, NIL!$A$1:$A1000, NIL!K$1:K1000)</f>
        <v>0.1802616964</v>
      </c>
      <c r="I28" s="8">
        <f>lookup($A28, NIL!$A$1:$A1000, NIL!L$1:L1000)</f>
        <v>0.3487391692</v>
      </c>
      <c r="J28" s="8">
        <f>lookup($A28, NIL!$A$1:$A1000, NIL!M$1:M1000)</f>
        <v>0.2955136923</v>
      </c>
      <c r="K28" s="8">
        <f>lookup($A28, NIL!$A$1:$A1000, NIL!N$1:N1000)</f>
        <v>1.016618783</v>
      </c>
      <c r="L28" s="8">
        <f>lookup($A28, NIL!$A$1:$A1000, NIL!O$1:O1000)</f>
        <v>1.400065978</v>
      </c>
      <c r="M28" s="8">
        <f>lookup($A28, NIL!$A$1:$A1000, NIL!P$1:P1000)</f>
        <v>0.6482398638</v>
      </c>
      <c r="N28" s="8">
        <f t="shared" si="1"/>
        <v>0.8051334447</v>
      </c>
      <c r="P28" s="8" t="str">
        <f>iferror(VLOOKUP($A28, Awario!$A$2:$G1000, 3, false), "")</f>
        <v/>
      </c>
      <c r="Q28" s="8" t="str">
        <f>iferror(VLOOKUP($A28, Awario!$A$2:$Z1000, 4, false), "")</f>
        <v/>
      </c>
      <c r="R28" s="8" t="str">
        <f>iferror(VLOOKUP($A28, Awario!$A$2:$Z1000, 5, false), "")</f>
        <v/>
      </c>
      <c r="S28" s="8" t="str">
        <f>iferror(VLOOKUP($A28, Awario!$A$2:$G1000, 6, false), "")</f>
        <v/>
      </c>
      <c r="T28" s="9" t="str">
        <f>iferror(VLOOKUP($A28, Awario!$A$2:$Z1000, 7, false), "")</f>
        <v/>
      </c>
      <c r="U28" s="8" t="str">
        <f>iferror(VLOOKUP($A28, Awario!$A$2:$Z1000, 8, false), "")</f>
        <v/>
      </c>
      <c r="V28" s="8" t="str">
        <f>iferror(VLOOKUP($A28, Awario!$A$2:$Z1000, 9, false), "")</f>
        <v/>
      </c>
      <c r="W28" s="8" t="str">
        <f>iferror(VLOOKUP($A28, Awario!$A$2:$Z1000, 10, false), "")</f>
        <v/>
      </c>
      <c r="X28" s="8" t="str">
        <f>iferror(VLOOKUP($A28, Awario!$A$2:$Z1000, 11, false), "")</f>
        <v/>
      </c>
      <c r="Y28" s="8" t="str">
        <f>iferror(VLOOKUP($A28, Awario!$A$2:$Z1000, 12, false), "")</f>
        <v/>
      </c>
      <c r="Z28" s="8" t="str">
        <f t="shared" si="2"/>
        <v/>
      </c>
      <c r="AA28" s="8"/>
      <c r="AB28" s="8">
        <f>iferror(VLOOKUP($A28, TMUI!$A$2:$G1000, 3, false), "")</f>
        <v>85.94</v>
      </c>
      <c r="AC28" s="8">
        <f>iferror(VLOOKUP($A28, TMUI!$A$2:$G1000, 4, false), "")</f>
        <v>78.91</v>
      </c>
      <c r="AD28" s="8">
        <f>iferror(VLOOKUP($A28, TMUI!$A$2:$G1000, 5, false), "")</f>
        <v>82.81</v>
      </c>
      <c r="AE28" s="8">
        <f>iferror(VLOOKUP($A28, TMUI!$A$2:$G1000, 6, false), "")</f>
        <v>75.78</v>
      </c>
      <c r="AF28" s="8">
        <f>iferror(VLOOKUP($A28, TMUI!$A$2:$Z1000, 7, false), "")</f>
        <v>0.7115978292</v>
      </c>
      <c r="AG28" s="8">
        <f>iferror(VLOOKUP($A28, TMUI!$A$2:$Z1000, 8, false), "")</f>
        <v>0.6699447779</v>
      </c>
      <c r="AH28" s="8">
        <f>iferror(VLOOKUP($A28, TMUI!$A$2:$Z1000, 9, false), "")</f>
        <v>0.7832709141</v>
      </c>
      <c r="AI28" s="8">
        <f>iferror(VLOOKUP($A28, TMUI!$A$2:$Z1000, 10, false), "")</f>
        <v>1.176311103</v>
      </c>
      <c r="AJ28" s="8">
        <f>iferror(VLOOKUP($A28, TMUI!$A$2:$Z1000, 11, false), "")</f>
        <v>0.8352811561</v>
      </c>
      <c r="AK28" s="8">
        <f t="shared" si="3"/>
        <v>0.913937173</v>
      </c>
      <c r="AL28" s="8"/>
      <c r="AM28" s="8">
        <f t="shared" si="4"/>
        <v>0.8595353088</v>
      </c>
      <c r="AN28" s="8" t="str">
        <f>iferror(vlookup(A28, 'December Scores'!A$1:AS1000, 3, false), "")</f>
        <v/>
      </c>
      <c r="AO28" s="8">
        <f t="shared" si="5"/>
        <v>0.8595353088</v>
      </c>
    </row>
    <row r="29">
      <c r="A29" s="2">
        <v>1723.0</v>
      </c>
      <c r="B29" s="2" t="s">
        <v>143</v>
      </c>
      <c r="C29" s="8">
        <f>lookup($A29, NIL!$A$1:$A1000, NIL!C$1:C1000)</f>
        <v>4</v>
      </c>
      <c r="D29" s="8">
        <f>lookup($A29, NIL!$A$1:$A1000, NIL!D$1:D1000)</f>
        <v>1</v>
      </c>
      <c r="E29" s="8">
        <f>lookup($A29, NIL!$A$1:$A1000, NIL!E$1:E1000)</f>
        <v>1</v>
      </c>
      <c r="F29" s="8">
        <f>lookup($A29, NIL!$A$1:$A1000, NIL!F$1:F1000)</f>
        <v>1</v>
      </c>
      <c r="G29" s="8">
        <f>lookup($A29, NIL!$A$1:$A1000, NIL!G$1:G1000)</f>
        <v>1</v>
      </c>
      <c r="H29" s="8">
        <f>lookup($A29, NIL!$A$1:$A1000, NIL!K$1:K1000)</f>
        <v>0.1802616964</v>
      </c>
      <c r="I29" s="8">
        <f>lookup($A29, NIL!$A$1:$A1000, NIL!L$1:L1000)</f>
        <v>0.3487391692</v>
      </c>
      <c r="J29" s="8">
        <f>lookup($A29, NIL!$A$1:$A1000, NIL!M$1:M1000)</f>
        <v>0.2955136923</v>
      </c>
      <c r="K29" s="8">
        <f>lookup($A29, NIL!$A$1:$A1000, NIL!N$1:N1000)</f>
        <v>1.016618783</v>
      </c>
      <c r="L29" s="8">
        <f>lookup($A29, NIL!$A$1:$A1000, NIL!O$1:O1000)</f>
        <v>1.400065978</v>
      </c>
      <c r="M29" s="8">
        <f>lookup($A29, NIL!$A$1:$A1000, NIL!P$1:P1000)</f>
        <v>0.6482398638</v>
      </c>
      <c r="N29" s="8">
        <f t="shared" si="1"/>
        <v>0.8051334447</v>
      </c>
      <c r="P29" s="8">
        <f>iferror(VLOOKUP($A29, Awario!$A$2:$G1000, 3, false), "")</f>
        <v>5</v>
      </c>
      <c r="Q29" s="8">
        <f>iferror(VLOOKUP($A29, Awario!$A$2:$Z1000, 4, false), "")</f>
        <v>2909</v>
      </c>
      <c r="R29" s="8">
        <f>iferror(VLOOKUP($A29, Awario!$A$2:$Z1000, 5, false), "")</f>
        <v>9375</v>
      </c>
      <c r="S29" s="8">
        <f>iferror(VLOOKUP($A29, Awario!$A$2:$G1000, 6, false), "")</f>
        <v>3.971971276</v>
      </c>
      <c r="T29" s="9" t="b">
        <f>iferror(VLOOKUP($A29, Awario!$A$2:$Z1000, 7, false), "")</f>
        <v>0</v>
      </c>
      <c r="U29" s="8">
        <f>iferror(VLOOKUP($A29, Awario!$A$2:$Z1000, 8, false), "")</f>
        <v>2.222756961</v>
      </c>
      <c r="V29" s="8">
        <f>iferror(VLOOKUP($A29, Awario!$A$2:$Z1000, 9, false), "")</f>
        <v>1.318199506</v>
      </c>
      <c r="W29" s="8">
        <f>iferror(VLOOKUP($A29, Awario!$A$2:$Z1000, 10, false), "")</f>
        <v>1.245924419</v>
      </c>
      <c r="X29" s="8">
        <f>iferror(VLOOKUP($A29, Awario!$A$2:$Z1000, 11, false), "")</f>
        <v>-0.4265931625</v>
      </c>
      <c r="Y29" s="8">
        <f>iferror(VLOOKUP($A29, Awario!$A$2:$Z1000, 12, false), "")</f>
        <v>0.7125102543</v>
      </c>
      <c r="Z29" s="8">
        <f t="shared" si="2"/>
        <v>0.8441032249</v>
      </c>
      <c r="AA29" s="8"/>
      <c r="AB29" s="8">
        <f>iferror(VLOOKUP($A29, TMUI!$A$2:$G1000, 3, false), "")</f>
        <v>87.6</v>
      </c>
      <c r="AC29" s="8">
        <f>iferror(VLOOKUP($A29, TMUI!$A$2:$G1000, 4, false), "")</f>
        <v>84.87</v>
      </c>
      <c r="AD29" s="8">
        <f>iferror(VLOOKUP($A29, TMUI!$A$2:$G1000, 5, false), "")</f>
        <v>80.48</v>
      </c>
      <c r="AE29" s="8">
        <f>iferror(VLOOKUP($A29, TMUI!$A$2:$G1000, 6, false), "")</f>
        <v>74.11</v>
      </c>
      <c r="AF29" s="8">
        <f>iferror(VLOOKUP($A29, TMUI!$A$2:$Z1000, 7, false), "")</f>
        <v>0.83326508</v>
      </c>
      <c r="AG29" s="8">
        <f>iferror(VLOOKUP($A29, TMUI!$A$2:$Z1000, 8, false), "")</f>
        <v>1.075181018</v>
      </c>
      <c r="AH29" s="8">
        <f>iferror(VLOOKUP($A29, TMUI!$A$2:$Z1000, 9, false), "")</f>
        <v>0.6007899205</v>
      </c>
      <c r="AI29" s="8">
        <f>iferror(VLOOKUP($A29, TMUI!$A$2:$Z1000, 10, false), "")</f>
        <v>1.074418119</v>
      </c>
      <c r="AJ29" s="8">
        <f>iferror(VLOOKUP($A29, TMUI!$A$2:$Z1000, 11, false), "")</f>
        <v>0.8959135343</v>
      </c>
      <c r="AK29" s="8">
        <f t="shared" si="3"/>
        <v>0.9465270911</v>
      </c>
      <c r="AL29" s="8"/>
      <c r="AM29" s="8">
        <f t="shared" si="4"/>
        <v>0.8652545869</v>
      </c>
      <c r="AN29" s="8">
        <f>iferror(vlookup(A29, 'December Scores'!A$1:AS1000, 3, false), "")</f>
        <v>0.836088906</v>
      </c>
      <c r="AO29" s="8">
        <f t="shared" si="5"/>
        <v>0.8579631667</v>
      </c>
    </row>
    <row r="30">
      <c r="A30" s="2">
        <v>1985.0</v>
      </c>
      <c r="B30" s="2" t="s">
        <v>105</v>
      </c>
      <c r="C30" s="8">
        <f>lookup($A30, NIL!$A$1:$A1000, NIL!C$1:C1000)</f>
        <v>4</v>
      </c>
      <c r="D30" s="8">
        <f>lookup($A30, NIL!$A$1:$A1000, NIL!D$1:D1000)</f>
        <v>1</v>
      </c>
      <c r="E30" s="8">
        <f>lookup($A30, NIL!$A$1:$A1000, NIL!E$1:E1000)</f>
        <v>1</v>
      </c>
      <c r="F30" s="8">
        <f>lookup($A30, NIL!$A$1:$A1000, NIL!F$1:F1000)</f>
        <v>1</v>
      </c>
      <c r="G30" s="8">
        <f>lookup($A30, NIL!$A$1:$A1000, NIL!G$1:G1000)</f>
        <v>1</v>
      </c>
      <c r="H30" s="8">
        <f>lookup($A30, NIL!$A$1:$A1000, NIL!K$1:K1000)</f>
        <v>0.1802616964</v>
      </c>
      <c r="I30" s="8">
        <f>lookup($A30, NIL!$A$1:$A1000, NIL!L$1:L1000)</f>
        <v>0.3487391692</v>
      </c>
      <c r="J30" s="8">
        <f>lookup($A30, NIL!$A$1:$A1000, NIL!M$1:M1000)</f>
        <v>0.2955136923</v>
      </c>
      <c r="K30" s="8">
        <f>lookup($A30, NIL!$A$1:$A1000, NIL!N$1:N1000)</f>
        <v>1.016618783</v>
      </c>
      <c r="L30" s="8">
        <f>lookup($A30, NIL!$A$1:$A1000, NIL!O$1:O1000)</f>
        <v>1.400065978</v>
      </c>
      <c r="M30" s="8">
        <f>lookup($A30, NIL!$A$1:$A1000, NIL!P$1:P1000)</f>
        <v>0.6482398638</v>
      </c>
      <c r="N30" s="8">
        <f t="shared" si="1"/>
        <v>0.8051334447</v>
      </c>
      <c r="P30" s="8">
        <f>iferror(VLOOKUP($A30, Awario!$A$2:$G1000, 3, false), "")</f>
        <v>4</v>
      </c>
      <c r="Q30" s="8">
        <f>iferror(VLOOKUP($A30, Awario!$A$2:$Z1000, 4, false), "")</f>
        <v>2298</v>
      </c>
      <c r="R30" s="8">
        <f>iferror(VLOOKUP($A30, Awario!$A$2:$Z1000, 5, false), "")</f>
        <v>6161</v>
      </c>
      <c r="S30" s="8">
        <f>iferror(VLOOKUP($A30, Awario!$A$2:$G1000, 6, false), "")</f>
        <v>3.789651209</v>
      </c>
      <c r="T30" s="9" t="b">
        <f>iferror(VLOOKUP($A30, Awario!$A$2:$Z1000, 7, false), "")</f>
        <v>0</v>
      </c>
      <c r="U30" s="8">
        <f>iferror(VLOOKUP($A30, Awario!$A$2:$Z1000, 8, false), "")</f>
        <v>1.68102698</v>
      </c>
      <c r="V30" s="8">
        <f>iferror(VLOOKUP($A30, Awario!$A$2:$Z1000, 9, false), "")</f>
        <v>1.22432062</v>
      </c>
      <c r="W30" s="8">
        <f>iferror(VLOOKUP($A30, Awario!$A$2:$Z1000, 10, false), "")</f>
        <v>0.7972375727</v>
      </c>
      <c r="X30" s="8">
        <f>iferror(VLOOKUP($A30, Awario!$A$2:$Z1000, 11, false), "")</f>
        <v>-0.4693400423</v>
      </c>
      <c r="Y30" s="8">
        <f>iferror(VLOOKUP($A30, Awario!$A$2:$Z1000, 12, false), "")</f>
        <v>0.5174060502</v>
      </c>
      <c r="Z30" s="8">
        <f t="shared" si="2"/>
        <v>0.7193094259</v>
      </c>
      <c r="AA30" s="8"/>
      <c r="AB30" s="8">
        <f>iferror(VLOOKUP($A30, TMUI!$A$2:$G1000, 3, false), "")</f>
        <v>84.27</v>
      </c>
      <c r="AC30" s="8">
        <f>iferror(VLOOKUP($A30, TMUI!$A$2:$G1000, 4, false), "")</f>
        <v>91.91</v>
      </c>
      <c r="AD30" s="8">
        <f>iferror(VLOOKUP($A30, TMUI!$A$2:$G1000, 5, false), "")</f>
        <v>79.89</v>
      </c>
      <c r="AE30" s="8">
        <f>iferror(VLOOKUP($A30, TMUI!$A$2:$G1000, 6, false), "")</f>
        <v>81.79</v>
      </c>
      <c r="AF30" s="8">
        <f>iferror(VLOOKUP($A30, TMUI!$A$2:$Z1000, 7, false), "")</f>
        <v>0.5891976432</v>
      </c>
      <c r="AG30" s="8">
        <f>iferror(VLOOKUP($A30, TMUI!$A$2:$Z1000, 8, false), "")</f>
        <v>1.553849328</v>
      </c>
      <c r="AH30" s="8">
        <f>iferror(VLOOKUP($A30, TMUI!$A$2:$Z1000, 9, false), "")</f>
        <v>0.5545822869</v>
      </c>
      <c r="AI30" s="8">
        <f>iferror(VLOOKUP($A30, TMUI!$A$2:$Z1000, 10, false), "")</f>
        <v>1.543003821</v>
      </c>
      <c r="AJ30" s="8">
        <f>iferror(VLOOKUP($A30, TMUI!$A$2:$Z1000, 11, false), "")</f>
        <v>1.06015827</v>
      </c>
      <c r="AK30" s="8">
        <f t="shared" si="3"/>
        <v>1.029639874</v>
      </c>
      <c r="AL30" s="8"/>
      <c r="AM30" s="8">
        <f t="shared" si="4"/>
        <v>0.8513609148</v>
      </c>
      <c r="AN30" s="8">
        <f>iferror(vlookup(A30, 'December Scores'!A$1:AS1000, 3, false), "")</f>
        <v>0.8640698553</v>
      </c>
      <c r="AO30" s="8">
        <f t="shared" si="5"/>
        <v>0.8545381499</v>
      </c>
    </row>
    <row r="31">
      <c r="A31" s="2">
        <v>2288.0</v>
      </c>
      <c r="B31" s="2" t="s">
        <v>190</v>
      </c>
      <c r="C31" s="8">
        <f>lookup($A31, NIL!$A$1:$A1000, NIL!C$1:C1000)</f>
        <v>4</v>
      </c>
      <c r="D31" s="8">
        <f>lookup($A31, NIL!$A$1:$A1000, NIL!D$1:D1000)</f>
        <v>1</v>
      </c>
      <c r="E31" s="8">
        <f>lookup($A31, NIL!$A$1:$A1000, NIL!E$1:E1000)</f>
        <v>1</v>
      </c>
      <c r="F31" s="8">
        <f>lookup($A31, NIL!$A$1:$A1000, NIL!F$1:F1000)</f>
        <v>1</v>
      </c>
      <c r="G31" s="8">
        <f>lookup($A31, NIL!$A$1:$A1000, NIL!G$1:G1000)</f>
        <v>1</v>
      </c>
      <c r="H31" s="8">
        <f>lookup($A31, NIL!$A$1:$A1000, NIL!K$1:K1000)</f>
        <v>0.1802616964</v>
      </c>
      <c r="I31" s="8">
        <f>lookup($A31, NIL!$A$1:$A1000, NIL!L$1:L1000)</f>
        <v>0.3487391692</v>
      </c>
      <c r="J31" s="8">
        <f>lookup($A31, NIL!$A$1:$A1000, NIL!M$1:M1000)</f>
        <v>0.2955136923</v>
      </c>
      <c r="K31" s="8">
        <f>lookup($A31, NIL!$A$1:$A1000, NIL!N$1:N1000)</f>
        <v>1.016618783</v>
      </c>
      <c r="L31" s="8">
        <f>lookup($A31, NIL!$A$1:$A1000, NIL!O$1:O1000)</f>
        <v>1.400065978</v>
      </c>
      <c r="M31" s="8">
        <f>lookup($A31, NIL!$A$1:$A1000, NIL!P$1:P1000)</f>
        <v>0.6482398638</v>
      </c>
      <c r="N31" s="8">
        <f t="shared" si="1"/>
        <v>0.8051334447</v>
      </c>
      <c r="P31" s="8">
        <f>iferror(VLOOKUP($A31, Awario!$A$2:$G1000, 3, false), "")</f>
        <v>5</v>
      </c>
      <c r="Q31" s="8" t="str">
        <f>iferror(VLOOKUP($A31, Awario!$A$2:$Z1000, 4, false), "")</f>
        <v/>
      </c>
      <c r="R31" s="8">
        <f>iferror(VLOOKUP($A31, Awario!$A$2:$Z1000, 5, false), "")</f>
        <v>42712</v>
      </c>
      <c r="S31" s="8">
        <f>iferror(VLOOKUP($A31, Awario!$A$2:$G1000, 6, false), "")</f>
        <v>4.630549908</v>
      </c>
      <c r="T31" s="9" t="b">
        <f>iferror(VLOOKUP($A31, Awario!$A$2:$Z1000, 7, false), "")</f>
        <v>1</v>
      </c>
      <c r="U31" s="8" t="str">
        <f>iferror(VLOOKUP($A31, Awario!$A$2:$Z1000, 8, false), "")</f>
        <v/>
      </c>
      <c r="V31" s="8">
        <f>iferror(VLOOKUP($A31, Awario!$A$2:$Z1000, 9, false), "")</f>
        <v>1.657309891</v>
      </c>
      <c r="W31" s="8">
        <f>iferror(VLOOKUP($A31, Awario!$A$2:$Z1000, 10, false), "")</f>
        <v>1.245924419</v>
      </c>
      <c r="X31" s="8" t="str">
        <f>iferror(VLOOKUP($A31, Awario!$A$2:$Z1000, 11, false), "")</f>
        <v/>
      </c>
      <c r="Y31" s="8">
        <f>iferror(VLOOKUP($A31, Awario!$A$2:$Z1000, 12, false), "")</f>
        <v>1.451617155</v>
      </c>
      <c r="Z31" s="8">
        <f t="shared" si="2"/>
        <v>1.204830758</v>
      </c>
      <c r="AA31" s="8"/>
      <c r="AB31" s="8">
        <f>iferror(VLOOKUP($A31, TMUI!$A$2:$G1000, 3, false), "")</f>
        <v>78.83</v>
      </c>
      <c r="AC31" s="8">
        <f>iferror(VLOOKUP($A31, TMUI!$A$2:$G1000, 4, false), "")</f>
        <v>82.7</v>
      </c>
      <c r="AD31" s="8">
        <f>iferror(VLOOKUP($A31, TMUI!$A$2:$G1000, 5, false), "")</f>
        <v>84.02</v>
      </c>
      <c r="AE31" s="8">
        <f>iferror(VLOOKUP($A31, TMUI!$A$2:$G1000, 6, false), "")</f>
        <v>69.34</v>
      </c>
      <c r="AF31" s="8">
        <f>iferror(VLOOKUP($A31, TMUI!$A$2:$Z1000, 7, false), "")</f>
        <v>0.1904808694</v>
      </c>
      <c r="AG31" s="8">
        <f>iferror(VLOOKUP($A31, TMUI!$A$2:$Z1000, 8, false), "")</f>
        <v>0.9276369507</v>
      </c>
      <c r="AH31" s="8">
        <f>iferror(VLOOKUP($A31, TMUI!$A$2:$Z1000, 9, false), "")</f>
        <v>0.8780357219</v>
      </c>
      <c r="AI31" s="8">
        <f>iferror(VLOOKUP($A31, TMUI!$A$2:$Z1000, 10, false), "")</f>
        <v>0.7833824676</v>
      </c>
      <c r="AJ31" s="8">
        <f>iferror(VLOOKUP($A31, TMUI!$A$2:$Z1000, 11, false), "")</f>
        <v>0.6948840024</v>
      </c>
      <c r="AK31" s="8">
        <f t="shared" si="3"/>
        <v>0.8335970264</v>
      </c>
      <c r="AL31" s="8"/>
      <c r="AM31" s="8">
        <f t="shared" si="4"/>
        <v>0.947853743</v>
      </c>
      <c r="AN31" s="8">
        <f>iferror(vlookup(A31, 'December Scores'!A$1:AS1000, 3, false), "")</f>
        <v>0.5593536339</v>
      </c>
      <c r="AO31" s="8">
        <f t="shared" si="5"/>
        <v>0.8507287157</v>
      </c>
    </row>
    <row r="32">
      <c r="A32" s="2">
        <v>2080.0</v>
      </c>
      <c r="B32" s="2" t="s">
        <v>131</v>
      </c>
      <c r="C32" s="8">
        <f>lookup($A32, NIL!$A$1:$A1000, NIL!C$1:C1000)</f>
        <v>4</v>
      </c>
      <c r="D32" s="8">
        <f>lookup($A32, NIL!$A$1:$A1000, NIL!D$1:D1000)</f>
        <v>1</v>
      </c>
      <c r="E32" s="8">
        <f>lookup($A32, NIL!$A$1:$A1000, NIL!E$1:E1000)</f>
        <v>1</v>
      </c>
      <c r="F32" s="8">
        <f>lookup($A32, NIL!$A$1:$A1000, NIL!F$1:F1000)</f>
        <v>1</v>
      </c>
      <c r="G32" s="8">
        <f>lookup($A32, NIL!$A$1:$A1000, NIL!G$1:G1000)</f>
        <v>1</v>
      </c>
      <c r="H32" s="8">
        <f>lookup($A32, NIL!$A$1:$A1000, NIL!K$1:K1000)</f>
        <v>0.1802616964</v>
      </c>
      <c r="I32" s="8">
        <f>lookup($A32, NIL!$A$1:$A1000, NIL!L$1:L1000)</f>
        <v>0.3487391692</v>
      </c>
      <c r="J32" s="8">
        <f>lookup($A32, NIL!$A$1:$A1000, NIL!M$1:M1000)</f>
        <v>0.2955136923</v>
      </c>
      <c r="K32" s="8">
        <f>lookup($A32, NIL!$A$1:$A1000, NIL!N$1:N1000)</f>
        <v>1.016618783</v>
      </c>
      <c r="L32" s="8">
        <f>lookup($A32, NIL!$A$1:$A1000, NIL!O$1:O1000)</f>
        <v>1.400065978</v>
      </c>
      <c r="M32" s="8">
        <f>lookup($A32, NIL!$A$1:$A1000, NIL!P$1:P1000)</f>
        <v>0.6482398638</v>
      </c>
      <c r="N32" s="8">
        <f t="shared" si="1"/>
        <v>0.8051334447</v>
      </c>
      <c r="P32" s="8">
        <f>iferror(VLOOKUP($A32, Awario!$A$2:$G1000, 3, false), "")</f>
        <v>5</v>
      </c>
      <c r="Q32" s="8">
        <f>iferror(VLOOKUP($A32, Awario!$A$2:$Z1000, 4, false), "")</f>
        <v>1364</v>
      </c>
      <c r="R32" s="8">
        <f>iferror(VLOOKUP($A32, Awario!$A$2:$Z1000, 5, false), "")</f>
        <v>1410</v>
      </c>
      <c r="S32" s="8">
        <f>iferror(VLOOKUP($A32, Awario!$A$2:$G1000, 6, false), "")</f>
        <v>3.149219113</v>
      </c>
      <c r="T32" s="9" t="b">
        <f>iferror(VLOOKUP($A32, Awario!$A$2:$Z1000, 7, false), "")</f>
        <v>0</v>
      </c>
      <c r="U32" s="8">
        <f>iferror(VLOOKUP($A32, Awario!$A$2:$Z1000, 8, false), "")</f>
        <v>0.03372434018</v>
      </c>
      <c r="V32" s="8">
        <f>iferror(VLOOKUP($A32, Awario!$A$2:$Z1000, 9, false), "")</f>
        <v>0.894554114</v>
      </c>
      <c r="W32" s="8">
        <f>iferror(VLOOKUP($A32, Awario!$A$2:$Z1000, 10, false), "")</f>
        <v>1.245924419</v>
      </c>
      <c r="X32" s="8">
        <f>iferror(VLOOKUP($A32, Awario!$A$2:$Z1000, 11, false), "")</f>
        <v>-0.5993255523</v>
      </c>
      <c r="Y32" s="8">
        <f>iferror(VLOOKUP($A32, Awario!$A$2:$Z1000, 12, false), "")</f>
        <v>0.5137176603</v>
      </c>
      <c r="Z32" s="8">
        <f t="shared" si="2"/>
        <v>0.7167409994</v>
      </c>
      <c r="AA32" s="8"/>
      <c r="AB32" s="8">
        <f>iferror(VLOOKUP($A32, TMUI!$A$2:$G1000, 3, false), "")</f>
        <v>81.32</v>
      </c>
      <c r="AC32" s="8">
        <f>iferror(VLOOKUP($A32, TMUI!$A$2:$G1000, 4, false), "")</f>
        <v>87.36</v>
      </c>
      <c r="AD32" s="8">
        <f>iferror(VLOOKUP($A32, TMUI!$A$2:$G1000, 5, false), "")</f>
        <v>85.81</v>
      </c>
      <c r="AE32" s="8">
        <f>iferror(VLOOKUP($A32, TMUI!$A$2:$G1000, 6, false), "")</f>
        <v>74.76</v>
      </c>
      <c r="AF32" s="8">
        <f>iferror(VLOOKUP($A32, TMUI!$A$2:$Z1000, 7, false), "")</f>
        <v>0.3729817457</v>
      </c>
      <c r="AG32" s="8">
        <f>iferror(VLOOKUP($A32, TMUI!$A$2:$Z1000, 8, false), "")</f>
        <v>1.244482736</v>
      </c>
      <c r="AH32" s="8">
        <f>iferror(VLOOKUP($A32, TMUI!$A$2:$Z1000, 9, false), "")</f>
        <v>1.018224983</v>
      </c>
      <c r="AI32" s="8">
        <f>iferror(VLOOKUP($A32, TMUI!$A$2:$Z1000, 10, false), "")</f>
        <v>1.114077065</v>
      </c>
      <c r="AJ32" s="8">
        <f>iferror(VLOOKUP($A32, TMUI!$A$2:$Z1000, 11, false), "")</f>
        <v>0.9374416323</v>
      </c>
      <c r="AK32" s="8">
        <f t="shared" si="3"/>
        <v>0.9682156951</v>
      </c>
      <c r="AL32" s="8"/>
      <c r="AM32" s="8">
        <f t="shared" si="4"/>
        <v>0.8300300464</v>
      </c>
      <c r="AN32" s="8">
        <f>iferror(vlookup(A32, 'December Scores'!A$1:AS1000, 3, false), "")</f>
        <v>0.8892311234</v>
      </c>
      <c r="AO32" s="8">
        <f t="shared" si="5"/>
        <v>0.8448303157</v>
      </c>
    </row>
    <row r="33">
      <c r="A33" s="2">
        <v>2404.0</v>
      </c>
      <c r="B33" s="2" t="s">
        <v>176</v>
      </c>
      <c r="C33" s="8">
        <f>lookup($A33, NIL!$A$1:$A1000, NIL!C$1:C1000)</f>
        <v>4</v>
      </c>
      <c r="D33" s="8">
        <f>lookup($A33, NIL!$A$1:$A1000, NIL!D$1:D1000)</f>
        <v>1</v>
      </c>
      <c r="E33" s="8">
        <f>lookup($A33, NIL!$A$1:$A1000, NIL!E$1:E1000)</f>
        <v>1</v>
      </c>
      <c r="F33" s="8">
        <f>lookup($A33, NIL!$A$1:$A1000, NIL!F$1:F1000)</f>
        <v>1</v>
      </c>
      <c r="G33" s="8">
        <f>lookup($A33, NIL!$A$1:$A1000, NIL!G$1:G1000)</f>
        <v>1</v>
      </c>
      <c r="H33" s="8">
        <f>lookup($A33, NIL!$A$1:$A1000, NIL!K$1:K1000)</f>
        <v>0.1802616964</v>
      </c>
      <c r="I33" s="8">
        <f>lookup($A33, NIL!$A$1:$A1000, NIL!L$1:L1000)</f>
        <v>0.3487391692</v>
      </c>
      <c r="J33" s="8">
        <f>lookup($A33, NIL!$A$1:$A1000, NIL!M$1:M1000)</f>
        <v>0.2955136923</v>
      </c>
      <c r="K33" s="8">
        <f>lookup($A33, NIL!$A$1:$A1000, NIL!N$1:N1000)</f>
        <v>1.016618783</v>
      </c>
      <c r="L33" s="8">
        <f>lookup($A33, NIL!$A$1:$A1000, NIL!O$1:O1000)</f>
        <v>1.400065978</v>
      </c>
      <c r="M33" s="8">
        <f>lookup($A33, NIL!$A$1:$A1000, NIL!P$1:P1000)</f>
        <v>0.6482398638</v>
      </c>
      <c r="N33" s="8">
        <f t="shared" si="1"/>
        <v>0.8051334447</v>
      </c>
      <c r="P33" s="8" t="str">
        <f>iferror(VLOOKUP($A33, Awario!$A$2:$G1000, 3, false), "")</f>
        <v/>
      </c>
      <c r="Q33" s="8" t="str">
        <f>iferror(VLOOKUP($A33, Awario!$A$2:$Z1000, 4, false), "")</f>
        <v/>
      </c>
      <c r="R33" s="8" t="str">
        <f>iferror(VLOOKUP($A33, Awario!$A$2:$Z1000, 5, false), "")</f>
        <v/>
      </c>
      <c r="S33" s="8" t="str">
        <f>iferror(VLOOKUP($A33, Awario!$A$2:$G1000, 6, false), "")</f>
        <v/>
      </c>
      <c r="T33" s="9" t="str">
        <f>iferror(VLOOKUP($A33, Awario!$A$2:$Z1000, 7, false), "")</f>
        <v/>
      </c>
      <c r="U33" s="8" t="str">
        <f>iferror(VLOOKUP($A33, Awario!$A$2:$Z1000, 8, false), "")</f>
        <v/>
      </c>
      <c r="V33" s="8" t="str">
        <f>iferror(VLOOKUP($A33, Awario!$A$2:$Z1000, 9, false), "")</f>
        <v/>
      </c>
      <c r="W33" s="8" t="str">
        <f>iferror(VLOOKUP($A33, Awario!$A$2:$Z1000, 10, false), "")</f>
        <v/>
      </c>
      <c r="X33" s="8" t="str">
        <f>iferror(VLOOKUP($A33, Awario!$A$2:$Z1000, 11, false), "")</f>
        <v/>
      </c>
      <c r="Y33" s="8" t="str">
        <f>iferror(VLOOKUP($A33, Awario!$A$2:$Z1000, 12, false), "")</f>
        <v/>
      </c>
      <c r="Z33" s="8" t="str">
        <f t="shared" si="2"/>
        <v/>
      </c>
      <c r="AA33" s="8"/>
      <c r="AB33" s="8">
        <f>iferror(VLOOKUP($A33, TMUI!$A$2:$G1000, 3, false), "")</f>
        <v>81.25</v>
      </c>
      <c r="AC33" s="8">
        <f>iferror(VLOOKUP($A33, TMUI!$A$2:$G1000, 4, false), "")</f>
        <v>80.47</v>
      </c>
      <c r="AD33" s="8">
        <f>iferror(VLOOKUP($A33, TMUI!$A$2:$G1000, 5, false), "")</f>
        <v>85.94</v>
      </c>
      <c r="AE33" s="8">
        <f>iferror(VLOOKUP($A33, TMUI!$A$2:$G1000, 6, false), "")</f>
        <v>71.88</v>
      </c>
      <c r="AF33" s="8">
        <f>iferror(VLOOKUP($A33, TMUI!$A$2:$Z1000, 7, false), "")</f>
        <v>0.3678511989</v>
      </c>
      <c r="AG33" s="8">
        <f>iferror(VLOOKUP($A33, TMUI!$A$2:$Z1000, 8, false), "")</f>
        <v>0.776013324</v>
      </c>
      <c r="AH33" s="8">
        <f>iferror(VLOOKUP($A33, TMUI!$A$2:$Z1000, 9, false), "")</f>
        <v>1.028406326</v>
      </c>
      <c r="AI33" s="8">
        <f>iferror(VLOOKUP($A33, TMUI!$A$2:$Z1000, 10, false), "")</f>
        <v>0.9383574264</v>
      </c>
      <c r="AJ33" s="8">
        <f>iferror(VLOOKUP($A33, TMUI!$A$2:$Z1000, 11, false), "")</f>
        <v>0.7776570689</v>
      </c>
      <c r="AK33" s="8">
        <f t="shared" si="3"/>
        <v>0.8818486655</v>
      </c>
      <c r="AL33" s="8"/>
      <c r="AM33" s="8">
        <f t="shared" si="4"/>
        <v>0.8434910551</v>
      </c>
      <c r="AN33" s="8" t="str">
        <f>iferror(vlookup(A33, 'December Scores'!A$1:AS1000, 3, false), "")</f>
        <v/>
      </c>
      <c r="AO33" s="8">
        <f t="shared" si="5"/>
        <v>0.8434910551</v>
      </c>
    </row>
    <row r="34">
      <c r="A34" s="2">
        <v>1719.0</v>
      </c>
      <c r="B34" s="2" t="s">
        <v>197</v>
      </c>
      <c r="C34" s="8">
        <f>lookup($A34, NIL!$A$1:$A1000, NIL!C$1:C1000)</f>
        <v>4</v>
      </c>
      <c r="D34" s="8">
        <f>lookup($A34, NIL!$A$1:$A1000, NIL!D$1:D1000)</f>
        <v>1</v>
      </c>
      <c r="E34" s="8">
        <f>lookup($A34, NIL!$A$1:$A1000, NIL!E$1:E1000)</f>
        <v>1</v>
      </c>
      <c r="F34" s="8">
        <f>lookup($A34, NIL!$A$1:$A1000, NIL!F$1:F1000)</f>
        <v>1</v>
      </c>
      <c r="G34" s="8">
        <f>lookup($A34, NIL!$A$1:$A1000, NIL!G$1:G1000)</f>
        <v>1</v>
      </c>
      <c r="H34" s="8">
        <f>lookup($A34, NIL!$A$1:$A1000, NIL!K$1:K1000)</f>
        <v>0.1802616964</v>
      </c>
      <c r="I34" s="8">
        <f>lookup($A34, NIL!$A$1:$A1000, NIL!L$1:L1000)</f>
        <v>0.3487391692</v>
      </c>
      <c r="J34" s="8">
        <f>lookup($A34, NIL!$A$1:$A1000, NIL!M$1:M1000)</f>
        <v>0.2955136923</v>
      </c>
      <c r="K34" s="8">
        <f>lookup($A34, NIL!$A$1:$A1000, NIL!N$1:N1000)</f>
        <v>1.016618783</v>
      </c>
      <c r="L34" s="8">
        <f>lookup($A34, NIL!$A$1:$A1000, NIL!O$1:O1000)</f>
        <v>1.400065978</v>
      </c>
      <c r="M34" s="8">
        <f>lookup($A34, NIL!$A$1:$A1000, NIL!P$1:P1000)</f>
        <v>0.6482398638</v>
      </c>
      <c r="N34" s="8">
        <f t="shared" si="1"/>
        <v>0.8051334447</v>
      </c>
      <c r="P34" s="8">
        <f>iferror(VLOOKUP($A34, Awario!$A$2:$G1000, 3, false), "")</f>
        <v>5</v>
      </c>
      <c r="Q34" s="8">
        <f>iferror(VLOOKUP($A34, Awario!$A$2:$Z1000, 4, false), "")</f>
        <v>2909</v>
      </c>
      <c r="R34" s="8">
        <f>iferror(VLOOKUP($A34, Awario!$A$2:$Z1000, 5, false), "")</f>
        <v>40328</v>
      </c>
      <c r="S34" s="8">
        <f>iferror(VLOOKUP($A34, Awario!$A$2:$G1000, 6, false), "")</f>
        <v>4.605606684</v>
      </c>
      <c r="T34" s="9" t="b">
        <f>iferror(VLOOKUP($A34, Awario!$A$2:$Z1000, 7, false), "")</f>
        <v>0</v>
      </c>
      <c r="U34" s="8">
        <f>iferror(VLOOKUP($A34, Awario!$A$2:$Z1000, 8, false), "")</f>
        <v>12.86318322</v>
      </c>
      <c r="V34" s="8">
        <f>iferror(VLOOKUP($A34, Awario!$A$2:$Z1000, 9, false), "")</f>
        <v>1.644466313</v>
      </c>
      <c r="W34" s="8">
        <f>iferror(VLOOKUP($A34, Awario!$A$2:$Z1000, 10, false), "")</f>
        <v>1.245924419</v>
      </c>
      <c r="X34" s="8">
        <f>iferror(VLOOKUP($A34, Awario!$A$2:$Z1000, 11, false), "")</f>
        <v>0.4130225834</v>
      </c>
      <c r="Y34" s="8">
        <f>iferror(VLOOKUP($A34, Awario!$A$2:$Z1000, 12, false), "")</f>
        <v>1.101137772</v>
      </c>
      <c r="Z34" s="8">
        <f t="shared" si="2"/>
        <v>1.049351119</v>
      </c>
      <c r="AA34" s="8"/>
      <c r="AB34" s="8">
        <f>iferror(VLOOKUP($A34, TMUI!$A$2:$G1000, 3, false), "")</f>
        <v>79.51</v>
      </c>
      <c r="AC34" s="8">
        <f>iferror(VLOOKUP($A34, TMUI!$A$2:$G1000, 4, false), "")</f>
        <v>77.69</v>
      </c>
      <c r="AD34" s="8">
        <f>iferror(VLOOKUP($A34, TMUI!$A$2:$G1000, 5, false), "")</f>
        <v>78.16</v>
      </c>
      <c r="AE34" s="8">
        <f>iferror(VLOOKUP($A34, TMUI!$A$2:$G1000, 6, false), "")</f>
        <v>74.75</v>
      </c>
      <c r="AF34" s="8">
        <f>iferror(VLOOKUP($A34, TMUI!$A$2:$Z1000, 7, false), "")</f>
        <v>0.2403204662</v>
      </c>
      <c r="AG34" s="8">
        <f>iferror(VLOOKUP($A34, TMUI!$A$2:$Z1000, 8, false), "")</f>
        <v>0.5869937355</v>
      </c>
      <c r="AH34" s="8">
        <f>iferror(VLOOKUP($A34, TMUI!$A$2:$Z1000, 9, false), "")</f>
        <v>0.4190921071</v>
      </c>
      <c r="AI34" s="8">
        <f>iferror(VLOOKUP($A34, TMUI!$A$2:$Z1000, 10, false), "")</f>
        <v>1.113466927</v>
      </c>
      <c r="AJ34" s="8">
        <f>iferror(VLOOKUP($A34, TMUI!$A$2:$Z1000, 11, false), "")</f>
        <v>0.589968309</v>
      </c>
      <c r="AK34" s="8">
        <f t="shared" si="3"/>
        <v>0.7680939454</v>
      </c>
      <c r="AL34" s="8"/>
      <c r="AM34" s="8">
        <f t="shared" si="4"/>
        <v>0.8741928365</v>
      </c>
      <c r="AN34" s="8">
        <f>iferror(vlookup(A34, 'December Scores'!A$1:AS1000, 3, false), "")</f>
        <v>0.7270228973</v>
      </c>
      <c r="AO34" s="8">
        <f t="shared" si="5"/>
        <v>0.8374003517</v>
      </c>
    </row>
    <row r="35">
      <c r="A35" s="2">
        <v>2055.0</v>
      </c>
      <c r="B35" s="2" t="s">
        <v>277</v>
      </c>
      <c r="C35" s="8">
        <f>lookup($A35, NIL!$A$1:$A1000, NIL!C$1:C1000)</f>
        <v>4</v>
      </c>
      <c r="D35" s="8">
        <f>lookup($A35, NIL!$A$1:$A1000, NIL!D$1:D1000)</f>
        <v>1</v>
      </c>
      <c r="E35" s="8" t="str">
        <f>lookup($A35, NIL!$A$1:$A1000, NIL!E$1:E1000)</f>
        <v/>
      </c>
      <c r="F35" s="8" t="str">
        <f>lookup($A35, NIL!$A$1:$A1000, NIL!F$1:F1000)</f>
        <v/>
      </c>
      <c r="G35" s="8" t="str">
        <f>lookup($A35, NIL!$A$1:$A1000, NIL!G$1:G1000)</f>
        <v/>
      </c>
      <c r="H35" s="8">
        <f>lookup($A35, NIL!$A$1:$A1000, NIL!K$1:K1000)</f>
        <v>0.1802616964</v>
      </c>
      <c r="I35" s="8">
        <f>lookup($A35, NIL!$A$1:$A1000, NIL!L$1:L1000)</f>
        <v>0.3487391692</v>
      </c>
      <c r="J35" s="8" t="str">
        <f>lookup($A35, NIL!$A$1:$A1000, NIL!M$1:M1000)</f>
        <v/>
      </c>
      <c r="K35" s="8" t="str">
        <f>lookup($A35, NIL!$A$1:$A1000, NIL!N$1:N1000)</f>
        <v/>
      </c>
      <c r="L35" s="8" t="str">
        <f>lookup($A35, NIL!$A$1:$A1000, NIL!O$1:O1000)</f>
        <v/>
      </c>
      <c r="M35" s="8">
        <f>lookup($A35, NIL!$A$1:$A1000, NIL!P$1:P1000)</f>
        <v>0.2645004328</v>
      </c>
      <c r="N35" s="8">
        <f t="shared" si="1"/>
        <v>0.5142960556</v>
      </c>
      <c r="P35" s="8">
        <f>iferror(VLOOKUP($A35, Awario!$A$2:$G1000, 3, false), "")</f>
        <v>5</v>
      </c>
      <c r="Q35" s="8">
        <f>iferror(VLOOKUP($A35, Awario!$A$2:$Z1000, 4, false), "")</f>
        <v>1021</v>
      </c>
      <c r="R35" s="8">
        <f>iferror(VLOOKUP($A35, Awario!$A$2:$Z1000, 5, false), "")</f>
        <v>55856</v>
      </c>
      <c r="S35" s="8">
        <f>iferror(VLOOKUP($A35, Awario!$A$2:$G1000, 6, false), "")</f>
        <v>4.747069831</v>
      </c>
      <c r="T35" s="9" t="b">
        <f>iferror(VLOOKUP($A35, Awario!$A$2:$Z1000, 7, false), "")</f>
        <v>0</v>
      </c>
      <c r="U35" s="8">
        <f>iferror(VLOOKUP($A35, Awario!$A$2:$Z1000, 8, false), "")</f>
        <v>53.70714985</v>
      </c>
      <c r="V35" s="8">
        <f>iferror(VLOOKUP($A35, Awario!$A$2:$Z1000, 9, false), "")</f>
        <v>1.717307459</v>
      </c>
      <c r="W35" s="8">
        <f>iferror(VLOOKUP($A35, Awario!$A$2:$Z1000, 10, false), "")</f>
        <v>1.245924419</v>
      </c>
      <c r="X35" s="8">
        <f>iferror(VLOOKUP($A35, Awario!$A$2:$Z1000, 11, false), "")</f>
        <v>3.635942104</v>
      </c>
      <c r="Y35" s="8">
        <f>iferror(VLOOKUP($A35, Awario!$A$2:$Z1000, 12, false), "")</f>
        <v>2.19972466</v>
      </c>
      <c r="Z35" s="8">
        <f t="shared" si="2"/>
        <v>1.483146878</v>
      </c>
      <c r="AA35" s="8"/>
      <c r="AB35" s="8">
        <f>iferror(VLOOKUP($A35, TMUI!$A$2:$G1000, 3, false), "")</f>
        <v>93.69</v>
      </c>
      <c r="AC35" s="8">
        <f>iferror(VLOOKUP($A35, TMUI!$A$2:$G1000, 4, false), "")</f>
        <v>73.57</v>
      </c>
      <c r="AD35" s="8">
        <f>iferror(VLOOKUP($A35, TMUI!$A$2:$G1000, 5, false), "")</f>
        <v>74.95</v>
      </c>
      <c r="AE35" s="8">
        <f>iferror(VLOOKUP($A35, TMUI!$A$2:$G1000, 6, false), "")</f>
        <v>52.87</v>
      </c>
      <c r="AF35" s="8">
        <f>iferror(VLOOKUP($A35, TMUI!$A$2:$Z1000, 7, false), "")</f>
        <v>1.279622645</v>
      </c>
      <c r="AG35" s="8">
        <f>iferror(VLOOKUP($A35, TMUI!$A$2:$Z1000, 8, false), "")</f>
        <v>0.3068639857</v>
      </c>
      <c r="AH35" s="8">
        <f>iferror(VLOOKUP($A35, TMUI!$A$2:$Z1000, 9, false), "")</f>
        <v>0.1676912533</v>
      </c>
      <c r="AI35" s="8">
        <f>iferror(VLOOKUP($A35, TMUI!$A$2:$Z1000, 10, false), "")</f>
        <v>-0.2215142142</v>
      </c>
      <c r="AJ35" s="8">
        <f>iferror(VLOOKUP($A35, TMUI!$A$2:$Z1000, 11, false), "")</f>
        <v>0.3831659174</v>
      </c>
      <c r="AK35" s="8">
        <f t="shared" si="3"/>
        <v>0.619003972</v>
      </c>
      <c r="AL35" s="8"/>
      <c r="AM35" s="8">
        <f t="shared" si="4"/>
        <v>0.8721489684</v>
      </c>
      <c r="AN35" s="8">
        <f>iferror(vlookup(A35, 'December Scores'!A$1:AS1000, 3, false), "")</f>
        <v>0.7255425763</v>
      </c>
      <c r="AO35" s="8">
        <f t="shared" si="5"/>
        <v>0.8354973704</v>
      </c>
    </row>
    <row r="36">
      <c r="A36" s="2">
        <v>1839.0</v>
      </c>
      <c r="B36" s="2" t="s">
        <v>188</v>
      </c>
      <c r="C36" s="8">
        <f>lookup($A36, NIL!$A$1:$A1000, NIL!C$1:C1000)</f>
        <v>4</v>
      </c>
      <c r="D36" s="8">
        <f>lookup($A36, NIL!$A$1:$A1000, NIL!D$1:D1000)</f>
        <v>1</v>
      </c>
      <c r="E36" s="8">
        <f>lookup($A36, NIL!$A$1:$A1000, NIL!E$1:E1000)</f>
        <v>1</v>
      </c>
      <c r="F36" s="8">
        <f>lookup($A36, NIL!$A$1:$A1000, NIL!F$1:F1000)</f>
        <v>1</v>
      </c>
      <c r="G36" s="8">
        <f>lookup($A36, NIL!$A$1:$A1000, NIL!G$1:G1000)</f>
        <v>1</v>
      </c>
      <c r="H36" s="8">
        <f>lookup($A36, NIL!$A$1:$A1000, NIL!K$1:K1000)</f>
        <v>0.1802616964</v>
      </c>
      <c r="I36" s="8">
        <f>lookup($A36, NIL!$A$1:$A1000, NIL!L$1:L1000)</f>
        <v>0.3487391692</v>
      </c>
      <c r="J36" s="8">
        <f>lookup($A36, NIL!$A$1:$A1000, NIL!M$1:M1000)</f>
        <v>0.2955136923</v>
      </c>
      <c r="K36" s="8">
        <f>lookup($A36, NIL!$A$1:$A1000, NIL!N$1:N1000)</f>
        <v>1.016618783</v>
      </c>
      <c r="L36" s="8">
        <f>lookup($A36, NIL!$A$1:$A1000, NIL!O$1:O1000)</f>
        <v>1.400065978</v>
      </c>
      <c r="M36" s="8">
        <f>lookup($A36, NIL!$A$1:$A1000, NIL!P$1:P1000)</f>
        <v>0.6482398638</v>
      </c>
      <c r="N36" s="8">
        <f t="shared" si="1"/>
        <v>0.8051334447</v>
      </c>
      <c r="P36" s="8">
        <f>iferror(VLOOKUP($A36, Awario!$A$2:$G1000, 3, false), "")</f>
        <v>5</v>
      </c>
      <c r="Q36" s="8">
        <f>iferror(VLOOKUP($A36, Awario!$A$2:$Z1000, 4, false), "")</f>
        <v>8492</v>
      </c>
      <c r="R36" s="8">
        <f>iferror(VLOOKUP($A36, Awario!$A$2:$Z1000, 5, false), "")</f>
        <v>29867</v>
      </c>
      <c r="S36" s="8">
        <f>iferror(VLOOKUP($A36, Awario!$A$2:$G1000, 6, false), "")</f>
        <v>4.475191602</v>
      </c>
      <c r="T36" s="9" t="b">
        <f>iferror(VLOOKUP($A36, Awario!$A$2:$Z1000, 7, false), "")</f>
        <v>0</v>
      </c>
      <c r="U36" s="8">
        <f>iferror(VLOOKUP($A36, Awario!$A$2:$Z1000, 8, false), "")</f>
        <v>2.517074894</v>
      </c>
      <c r="V36" s="8">
        <f>iferror(VLOOKUP($A36, Awario!$A$2:$Z1000, 9, false), "")</f>
        <v>1.577313953</v>
      </c>
      <c r="W36" s="8">
        <f>iferror(VLOOKUP($A36, Awario!$A$2:$Z1000, 10, false), "")</f>
        <v>1.245924419</v>
      </c>
      <c r="X36" s="8">
        <f>iferror(VLOOKUP($A36, Awario!$A$2:$Z1000, 11, false), "")</f>
        <v>-0.4033690957</v>
      </c>
      <c r="Y36" s="8">
        <f>iferror(VLOOKUP($A36, Awario!$A$2:$Z1000, 12, false), "")</f>
        <v>0.8066230923</v>
      </c>
      <c r="Z36" s="8">
        <f t="shared" si="2"/>
        <v>0.8981219808</v>
      </c>
      <c r="AA36" s="8"/>
      <c r="AB36" s="8">
        <f>iferror(VLOOKUP($A36, TMUI!$A$2:$G1000, 3, false), "")</f>
        <v>72.42</v>
      </c>
      <c r="AC36" s="8">
        <f>iferror(VLOOKUP($A36, TMUI!$A$2:$G1000, 4, false), "")</f>
        <v>84.2</v>
      </c>
      <c r="AD36" s="8">
        <f>iferror(VLOOKUP($A36, TMUI!$A$2:$G1000, 5, false), "")</f>
        <v>85.83</v>
      </c>
      <c r="AE36" s="8">
        <f>iferror(VLOOKUP($A36, TMUI!$A$2:$G1000, 6, false), "")</f>
        <v>72.95</v>
      </c>
      <c r="AF36" s="8">
        <f>iferror(VLOOKUP($A36, TMUI!$A$2:$Z1000, 7, false), "")</f>
        <v>-0.2793306232</v>
      </c>
      <c r="AG36" s="8">
        <f>iferror(VLOOKUP($A36, TMUI!$A$2:$Z1000, 8, false), "")</f>
        <v>1.029625937</v>
      </c>
      <c r="AH36" s="8">
        <f>iferror(VLOOKUP($A36, TMUI!$A$2:$Z1000, 9, false), "")</f>
        <v>1.019791344</v>
      </c>
      <c r="AI36" s="8">
        <f>iferror(VLOOKUP($A36, TMUI!$A$2:$Z1000, 10, false), "")</f>
        <v>1.003642153</v>
      </c>
      <c r="AJ36" s="8">
        <f>iferror(VLOOKUP($A36, TMUI!$A$2:$Z1000, 11, false), "")</f>
        <v>0.6934322027</v>
      </c>
      <c r="AK36" s="8">
        <f t="shared" si="3"/>
        <v>0.8327257668</v>
      </c>
      <c r="AL36" s="8"/>
      <c r="AM36" s="8">
        <f t="shared" si="4"/>
        <v>0.8453270641</v>
      </c>
      <c r="AN36" s="8">
        <f>iferror(vlookup(A36, 'December Scores'!A$1:AS1000, 3, false), "")</f>
        <v>0.8046566386</v>
      </c>
      <c r="AO36" s="8">
        <f t="shared" si="5"/>
        <v>0.8351594577</v>
      </c>
    </row>
    <row r="37">
      <c r="A37" s="2">
        <v>2094.0</v>
      </c>
      <c r="B37" s="2" t="s">
        <v>243</v>
      </c>
      <c r="C37" s="8">
        <f>lookup($A37, NIL!$A$1:$A1000, NIL!C$1:C1000)</f>
        <v>4</v>
      </c>
      <c r="D37" s="8">
        <f>lookup($A37, NIL!$A$1:$A1000, NIL!D$1:D1000)</f>
        <v>1</v>
      </c>
      <c r="E37" s="8">
        <f>lookup($A37, NIL!$A$1:$A1000, NIL!E$1:E1000)</f>
        <v>1</v>
      </c>
      <c r="F37" s="8">
        <f>lookup($A37, NIL!$A$1:$A1000, NIL!F$1:F1000)</f>
        <v>1</v>
      </c>
      <c r="G37" s="8">
        <f>lookup($A37, NIL!$A$1:$A1000, NIL!G$1:G1000)</f>
        <v>1</v>
      </c>
      <c r="H37" s="8">
        <f>lookup($A37, NIL!$A$1:$A1000, NIL!K$1:K1000)</f>
        <v>0.1802616964</v>
      </c>
      <c r="I37" s="8">
        <f>lookup($A37, NIL!$A$1:$A1000, NIL!L$1:L1000)</f>
        <v>0.3487391692</v>
      </c>
      <c r="J37" s="8">
        <f>lookup($A37, NIL!$A$1:$A1000, NIL!M$1:M1000)</f>
        <v>0.2955136923</v>
      </c>
      <c r="K37" s="8">
        <f>lookup($A37, NIL!$A$1:$A1000, NIL!N$1:N1000)</f>
        <v>1.016618783</v>
      </c>
      <c r="L37" s="8">
        <f>lookup($A37, NIL!$A$1:$A1000, NIL!O$1:O1000)</f>
        <v>1.400065978</v>
      </c>
      <c r="M37" s="8">
        <f>lookup($A37, NIL!$A$1:$A1000, NIL!P$1:P1000)</f>
        <v>0.6482398638</v>
      </c>
      <c r="N37" s="8">
        <f t="shared" si="1"/>
        <v>0.8051334447</v>
      </c>
      <c r="P37" s="8">
        <f>iferror(VLOOKUP($A37, Awario!$A$2:$G1000, 3, false), "")</f>
        <v>5</v>
      </c>
      <c r="Q37" s="8">
        <f>iferror(VLOOKUP($A37, Awario!$A$2:$Z1000, 4, false), "")</f>
        <v>17977</v>
      </c>
      <c r="R37" s="8">
        <f>iferror(VLOOKUP($A37, Awario!$A$2:$Z1000, 5, false), "")</f>
        <v>79665</v>
      </c>
      <c r="S37" s="8">
        <f>iferror(VLOOKUP($A37, Awario!$A$2:$G1000, 6, false), "")</f>
        <v>4.90126756</v>
      </c>
      <c r="T37" s="9" t="b">
        <f>iferror(VLOOKUP($A37, Awario!$A$2:$Z1000, 7, false), "")</f>
        <v>0</v>
      </c>
      <c r="U37" s="8">
        <f>iferror(VLOOKUP($A37, Awario!$A$2:$Z1000, 8, false), "")</f>
        <v>3.4314958</v>
      </c>
      <c r="V37" s="8">
        <f>iferror(VLOOKUP($A37, Awario!$A$2:$Z1000, 9, false), "")</f>
        <v>1.7967058</v>
      </c>
      <c r="W37" s="8">
        <f>iferror(VLOOKUP($A37, Awario!$A$2:$Z1000, 10, false), "")</f>
        <v>1.245924419</v>
      </c>
      <c r="X37" s="8">
        <f>iferror(VLOOKUP($A37, Awario!$A$2:$Z1000, 11, false), "")</f>
        <v>-0.3312138857</v>
      </c>
      <c r="Y37" s="8">
        <f>iferror(VLOOKUP($A37, Awario!$A$2:$Z1000, 12, false), "")</f>
        <v>0.9038054445</v>
      </c>
      <c r="Z37" s="8">
        <f t="shared" si="2"/>
        <v>0.9506868278</v>
      </c>
      <c r="AA37" s="8"/>
      <c r="AB37" s="8">
        <f>iferror(VLOOKUP($A37, TMUI!$A$2:$G1000, 3, false), "")</f>
        <v>84.71</v>
      </c>
      <c r="AC37" s="8">
        <f>iferror(VLOOKUP($A37, TMUI!$A$2:$G1000, 4, false), "")</f>
        <v>77.38</v>
      </c>
      <c r="AD37" s="8">
        <f>iferror(VLOOKUP($A37, TMUI!$A$2:$G1000, 5, false), "")</f>
        <v>70.64</v>
      </c>
      <c r="AE37" s="8">
        <f>iferror(VLOOKUP($A37, TMUI!$A$2:$G1000, 6, false), "")</f>
        <v>68.9</v>
      </c>
      <c r="AF37" s="8">
        <f>iferror(VLOOKUP($A37, TMUI!$A$2:$Z1000, 7, false), "")</f>
        <v>0.621446794</v>
      </c>
      <c r="AG37" s="8">
        <f>iferror(VLOOKUP($A37, TMUI!$A$2:$Z1000, 8, false), "")</f>
        <v>0.5659160116</v>
      </c>
      <c r="AH37" s="8">
        <f>iferror(VLOOKUP($A37, TMUI!$A$2:$Z1000, 9, false), "")</f>
        <v>-0.1698594259</v>
      </c>
      <c r="AI37" s="8">
        <f>iferror(VLOOKUP($A37, TMUI!$A$2:$Z1000, 10, false), "")</f>
        <v>0.7565364117</v>
      </c>
      <c r="AJ37" s="8">
        <f>iferror(VLOOKUP($A37, TMUI!$A$2:$Z1000, 11, false), "")</f>
        <v>0.4435099479</v>
      </c>
      <c r="AK37" s="8">
        <f t="shared" si="3"/>
        <v>0.6659654254</v>
      </c>
      <c r="AL37" s="8"/>
      <c r="AM37" s="8">
        <f t="shared" si="4"/>
        <v>0.8072618993</v>
      </c>
      <c r="AN37" s="8">
        <f>iferror(vlookup(A37, 'December Scores'!A$1:AS1000, 3, false), "")</f>
        <v>0.8888801379</v>
      </c>
      <c r="AO37" s="8">
        <f t="shared" si="5"/>
        <v>0.827666459</v>
      </c>
    </row>
    <row r="38">
      <c r="A38" s="2">
        <v>2445.0</v>
      </c>
      <c r="B38" s="2" t="s">
        <v>186</v>
      </c>
      <c r="C38" s="8">
        <f>lookup($A38, NIL!$A$1:$A1000, NIL!C$1:C1000)</f>
        <v>4</v>
      </c>
      <c r="D38" s="8">
        <f>lookup($A38, NIL!$A$1:$A1000, NIL!D$1:D1000)</f>
        <v>1</v>
      </c>
      <c r="E38" s="8">
        <f>lookup($A38, NIL!$A$1:$A1000, NIL!E$1:E1000)</f>
        <v>1</v>
      </c>
      <c r="F38" s="8">
        <f>lookup($A38, NIL!$A$1:$A1000, NIL!F$1:F1000)</f>
        <v>1</v>
      </c>
      <c r="G38" s="8">
        <f>lookup($A38, NIL!$A$1:$A1000, NIL!G$1:G1000)</f>
        <v>1</v>
      </c>
      <c r="H38" s="8">
        <f>lookup($A38, NIL!$A$1:$A1000, NIL!K$1:K1000)</f>
        <v>0.1802616964</v>
      </c>
      <c r="I38" s="8">
        <f>lookup($A38, NIL!$A$1:$A1000, NIL!L$1:L1000)</f>
        <v>0.3487391692</v>
      </c>
      <c r="J38" s="8">
        <f>lookup($A38, NIL!$A$1:$A1000, NIL!M$1:M1000)</f>
        <v>0.2955136923</v>
      </c>
      <c r="K38" s="8">
        <f>lookup($A38, NIL!$A$1:$A1000, NIL!N$1:N1000)</f>
        <v>1.016618783</v>
      </c>
      <c r="L38" s="8">
        <f>lookup($A38, NIL!$A$1:$A1000, NIL!O$1:O1000)</f>
        <v>1.400065978</v>
      </c>
      <c r="M38" s="8">
        <f>lookup($A38, NIL!$A$1:$A1000, NIL!P$1:P1000)</f>
        <v>0.6482398638</v>
      </c>
      <c r="N38" s="8">
        <f t="shared" si="1"/>
        <v>0.8051334447</v>
      </c>
      <c r="P38" s="8" t="str">
        <f>iferror(VLOOKUP($A38, Awario!$A$2:$G1000, 3, false), "")</f>
        <v/>
      </c>
      <c r="Q38" s="8" t="str">
        <f>iferror(VLOOKUP($A38, Awario!$A$2:$Z1000, 4, false), "")</f>
        <v/>
      </c>
      <c r="R38" s="8" t="str">
        <f>iferror(VLOOKUP($A38, Awario!$A$2:$Z1000, 5, false), "")</f>
        <v/>
      </c>
      <c r="S38" s="8" t="str">
        <f>iferror(VLOOKUP($A38, Awario!$A$2:$G1000, 6, false), "")</f>
        <v/>
      </c>
      <c r="T38" s="9" t="str">
        <f>iferror(VLOOKUP($A38, Awario!$A$2:$Z1000, 7, false), "")</f>
        <v/>
      </c>
      <c r="U38" s="8" t="str">
        <f>iferror(VLOOKUP($A38, Awario!$A$2:$Z1000, 8, false), "")</f>
        <v/>
      </c>
      <c r="V38" s="8" t="str">
        <f>iferror(VLOOKUP($A38, Awario!$A$2:$Z1000, 9, false), "")</f>
        <v/>
      </c>
      <c r="W38" s="8" t="str">
        <f>iferror(VLOOKUP($A38, Awario!$A$2:$Z1000, 10, false), "")</f>
        <v/>
      </c>
      <c r="X38" s="8" t="str">
        <f>iferror(VLOOKUP($A38, Awario!$A$2:$Z1000, 11, false), "")</f>
        <v/>
      </c>
      <c r="Y38" s="8" t="str">
        <f>iferror(VLOOKUP($A38, Awario!$A$2:$Z1000, 12, false), "")</f>
        <v/>
      </c>
      <c r="Z38" s="8" t="str">
        <f t="shared" si="2"/>
        <v/>
      </c>
      <c r="AA38" s="8"/>
      <c r="AB38" s="8">
        <f>iferror(VLOOKUP($A38, TMUI!$A$2:$G1000, 3, false), "")</f>
        <v>94.53</v>
      </c>
      <c r="AC38" s="8">
        <f>iferror(VLOOKUP($A38, TMUI!$A$2:$G1000, 4, false), "")</f>
        <v>78.91</v>
      </c>
      <c r="AD38" s="8">
        <f>iferror(VLOOKUP($A38, TMUI!$A$2:$G1000, 5, false), "")</f>
        <v>75.78</v>
      </c>
      <c r="AE38" s="8">
        <f>iferror(VLOOKUP($A38, TMUI!$A$2:$G1000, 6, false), "")</f>
        <v>66.41</v>
      </c>
      <c r="AF38" s="8">
        <f>iferror(VLOOKUP($A38, TMUI!$A$2:$Z1000, 7, false), "")</f>
        <v>1.341189205</v>
      </c>
      <c r="AG38" s="8">
        <f>iferror(VLOOKUP($A38, TMUI!$A$2:$Z1000, 8, false), "")</f>
        <v>0.6699447779</v>
      </c>
      <c r="AH38" s="8">
        <f>iferror(VLOOKUP($A38, TMUI!$A$2:$Z1000, 9, false), "")</f>
        <v>0.2326952124</v>
      </c>
      <c r="AI38" s="8">
        <f>iferror(VLOOKUP($A38, TMUI!$A$2:$Z1000, 10, false), "")</f>
        <v>0.6046121411</v>
      </c>
      <c r="AJ38" s="8">
        <f>iferror(VLOOKUP($A38, TMUI!$A$2:$Z1000, 11, false), "")</f>
        <v>0.7121103342</v>
      </c>
      <c r="AK38" s="8">
        <f t="shared" si="3"/>
        <v>0.8438663011</v>
      </c>
      <c r="AL38" s="8"/>
      <c r="AM38" s="8">
        <f t="shared" si="4"/>
        <v>0.8244998729</v>
      </c>
      <c r="AN38" s="8" t="str">
        <f>iferror(vlookup(A38, 'December Scores'!A$1:AS1000, 3, false), "")</f>
        <v/>
      </c>
      <c r="AO38" s="8">
        <f t="shared" si="5"/>
        <v>0.8244998729</v>
      </c>
    </row>
    <row r="39">
      <c r="A39" s="2">
        <v>1597.0</v>
      </c>
      <c r="B39" s="2" t="s">
        <v>175</v>
      </c>
      <c r="C39" s="8">
        <f>lookup($A39, NIL!$A$1:$A1000, NIL!C$1:C1000)</f>
        <v>4</v>
      </c>
      <c r="D39" s="8">
        <f>lookup($A39, NIL!$A$1:$A1000, NIL!D$1:D1000)</f>
        <v>1</v>
      </c>
      <c r="E39" s="8">
        <f>lookup($A39, NIL!$A$1:$A1000, NIL!E$1:E1000)</f>
        <v>1</v>
      </c>
      <c r="F39" s="8">
        <f>lookup($A39, NIL!$A$1:$A1000, NIL!F$1:F1000)</f>
        <v>1</v>
      </c>
      <c r="G39" s="8">
        <f>lookup($A39, NIL!$A$1:$A1000, NIL!G$1:G1000)</f>
        <v>1</v>
      </c>
      <c r="H39" s="8">
        <f>lookup($A39, NIL!$A$1:$A1000, NIL!K$1:K1000)</f>
        <v>0.1802616964</v>
      </c>
      <c r="I39" s="8">
        <f>lookup($A39, NIL!$A$1:$A1000, NIL!L$1:L1000)</f>
        <v>0.3487391692</v>
      </c>
      <c r="J39" s="8">
        <f>lookup($A39, NIL!$A$1:$A1000, NIL!M$1:M1000)</f>
        <v>0.2955136923</v>
      </c>
      <c r="K39" s="8">
        <f>lookup($A39, NIL!$A$1:$A1000, NIL!N$1:N1000)</f>
        <v>1.016618783</v>
      </c>
      <c r="L39" s="8">
        <f>lookup($A39, NIL!$A$1:$A1000, NIL!O$1:O1000)</f>
        <v>1.400065978</v>
      </c>
      <c r="M39" s="8">
        <f>lookup($A39, NIL!$A$1:$A1000, NIL!P$1:P1000)</f>
        <v>0.6482398638</v>
      </c>
      <c r="N39" s="8">
        <f t="shared" si="1"/>
        <v>0.8051334447</v>
      </c>
      <c r="P39" s="8">
        <f>iferror(VLOOKUP($A39, Awario!$A$2:$G1000, 3, false), "")</f>
        <v>5</v>
      </c>
      <c r="Q39" s="8">
        <f>iferror(VLOOKUP($A39, Awario!$A$2:$Z1000, 4, false), "")</f>
        <v>3876</v>
      </c>
      <c r="R39" s="8">
        <f>iferror(VLOOKUP($A39, Awario!$A$2:$Z1000, 5, false), "")</f>
        <v>46009</v>
      </c>
      <c r="S39" s="8">
        <f>iferror(VLOOKUP($A39, Awario!$A$2:$G1000, 6, false), "")</f>
        <v>4.662842794</v>
      </c>
      <c r="T39" s="9" t="b">
        <f>iferror(VLOOKUP($A39, Awario!$A$2:$Z1000, 7, false), "")</f>
        <v>0</v>
      </c>
      <c r="U39" s="8">
        <f>iferror(VLOOKUP($A39, Awario!$A$2:$Z1000, 8, false), "")</f>
        <v>10.87022704</v>
      </c>
      <c r="V39" s="8">
        <f>iferror(VLOOKUP($A39, Awario!$A$2:$Z1000, 9, false), "")</f>
        <v>1.673937902</v>
      </c>
      <c r="W39" s="8">
        <f>iferror(VLOOKUP($A39, Awario!$A$2:$Z1000, 10, false), "")</f>
        <v>1.245924419</v>
      </c>
      <c r="X39" s="8">
        <f>iferror(VLOOKUP($A39, Awario!$A$2:$Z1000, 11, false), "")</f>
        <v>0.2557622112</v>
      </c>
      <c r="Y39" s="8">
        <f>iferror(VLOOKUP($A39, Awario!$A$2:$Z1000, 12, false), "")</f>
        <v>1.058541511</v>
      </c>
      <c r="Z39" s="8">
        <f t="shared" si="2"/>
        <v>1.028854465</v>
      </c>
      <c r="AA39" s="8"/>
      <c r="AB39" s="8">
        <f>iferror(VLOOKUP($A39, TMUI!$A$2:$G1000, 3, false), "")</f>
        <v>81.86</v>
      </c>
      <c r="AC39" s="8">
        <f>iferror(VLOOKUP($A39, TMUI!$A$2:$G1000, 4, false), "")</f>
        <v>79.14</v>
      </c>
      <c r="AD39" s="8">
        <f>iferror(VLOOKUP($A39, TMUI!$A$2:$G1000, 5, false), "")</f>
        <v>75.76</v>
      </c>
      <c r="AE39" s="8">
        <f>iferror(VLOOKUP($A39, TMUI!$A$2:$G1000, 6, false), "")</f>
        <v>68.59</v>
      </c>
      <c r="AF39" s="8">
        <f>iferror(VLOOKUP($A39, TMUI!$A$2:$Z1000, 7, false), "")</f>
        <v>0.4125602489</v>
      </c>
      <c r="AG39" s="8">
        <f>iferror(VLOOKUP($A39, TMUI!$A$2:$Z1000, 8, false), "")</f>
        <v>0.6855830892</v>
      </c>
      <c r="AH39" s="8">
        <f>iferror(VLOOKUP($A39, TMUI!$A$2:$Z1000, 9, false), "")</f>
        <v>0.2311288519</v>
      </c>
      <c r="AI39" s="8">
        <f>iferror(VLOOKUP($A39, TMUI!$A$2:$Z1000, 10, false), "")</f>
        <v>0.7376221451</v>
      </c>
      <c r="AJ39" s="8">
        <f>iferror(VLOOKUP($A39, TMUI!$A$2:$Z1000, 11, false), "")</f>
        <v>0.5167235838</v>
      </c>
      <c r="AK39" s="8">
        <f t="shared" si="3"/>
        <v>0.7188348794</v>
      </c>
      <c r="AL39" s="8"/>
      <c r="AM39" s="8">
        <f t="shared" si="4"/>
        <v>0.8509409298</v>
      </c>
      <c r="AN39" s="8">
        <f>iferror(vlookup(A39, 'December Scores'!A$1:AS1000, 3, false), "")</f>
        <v>0.7223666437</v>
      </c>
      <c r="AO39" s="8">
        <f t="shared" si="5"/>
        <v>0.8187973583</v>
      </c>
    </row>
    <row r="40">
      <c r="A40" s="2">
        <v>1438.0</v>
      </c>
      <c r="B40" s="2" t="s">
        <v>132</v>
      </c>
      <c r="C40" s="8">
        <f>lookup($A40, NIL!$A$1:$A1000, NIL!C$1:C1000)</f>
        <v>4</v>
      </c>
      <c r="D40" s="8">
        <f>lookup($A40, NIL!$A$1:$A1000, NIL!D$1:D1000)</f>
        <v>1</v>
      </c>
      <c r="E40" s="8">
        <f>lookup($A40, NIL!$A$1:$A1000, NIL!E$1:E1000)</f>
        <v>1</v>
      </c>
      <c r="F40" s="8">
        <f>lookup($A40, NIL!$A$1:$A1000, NIL!F$1:F1000)</f>
        <v>1</v>
      </c>
      <c r="G40" s="8">
        <f>lookup($A40, NIL!$A$1:$A1000, NIL!G$1:G1000)</f>
        <v>1</v>
      </c>
      <c r="H40" s="8">
        <f>lookup($A40, NIL!$A$1:$A1000, NIL!K$1:K1000)</f>
        <v>0.1802616964</v>
      </c>
      <c r="I40" s="8">
        <f>lookup($A40, NIL!$A$1:$A1000, NIL!L$1:L1000)</f>
        <v>0.3487391692</v>
      </c>
      <c r="J40" s="8">
        <f>lookup($A40, NIL!$A$1:$A1000, NIL!M$1:M1000)</f>
        <v>0.2955136923</v>
      </c>
      <c r="K40" s="8">
        <f>lookup($A40, NIL!$A$1:$A1000, NIL!N$1:N1000)</f>
        <v>1.016618783</v>
      </c>
      <c r="L40" s="8">
        <f>lookup($A40, NIL!$A$1:$A1000, NIL!O$1:O1000)</f>
        <v>1.400065978</v>
      </c>
      <c r="M40" s="8">
        <f>lookup($A40, NIL!$A$1:$A1000, NIL!P$1:P1000)</f>
        <v>0.6482398638</v>
      </c>
      <c r="N40" s="8">
        <f t="shared" si="1"/>
        <v>0.8051334447</v>
      </c>
      <c r="P40" s="8">
        <f>iferror(VLOOKUP($A40, Awario!$A$2:$G1000, 3, false), "")</f>
        <v>5</v>
      </c>
      <c r="Q40" s="8">
        <f>iferror(VLOOKUP($A40, Awario!$A$2:$Z1000, 4, false), "")</f>
        <v>1021</v>
      </c>
      <c r="R40" s="8">
        <f>iferror(VLOOKUP($A40, Awario!$A$2:$Z1000, 5, false), "")</f>
        <v>12011</v>
      </c>
      <c r="S40" s="8">
        <f>iferror(VLOOKUP($A40, Awario!$A$2:$G1000, 6, false), "")</f>
        <v>4.079579167</v>
      </c>
      <c r="T40" s="9" t="b">
        <f>iferror(VLOOKUP($A40, Awario!$A$2:$Z1000, 7, false), "")</f>
        <v>0</v>
      </c>
      <c r="U40" s="8">
        <f>iferror(VLOOKUP($A40, Awario!$A$2:$Z1000, 8, false), "")</f>
        <v>10.7639569</v>
      </c>
      <c r="V40" s="8">
        <f>iferror(VLOOKUP($A40, Awario!$A$2:$Z1000, 9, false), "")</f>
        <v>1.373608157</v>
      </c>
      <c r="W40" s="8">
        <f>iferror(VLOOKUP($A40, Awario!$A$2:$Z1000, 10, false), "")</f>
        <v>1.245924419</v>
      </c>
      <c r="X40" s="8">
        <f>iferror(VLOOKUP($A40, Awario!$A$2:$Z1000, 11, false), "")</f>
        <v>0.2473766376</v>
      </c>
      <c r="Y40" s="8">
        <f>iferror(VLOOKUP($A40, Awario!$A$2:$Z1000, 12, false), "")</f>
        <v>0.9556364044</v>
      </c>
      <c r="Z40" s="8">
        <f t="shared" si="2"/>
        <v>0.9775665729</v>
      </c>
      <c r="AA40" s="8"/>
      <c r="AB40" s="8">
        <f>iferror(VLOOKUP($A40, TMUI!$A$2:$G1000, 3, false), "")</f>
        <v>89.39</v>
      </c>
      <c r="AC40" s="8">
        <f>iferror(VLOOKUP($A40, TMUI!$A$2:$G1000, 4, false), "")</f>
        <v>75.3</v>
      </c>
      <c r="AD40" s="8">
        <f>iferror(VLOOKUP($A40, TMUI!$A$2:$G1000, 5, false), "")</f>
        <v>72.61</v>
      </c>
      <c r="AE40" s="8">
        <f>iferror(VLOOKUP($A40, TMUI!$A$2:$G1000, 6, false), "")</f>
        <v>62.99</v>
      </c>
      <c r="AF40" s="8">
        <f>iferror(VLOOKUP($A40, TMUI!$A$2:$Z1000, 7, false), "")</f>
        <v>0.9644604891</v>
      </c>
      <c r="AG40" s="8">
        <f>iferror(VLOOKUP($A40, TMUI!$A$2:$Z1000, 8, false), "")</f>
        <v>0.4244912836</v>
      </c>
      <c r="AH40" s="8">
        <f>iferror(VLOOKUP($A40, TMUI!$A$2:$Z1000, 9, false), "")</f>
        <v>-0.01557292057</v>
      </c>
      <c r="AI40" s="8">
        <f>iferror(VLOOKUP($A40, TMUI!$A$2:$Z1000, 10, false), "")</f>
        <v>0.3959450705</v>
      </c>
      <c r="AJ40" s="8">
        <f>iferror(VLOOKUP($A40, TMUI!$A$2:$Z1000, 11, false), "")</f>
        <v>0.4423309806</v>
      </c>
      <c r="AK40" s="8">
        <f t="shared" si="3"/>
        <v>0.6650796799</v>
      </c>
      <c r="AL40" s="8"/>
      <c r="AM40" s="8">
        <f t="shared" si="4"/>
        <v>0.8159265658</v>
      </c>
      <c r="AN40" s="8">
        <f>iferror(vlookup(A40, 'December Scores'!A$1:AS1000, 3, false), "")</f>
        <v>0.8253880682</v>
      </c>
      <c r="AO40" s="8">
        <f t="shared" si="5"/>
        <v>0.8182919414</v>
      </c>
    </row>
    <row r="41">
      <c r="A41" s="2">
        <v>1846.0</v>
      </c>
      <c r="B41" s="2" t="s">
        <v>145</v>
      </c>
      <c r="C41" s="8">
        <f>lookup($A41, NIL!$A$1:$A1000, NIL!C$1:C1000)</f>
        <v>4</v>
      </c>
      <c r="D41" s="8">
        <f>lookup($A41, NIL!$A$1:$A1000, NIL!D$1:D1000)</f>
        <v>1</v>
      </c>
      <c r="E41" s="8">
        <f>lookup($A41, NIL!$A$1:$A1000, NIL!E$1:E1000)</f>
        <v>1</v>
      </c>
      <c r="F41" s="8">
        <f>lookup($A41, NIL!$A$1:$A1000, NIL!F$1:F1000)</f>
        <v>1</v>
      </c>
      <c r="G41" s="8">
        <f>lookup($A41, NIL!$A$1:$A1000, NIL!G$1:G1000)</f>
        <v>1</v>
      </c>
      <c r="H41" s="8">
        <f>lookup($A41, NIL!$A$1:$A1000, NIL!K$1:K1000)</f>
        <v>0.1802616964</v>
      </c>
      <c r="I41" s="8">
        <f>lookup($A41, NIL!$A$1:$A1000, NIL!L$1:L1000)</f>
        <v>0.3487391692</v>
      </c>
      <c r="J41" s="8">
        <f>lookup($A41, NIL!$A$1:$A1000, NIL!M$1:M1000)</f>
        <v>0.2955136923</v>
      </c>
      <c r="K41" s="8">
        <f>lookup($A41, NIL!$A$1:$A1000, NIL!N$1:N1000)</f>
        <v>1.016618783</v>
      </c>
      <c r="L41" s="8">
        <f>lookup($A41, NIL!$A$1:$A1000, NIL!O$1:O1000)</f>
        <v>1.400065978</v>
      </c>
      <c r="M41" s="8">
        <f>lookup($A41, NIL!$A$1:$A1000, NIL!P$1:P1000)</f>
        <v>0.6482398638</v>
      </c>
      <c r="N41" s="8">
        <f t="shared" si="1"/>
        <v>0.8051334447</v>
      </c>
      <c r="P41" s="8">
        <f>iferror(VLOOKUP($A41, Awario!$A$2:$G1000, 3, false), "")</f>
        <v>5</v>
      </c>
      <c r="Q41" s="8">
        <f>iferror(VLOOKUP($A41, Awario!$A$2:$Z1000, 4, false), "")</f>
        <v>2748</v>
      </c>
      <c r="R41" s="8">
        <f>iferror(VLOOKUP($A41, Awario!$A$2:$Z1000, 5, false), "")</f>
        <v>23884</v>
      </c>
      <c r="S41" s="8">
        <f>iferror(VLOOKUP($A41, Awario!$A$2:$G1000, 6, false), "")</f>
        <v>4.378107063</v>
      </c>
      <c r="T41" s="9" t="b">
        <f>iferror(VLOOKUP($A41, Awario!$A$2:$Z1000, 7, false), "")</f>
        <v>0</v>
      </c>
      <c r="U41" s="8">
        <f>iferror(VLOOKUP($A41, Awario!$A$2:$Z1000, 8, false), "")</f>
        <v>7.691411936</v>
      </c>
      <c r="V41" s="8">
        <f>iferror(VLOOKUP($A41, Awario!$A$2:$Z1000, 9, false), "")</f>
        <v>1.527323908</v>
      </c>
      <c r="W41" s="8">
        <f>iferror(VLOOKUP($A41, Awario!$A$2:$Z1000, 10, false), "")</f>
        <v>1.245924419</v>
      </c>
      <c r="X41" s="8">
        <f>iferror(VLOOKUP($A41, Awario!$A$2:$Z1000, 11, false), "")</f>
        <v>0.004927973209</v>
      </c>
      <c r="Y41" s="8">
        <f>iferror(VLOOKUP($A41, Awario!$A$2:$Z1000, 12, false), "")</f>
        <v>0.9260587669</v>
      </c>
      <c r="Z41" s="8">
        <f t="shared" si="2"/>
        <v>0.9623194724</v>
      </c>
      <c r="AA41" s="8"/>
      <c r="AB41" s="8">
        <f>iferror(VLOOKUP($A41, TMUI!$A$2:$G1000, 3, false), "")</f>
        <v>94.98</v>
      </c>
      <c r="AC41" s="8">
        <f>iferror(VLOOKUP($A41, TMUI!$A$2:$G1000, 4, false), "")</f>
        <v>80.65</v>
      </c>
      <c r="AD41" s="8">
        <f>iferror(VLOOKUP($A41, TMUI!$A$2:$G1000, 5, false), "")</f>
        <v>85.55</v>
      </c>
      <c r="AE41" s="8">
        <f>iferror(VLOOKUP($A41, TMUI!$A$2:$G1000, 6, false), "")</f>
        <v>65.22</v>
      </c>
      <c r="AF41" s="8">
        <f>iferror(VLOOKUP($A41, TMUI!$A$2:$Z1000, 7, false), "")</f>
        <v>1.374171291</v>
      </c>
      <c r="AG41" s="8">
        <f>iferror(VLOOKUP($A41, TMUI!$A$2:$Z1000, 8, false), "")</f>
        <v>0.7882520024</v>
      </c>
      <c r="AH41" s="8">
        <f>iferror(VLOOKUP($A41, TMUI!$A$2:$Z1000, 9, false), "")</f>
        <v>0.9978622971</v>
      </c>
      <c r="AI41" s="8">
        <f>iferror(VLOOKUP($A41, TMUI!$A$2:$Z1000, 10, false), "")</f>
        <v>0.5320057627</v>
      </c>
      <c r="AJ41" s="8">
        <f>iferror(VLOOKUP($A41, TMUI!$A$2:$Z1000, 11, false), "")</f>
        <v>0.9230728384</v>
      </c>
      <c r="AK41" s="8">
        <f t="shared" si="3"/>
        <v>0.9607667971</v>
      </c>
      <c r="AL41" s="8"/>
      <c r="AM41" s="8">
        <f t="shared" si="4"/>
        <v>0.9094065714</v>
      </c>
      <c r="AN41" s="8">
        <f>iferror(vlookup(A41, 'December Scores'!A$1:AS1000, 3, false), "")</f>
        <v>0.5408908466</v>
      </c>
      <c r="AO41" s="8">
        <f t="shared" si="5"/>
        <v>0.8172776402</v>
      </c>
    </row>
    <row r="42">
      <c r="A42" s="2">
        <v>1569.0</v>
      </c>
      <c r="B42" s="2" t="s">
        <v>167</v>
      </c>
      <c r="C42" s="8">
        <f>lookup($A42, NIL!$A$1:$A1000, NIL!C$1:C1000)</f>
        <v>4</v>
      </c>
      <c r="D42" s="8">
        <f>lookup($A42, NIL!$A$1:$A1000, NIL!D$1:D1000)</f>
        <v>1</v>
      </c>
      <c r="E42" s="8">
        <f>lookup($A42, NIL!$A$1:$A1000, NIL!E$1:E1000)</f>
        <v>1</v>
      </c>
      <c r="F42" s="8">
        <f>lookup($A42, NIL!$A$1:$A1000, NIL!F$1:F1000)</f>
        <v>1</v>
      </c>
      <c r="G42" s="8">
        <f>lookup($A42, NIL!$A$1:$A1000, NIL!G$1:G1000)</f>
        <v>1</v>
      </c>
      <c r="H42" s="8">
        <f>lookup($A42, NIL!$A$1:$A1000, NIL!K$1:K1000)</f>
        <v>0.1802616964</v>
      </c>
      <c r="I42" s="8">
        <f>lookup($A42, NIL!$A$1:$A1000, NIL!L$1:L1000)</f>
        <v>0.3487391692</v>
      </c>
      <c r="J42" s="8">
        <f>lookup($A42, NIL!$A$1:$A1000, NIL!M$1:M1000)</f>
        <v>0.2955136923</v>
      </c>
      <c r="K42" s="8">
        <f>lookup($A42, NIL!$A$1:$A1000, NIL!N$1:N1000)</f>
        <v>1.016618783</v>
      </c>
      <c r="L42" s="8">
        <f>lookup($A42, NIL!$A$1:$A1000, NIL!O$1:O1000)</f>
        <v>1.400065978</v>
      </c>
      <c r="M42" s="8">
        <f>lookup($A42, NIL!$A$1:$A1000, NIL!P$1:P1000)</f>
        <v>0.6482398638</v>
      </c>
      <c r="N42" s="8">
        <f t="shared" si="1"/>
        <v>0.8051334447</v>
      </c>
      <c r="P42" s="8">
        <f>iferror(VLOOKUP($A42, Awario!$A$2:$G1000, 3, false), "")</f>
        <v>5</v>
      </c>
      <c r="Q42" s="8">
        <f>iferror(VLOOKUP($A42, Awario!$A$2:$Z1000, 4, false), "")</f>
        <v>5507</v>
      </c>
      <c r="R42" s="8">
        <f>iferror(VLOOKUP($A42, Awario!$A$2:$Z1000, 5, false), "")</f>
        <v>29867</v>
      </c>
      <c r="S42" s="8">
        <f>iferror(VLOOKUP($A42, Awario!$A$2:$G1000, 6, false), "")</f>
        <v>4.475191602</v>
      </c>
      <c r="T42" s="9" t="b">
        <f>iferror(VLOOKUP($A42, Awario!$A$2:$Z1000, 7, false), "")</f>
        <v>0</v>
      </c>
      <c r="U42" s="8">
        <f>iferror(VLOOKUP($A42, Awario!$A$2:$Z1000, 8, false), "")</f>
        <v>4.42346105</v>
      </c>
      <c r="V42" s="8">
        <f>iferror(VLOOKUP($A42, Awario!$A$2:$Z1000, 9, false), "")</f>
        <v>1.577313953</v>
      </c>
      <c r="W42" s="8">
        <f>iferror(VLOOKUP($A42, Awario!$A$2:$Z1000, 10, false), "")</f>
        <v>1.245924419</v>
      </c>
      <c r="X42" s="8">
        <f>iferror(VLOOKUP($A42, Awario!$A$2:$Z1000, 11, false), "")</f>
        <v>-0.2529397995</v>
      </c>
      <c r="Y42" s="8">
        <f>iferror(VLOOKUP($A42, Awario!$A$2:$Z1000, 12, false), "")</f>
        <v>0.856766191</v>
      </c>
      <c r="Z42" s="8">
        <f t="shared" si="2"/>
        <v>0.9256166545</v>
      </c>
      <c r="AA42" s="8"/>
      <c r="AB42" s="8">
        <f>iferror(VLOOKUP($A42, TMUI!$A$2:$G1000, 3, false), "")</f>
        <v>91.08</v>
      </c>
      <c r="AC42" s="8">
        <f>iferror(VLOOKUP($A42, TMUI!$A$2:$G1000, 4, false), "")</f>
        <v>77.79</v>
      </c>
      <c r="AD42" s="8">
        <f>iferror(VLOOKUP($A42, TMUI!$A$2:$G1000, 5, false), "")</f>
        <v>75.34</v>
      </c>
      <c r="AE42" s="8">
        <f>iferror(VLOOKUP($A42, TMUI!$A$2:$G1000, 6, false), "")</f>
        <v>64.76</v>
      </c>
      <c r="AF42" s="8">
        <f>iferror(VLOOKUP($A42, TMUI!$A$2:$Z1000, 7, false), "")</f>
        <v>1.088326546</v>
      </c>
      <c r="AG42" s="8">
        <f>iferror(VLOOKUP($A42, TMUI!$A$2:$Z1000, 8, false), "")</f>
        <v>0.5937930013</v>
      </c>
      <c r="AH42" s="8">
        <f>iferror(VLOOKUP($A42, TMUI!$A$2:$Z1000, 9, false), "")</f>
        <v>0.1982352822</v>
      </c>
      <c r="AI42" s="8">
        <f>iferror(VLOOKUP($A42, TMUI!$A$2:$Z1000, 10, false), "")</f>
        <v>0.5039394316</v>
      </c>
      <c r="AJ42" s="8">
        <f>iferror(VLOOKUP($A42, TMUI!$A$2:$Z1000, 11, false), "")</f>
        <v>0.5960735652</v>
      </c>
      <c r="AK42" s="8">
        <f t="shared" si="3"/>
        <v>0.7720580064</v>
      </c>
      <c r="AL42" s="8"/>
      <c r="AM42" s="8">
        <f t="shared" si="4"/>
        <v>0.8342693685</v>
      </c>
      <c r="AN42" s="8">
        <f>iferror(vlookup(A42, 'December Scores'!A$1:AS1000, 3, false), "")</f>
        <v>0.6703628797</v>
      </c>
      <c r="AO42" s="8">
        <f t="shared" si="5"/>
        <v>0.7932927463</v>
      </c>
    </row>
    <row r="43">
      <c r="A43" s="2">
        <v>2067.0</v>
      </c>
      <c r="B43" s="2" t="s">
        <v>174</v>
      </c>
      <c r="C43" s="8">
        <f>lookup($A43, NIL!$A$1:$A1000, NIL!C$1:C1000)</f>
        <v>4</v>
      </c>
      <c r="D43" s="8">
        <f>lookup($A43, NIL!$A$1:$A1000, NIL!D$1:D1000)</f>
        <v>1</v>
      </c>
      <c r="E43" s="8">
        <f>lookup($A43, NIL!$A$1:$A1000, NIL!E$1:E1000)</f>
        <v>1</v>
      </c>
      <c r="F43" s="8">
        <f>lookup($A43, NIL!$A$1:$A1000, NIL!F$1:F1000)</f>
        <v>1</v>
      </c>
      <c r="G43" s="8">
        <f>lookup($A43, NIL!$A$1:$A1000, NIL!G$1:G1000)</f>
        <v>0</v>
      </c>
      <c r="H43" s="8">
        <f>lookup($A43, NIL!$A$1:$A1000, NIL!K$1:K1000)</f>
        <v>0.1802616964</v>
      </c>
      <c r="I43" s="8">
        <f>lookup($A43, NIL!$A$1:$A1000, NIL!L$1:L1000)</f>
        <v>0.3487391692</v>
      </c>
      <c r="J43" s="8">
        <f>lookup($A43, NIL!$A$1:$A1000, NIL!M$1:M1000)</f>
        <v>0.2955136923</v>
      </c>
      <c r="K43" s="8">
        <f>lookup($A43, NIL!$A$1:$A1000, NIL!N$1:N1000)</f>
        <v>1.016618783</v>
      </c>
      <c r="L43" s="8">
        <f>lookup($A43, NIL!$A$1:$A1000, NIL!O$1:O1000)</f>
        <v>-0.7116357457</v>
      </c>
      <c r="M43" s="8">
        <f>lookup($A43, NIL!$A$1:$A1000, NIL!P$1:P1000)</f>
        <v>0.225899519</v>
      </c>
      <c r="N43" s="8">
        <f t="shared" si="1"/>
        <v>0.4752888795</v>
      </c>
      <c r="P43" s="8">
        <f>iferror(VLOOKUP($A43, Awario!$A$2:$G1000, 3, false), "")</f>
        <v>5</v>
      </c>
      <c r="Q43" s="8">
        <f>iferror(VLOOKUP($A43, Awario!$A$2:$Z1000, 4, false), "")</f>
        <v>2867</v>
      </c>
      <c r="R43" s="8">
        <f>iferror(VLOOKUP($A43, Awario!$A$2:$Z1000, 5, false), "")</f>
        <v>40238</v>
      </c>
      <c r="S43" s="8">
        <f>iferror(VLOOKUP($A43, Awario!$A$2:$G1000, 6, false), "")</f>
        <v>4.604636386</v>
      </c>
      <c r="T43" s="9" t="b">
        <f>iferror(VLOOKUP($A43, Awario!$A$2:$Z1000, 7, false), "")</f>
        <v>0</v>
      </c>
      <c r="U43" s="8">
        <f>iferror(VLOOKUP($A43, Awario!$A$2:$Z1000, 8, false), "")</f>
        <v>13.03487967</v>
      </c>
      <c r="V43" s="8">
        <f>iferror(VLOOKUP($A43, Awario!$A$2:$Z1000, 9, false), "")</f>
        <v>1.643966694</v>
      </c>
      <c r="W43" s="8">
        <f>iferror(VLOOKUP($A43, Awario!$A$2:$Z1000, 10, false), "")</f>
        <v>1.245924419</v>
      </c>
      <c r="X43" s="8">
        <f>iferror(VLOOKUP($A43, Awario!$A$2:$Z1000, 11, false), "")</f>
        <v>0.4265708221</v>
      </c>
      <c r="Y43" s="8">
        <f>iferror(VLOOKUP($A43, Awario!$A$2:$Z1000, 12, false), "")</f>
        <v>1.105487312</v>
      </c>
      <c r="Z43" s="8">
        <f t="shared" si="2"/>
        <v>1.051421567</v>
      </c>
      <c r="AA43" s="8"/>
      <c r="AB43" s="8">
        <f>iferror(VLOOKUP($A43, TMUI!$A$2:$G1000, 3, false), "")</f>
        <v>89.62</v>
      </c>
      <c r="AC43" s="8">
        <f>iferror(VLOOKUP($A43, TMUI!$A$2:$G1000, 4, false), "")</f>
        <v>83.99</v>
      </c>
      <c r="AD43" s="8">
        <f>iferror(VLOOKUP($A43, TMUI!$A$2:$G1000, 5, false), "")</f>
        <v>77.97</v>
      </c>
      <c r="AE43" s="8">
        <f>iferror(VLOOKUP($A43, TMUI!$A$2:$G1000, 6, false), "")</f>
        <v>68.18</v>
      </c>
      <c r="AF43" s="8">
        <f>iferror(VLOOKUP($A43, TMUI!$A$2:$Z1000, 7, false), "")</f>
        <v>0.9813179997</v>
      </c>
      <c r="AG43" s="8">
        <f>iferror(VLOOKUP($A43, TMUI!$A$2:$Z1000, 8, false), "")</f>
        <v>1.015347479</v>
      </c>
      <c r="AH43" s="8">
        <f>iferror(VLOOKUP($A43, TMUI!$A$2:$Z1000, 9, false), "")</f>
        <v>0.4042116827</v>
      </c>
      <c r="AI43" s="8">
        <f>iferror(VLOOKUP($A43, TMUI!$A$2:$Z1000, 10, false), "")</f>
        <v>0.7126065021</v>
      </c>
      <c r="AJ43" s="8">
        <f>iferror(VLOOKUP($A43, TMUI!$A$2:$Z1000, 11, false), "")</f>
        <v>0.7783709159</v>
      </c>
      <c r="AK43" s="8">
        <f t="shared" si="3"/>
        <v>0.8822533173</v>
      </c>
      <c r="AL43" s="8"/>
      <c r="AM43" s="8">
        <f t="shared" si="4"/>
        <v>0.8029879213</v>
      </c>
      <c r="AN43" s="8">
        <f>iferror(vlookup(A43, 'December Scores'!A$1:AS1000, 3, false), "")</f>
        <v>0.7450878047</v>
      </c>
      <c r="AO43" s="8">
        <f t="shared" si="5"/>
        <v>0.7885128922</v>
      </c>
    </row>
    <row r="44">
      <c r="A44" s="2">
        <v>2442.0</v>
      </c>
      <c r="B44" s="2" t="s">
        <v>90</v>
      </c>
      <c r="C44" s="8">
        <f>lookup($A44, NIL!$A$1:$A1000, NIL!C$1:C1000)</f>
        <v>4</v>
      </c>
      <c r="D44" s="8">
        <f>lookup($A44, NIL!$A$1:$A1000, NIL!D$1:D1000)</f>
        <v>1</v>
      </c>
      <c r="E44" s="8">
        <f>lookup($A44, NIL!$A$1:$A1000, NIL!E$1:E1000)</f>
        <v>1</v>
      </c>
      <c r="F44" s="8">
        <f>lookup($A44, NIL!$A$1:$A1000, NIL!F$1:F1000)</f>
        <v>0</v>
      </c>
      <c r="G44" s="8">
        <f>lookup($A44, NIL!$A$1:$A1000, NIL!G$1:G1000)</f>
        <v>1</v>
      </c>
      <c r="H44" s="8">
        <f>lookup($A44, NIL!$A$1:$A1000, NIL!K$1:K1000)</f>
        <v>0.1802616964</v>
      </c>
      <c r="I44" s="8">
        <f>lookup($A44, NIL!$A$1:$A1000, NIL!L$1:L1000)</f>
        <v>0.3487391692</v>
      </c>
      <c r="J44" s="8">
        <f>lookup($A44, NIL!$A$1:$A1000, NIL!M$1:M1000)</f>
        <v>0.2955136923</v>
      </c>
      <c r="K44" s="8">
        <f>lookup($A44, NIL!$A$1:$A1000, NIL!N$1:N1000)</f>
        <v>-0.980049762</v>
      </c>
      <c r="L44" s="8">
        <f>lookup($A44, NIL!$A$1:$A1000, NIL!O$1:O1000)</f>
        <v>1.400065978</v>
      </c>
      <c r="M44" s="8">
        <f>lookup($A44, NIL!$A$1:$A1000, NIL!P$1:P1000)</f>
        <v>0.2489061548</v>
      </c>
      <c r="N44" s="8">
        <f t="shared" si="1"/>
        <v>0.4989049556</v>
      </c>
      <c r="P44" s="8" t="str">
        <f>iferror(VLOOKUP($A44, Awario!$A$2:$G1000, 3, false), "")</f>
        <v/>
      </c>
      <c r="Q44" s="8" t="str">
        <f>iferror(VLOOKUP($A44, Awario!$A$2:$Z1000, 4, false), "")</f>
        <v/>
      </c>
      <c r="R44" s="8" t="str">
        <f>iferror(VLOOKUP($A44, Awario!$A$2:$Z1000, 5, false), "")</f>
        <v/>
      </c>
      <c r="S44" s="8" t="str">
        <f>iferror(VLOOKUP($A44, Awario!$A$2:$G1000, 6, false), "")</f>
        <v/>
      </c>
      <c r="T44" s="9" t="str">
        <f>iferror(VLOOKUP($A44, Awario!$A$2:$Z1000, 7, false), "")</f>
        <v/>
      </c>
      <c r="U44" s="8" t="str">
        <f>iferror(VLOOKUP($A44, Awario!$A$2:$Z1000, 8, false), "")</f>
        <v/>
      </c>
      <c r="V44" s="8" t="str">
        <f>iferror(VLOOKUP($A44, Awario!$A$2:$Z1000, 9, false), "")</f>
        <v/>
      </c>
      <c r="W44" s="8" t="str">
        <f>iferror(VLOOKUP($A44, Awario!$A$2:$Z1000, 10, false), "")</f>
        <v/>
      </c>
      <c r="X44" s="8" t="str">
        <f>iferror(VLOOKUP($A44, Awario!$A$2:$Z1000, 11, false), "")</f>
        <v/>
      </c>
      <c r="Y44" s="8" t="str">
        <f>iferror(VLOOKUP($A44, Awario!$A$2:$Z1000, 12, false), "")</f>
        <v/>
      </c>
      <c r="Z44" s="8" t="str">
        <f t="shared" si="2"/>
        <v/>
      </c>
      <c r="AA44" s="8"/>
      <c r="AB44" s="8">
        <f>iferror(VLOOKUP($A44, TMUI!$A$2:$G1000, 3, false), "")</f>
        <v>88.28</v>
      </c>
      <c r="AC44" s="8">
        <f>iferror(VLOOKUP($A44, TMUI!$A$2:$G1000, 4, false), "")</f>
        <v>89.06</v>
      </c>
      <c r="AD44" s="8">
        <f>iferror(VLOOKUP($A44, TMUI!$A$2:$G1000, 5, false), "")</f>
        <v>88.28</v>
      </c>
      <c r="AE44" s="8">
        <f>iferror(VLOOKUP($A44, TMUI!$A$2:$G1000, 6, false), "")</f>
        <v>75.78</v>
      </c>
      <c r="AF44" s="8">
        <f>iferror(VLOOKUP($A44, TMUI!$A$2:$Z1000, 7, false), "")</f>
        <v>0.8831046768</v>
      </c>
      <c r="AG44" s="8">
        <f>iferror(VLOOKUP($A44, TMUI!$A$2:$Z1000, 8, false), "")</f>
        <v>1.360070254</v>
      </c>
      <c r="AH44" s="8">
        <f>iferror(VLOOKUP($A44, TMUI!$A$2:$Z1000, 9, false), "")</f>
        <v>1.2116705</v>
      </c>
      <c r="AI44" s="8">
        <f>iferror(VLOOKUP($A44, TMUI!$A$2:$Z1000, 10, false), "")</f>
        <v>1.176311103</v>
      </c>
      <c r="AJ44" s="8">
        <f>iferror(VLOOKUP($A44, TMUI!$A$2:$Z1000, 11, false), "")</f>
        <v>1.157789133</v>
      </c>
      <c r="AK44" s="8">
        <f t="shared" si="3"/>
        <v>1.076006103</v>
      </c>
      <c r="AL44" s="8"/>
      <c r="AM44" s="8">
        <f t="shared" si="4"/>
        <v>0.7874555293</v>
      </c>
      <c r="AN44" s="8" t="str">
        <f>iferror(vlookup(A44, 'December Scores'!A$1:AS1000, 3, false), "")</f>
        <v/>
      </c>
      <c r="AO44" s="8">
        <f t="shared" si="5"/>
        <v>0.7874555293</v>
      </c>
    </row>
    <row r="45">
      <c r="A45" s="2">
        <v>1714.0</v>
      </c>
      <c r="B45" s="2" t="s">
        <v>160</v>
      </c>
      <c r="C45" s="8">
        <f>lookup($A45, NIL!$A$1:$A1000, NIL!C$1:C1000)</f>
        <v>4</v>
      </c>
      <c r="D45" s="8">
        <f>lookup($A45, NIL!$A$1:$A1000, NIL!D$1:D1000)</f>
        <v>1</v>
      </c>
      <c r="E45" s="8">
        <f>lookup($A45, NIL!$A$1:$A1000, NIL!E$1:E1000)</f>
        <v>1</v>
      </c>
      <c r="F45" s="8">
        <f>lookup($A45, NIL!$A$1:$A1000, NIL!F$1:F1000)</f>
        <v>0</v>
      </c>
      <c r="G45" s="8">
        <f>lookup($A45, NIL!$A$1:$A1000, NIL!G$1:G1000)</f>
        <v>1</v>
      </c>
      <c r="H45" s="8">
        <f>lookup($A45, NIL!$A$1:$A1000, NIL!K$1:K1000)</f>
        <v>0.1802616964</v>
      </c>
      <c r="I45" s="8">
        <f>lookup($A45, NIL!$A$1:$A1000, NIL!L$1:L1000)</f>
        <v>0.3487391692</v>
      </c>
      <c r="J45" s="8">
        <f>lookup($A45, NIL!$A$1:$A1000, NIL!M$1:M1000)</f>
        <v>0.2955136923</v>
      </c>
      <c r="K45" s="8">
        <f>lookup($A45, NIL!$A$1:$A1000, NIL!N$1:N1000)</f>
        <v>-0.980049762</v>
      </c>
      <c r="L45" s="8">
        <f>lookup($A45, NIL!$A$1:$A1000, NIL!O$1:O1000)</f>
        <v>1.400065978</v>
      </c>
      <c r="M45" s="8">
        <f>lookup($A45, NIL!$A$1:$A1000, NIL!P$1:P1000)</f>
        <v>0.2489061548</v>
      </c>
      <c r="N45" s="8">
        <f t="shared" si="1"/>
        <v>0.4989049556</v>
      </c>
      <c r="P45" s="8">
        <f>iferror(VLOOKUP($A45, Awario!$A$2:$G1000, 3, false), "")</f>
        <v>5</v>
      </c>
      <c r="Q45" s="8">
        <f>iferror(VLOOKUP($A45, Awario!$A$2:$Z1000, 4, false), "")</f>
        <v>119</v>
      </c>
      <c r="R45" s="8">
        <f>iferror(VLOOKUP($A45, Awario!$A$2:$Z1000, 5, false), "")</f>
        <v>124</v>
      </c>
      <c r="S45" s="8">
        <f>iferror(VLOOKUP($A45, Awario!$A$2:$G1000, 6, false), "")</f>
        <v>2.093421685</v>
      </c>
      <c r="T45" s="9" t="b">
        <f>iferror(VLOOKUP($A45, Awario!$A$2:$Z1000, 7, false), "")</f>
        <v>1</v>
      </c>
      <c r="U45" s="8" t="str">
        <f>iferror(VLOOKUP($A45, Awario!$A$2:$Z1000, 8, false), "")</f>
        <v/>
      </c>
      <c r="V45" s="8">
        <f>iferror(VLOOKUP($A45, Awario!$A$2:$Z1000, 9, false), "")</f>
        <v>0.3509107972</v>
      </c>
      <c r="W45" s="8">
        <f>iferror(VLOOKUP($A45, Awario!$A$2:$Z1000, 10, false), "")</f>
        <v>1.245924419</v>
      </c>
      <c r="X45" s="8" t="str">
        <f>iferror(VLOOKUP($A45, Awario!$A$2:$Z1000, 11, false), "")</f>
        <v/>
      </c>
      <c r="Y45" s="8">
        <f>iferror(VLOOKUP($A45, Awario!$A$2:$Z1000, 12, false), "")</f>
        <v>0.7984176082</v>
      </c>
      <c r="Z45" s="8">
        <f t="shared" si="2"/>
        <v>0.8935421692</v>
      </c>
      <c r="AA45" s="8"/>
      <c r="AB45" s="8">
        <f>iferror(VLOOKUP($A45, TMUI!$A$2:$G1000, 3, false), "")</f>
        <v>83.52</v>
      </c>
      <c r="AC45" s="8">
        <f>iferror(VLOOKUP($A45, TMUI!$A$2:$G1000, 4, false), "")</f>
        <v>86.94</v>
      </c>
      <c r="AD45" s="8">
        <f>iferror(VLOOKUP($A45, TMUI!$A$2:$G1000, 5, false), "")</f>
        <v>88.81</v>
      </c>
      <c r="AE45" s="8">
        <f>iferror(VLOOKUP($A45, TMUI!$A$2:$G1000, 6, false), "")</f>
        <v>63.41</v>
      </c>
      <c r="AF45" s="8">
        <f>iferror(VLOOKUP($A45, TMUI!$A$2:$Z1000, 7, false), "")</f>
        <v>0.5342274997</v>
      </c>
      <c r="AG45" s="8">
        <f>iferror(VLOOKUP($A45, TMUI!$A$2:$Z1000, 8, false), "")</f>
        <v>1.215925819</v>
      </c>
      <c r="AH45" s="8">
        <f>iferror(VLOOKUP($A45, TMUI!$A$2:$Z1000, 9, false), "")</f>
        <v>1.253179052</v>
      </c>
      <c r="AI45" s="8">
        <f>iferror(VLOOKUP($A45, TMUI!$A$2:$Z1000, 10, false), "")</f>
        <v>0.4215708511</v>
      </c>
      <c r="AJ45" s="8">
        <f>iferror(VLOOKUP($A45, TMUI!$A$2:$Z1000, 11, false), "")</f>
        <v>0.8562258056</v>
      </c>
      <c r="AK45" s="8">
        <f t="shared" si="3"/>
        <v>0.9253247028</v>
      </c>
      <c r="AL45" s="8"/>
      <c r="AM45" s="8">
        <f t="shared" si="4"/>
        <v>0.7725906092</v>
      </c>
      <c r="AN45" s="8">
        <f>iferror(vlookup(A45, 'December Scores'!A$1:AS1000, 3, false), "")</f>
        <v>0.8203088056</v>
      </c>
      <c r="AO45" s="8">
        <f t="shared" si="5"/>
        <v>0.7845201583</v>
      </c>
    </row>
    <row r="46">
      <c r="A46" s="2">
        <v>2104.0</v>
      </c>
      <c r="B46" s="2" t="s">
        <v>287</v>
      </c>
      <c r="C46" s="8">
        <f>lookup($A46, NIL!$A$1:$A1000, NIL!C$1:C1000)</f>
        <v>4</v>
      </c>
      <c r="D46" s="8">
        <f>lookup($A46, NIL!$A$1:$A1000, NIL!D$1:D1000)</f>
        <v>1</v>
      </c>
      <c r="E46" s="8">
        <f>lookup($A46, NIL!$A$1:$A1000, NIL!E$1:E1000)</f>
        <v>1</v>
      </c>
      <c r="F46" s="8">
        <f>lookup($A46, NIL!$A$1:$A1000, NIL!F$1:F1000)</f>
        <v>1</v>
      </c>
      <c r="G46" s="8">
        <f>lookup($A46, NIL!$A$1:$A1000, NIL!G$1:G1000)</f>
        <v>1</v>
      </c>
      <c r="H46" s="8">
        <f>lookup($A46, NIL!$A$1:$A1000, NIL!K$1:K1000)</f>
        <v>0.1802616964</v>
      </c>
      <c r="I46" s="8">
        <f>lookup($A46, NIL!$A$1:$A1000, NIL!L$1:L1000)</f>
        <v>0.3487391692</v>
      </c>
      <c r="J46" s="8">
        <f>lookup($A46, NIL!$A$1:$A1000, NIL!M$1:M1000)</f>
        <v>0.2955136923</v>
      </c>
      <c r="K46" s="8">
        <f>lookup($A46, NIL!$A$1:$A1000, NIL!N$1:N1000)</f>
        <v>1.016618783</v>
      </c>
      <c r="L46" s="8">
        <f>lookup($A46, NIL!$A$1:$A1000, NIL!O$1:O1000)</f>
        <v>1.400065978</v>
      </c>
      <c r="M46" s="8">
        <f>lookup($A46, NIL!$A$1:$A1000, NIL!P$1:P1000)</f>
        <v>0.6482398638</v>
      </c>
      <c r="N46" s="8">
        <f t="shared" si="1"/>
        <v>0.8051334447</v>
      </c>
      <c r="P46" s="8">
        <f>iferror(VLOOKUP($A46, Awario!$A$2:$G1000, 3, false), "")</f>
        <v>5</v>
      </c>
      <c r="Q46" s="8">
        <f>iferror(VLOOKUP($A46, Awario!$A$2:$Z1000, 4, false), "")</f>
        <v>54337</v>
      </c>
      <c r="R46" s="8">
        <f>iferror(VLOOKUP($A46, Awario!$A$2:$Z1000, 5, false), "")</f>
        <v>42712</v>
      </c>
      <c r="S46" s="8">
        <f>iferror(VLOOKUP($A46, Awario!$A$2:$G1000, 6, false), "")</f>
        <v>4.630549908</v>
      </c>
      <c r="T46" s="9" t="b">
        <f>iferror(VLOOKUP($A46, Awario!$A$2:$Z1000, 7, false), "")</f>
        <v>0</v>
      </c>
      <c r="U46" s="8">
        <f>iferror(VLOOKUP($A46, Awario!$A$2:$Z1000, 8, false), "")</f>
        <v>-0.2139426174</v>
      </c>
      <c r="V46" s="8">
        <f>iferror(VLOOKUP($A46, Awario!$A$2:$Z1000, 9, false), "")</f>
        <v>1.657309891</v>
      </c>
      <c r="W46" s="8">
        <f>iferror(VLOOKUP($A46, Awario!$A$2:$Z1000, 10, false), "")</f>
        <v>1.245924419</v>
      </c>
      <c r="X46" s="8">
        <f>iferror(VLOOKUP($A46, Awario!$A$2:$Z1000, 11, false), "")</f>
        <v>-0.6188684797</v>
      </c>
      <c r="Y46" s="8">
        <f>iferror(VLOOKUP($A46, Awario!$A$2:$Z1000, 12, false), "")</f>
        <v>0.7614552767</v>
      </c>
      <c r="Z46" s="8">
        <f t="shared" si="2"/>
        <v>0.872614048</v>
      </c>
      <c r="AA46" s="8"/>
      <c r="AB46" s="8">
        <f>iferror(VLOOKUP($A46, TMUI!$A$2:$G1000, 3, false), "")</f>
        <v>70.82</v>
      </c>
      <c r="AC46" s="8">
        <f>iferror(VLOOKUP($A46, TMUI!$A$2:$G1000, 4, false), "")</f>
        <v>73.89</v>
      </c>
      <c r="AD46" s="8">
        <f>iferror(VLOOKUP($A46, TMUI!$A$2:$G1000, 5, false), "")</f>
        <v>84.31</v>
      </c>
      <c r="AE46" s="8">
        <f>iferror(VLOOKUP($A46, TMUI!$A$2:$G1000, 6, false), "")</f>
        <v>64.04</v>
      </c>
      <c r="AF46" s="8">
        <f>iferror(VLOOKUP($A46, TMUI!$A$2:$Z1000, 7, false), "")</f>
        <v>-0.3966002625</v>
      </c>
      <c r="AG46" s="8">
        <f>iferror(VLOOKUP($A46, TMUI!$A$2:$Z1000, 8, false), "")</f>
        <v>0.3286216362</v>
      </c>
      <c r="AH46" s="8">
        <f>iferror(VLOOKUP($A46, TMUI!$A$2:$Z1000, 9, false), "")</f>
        <v>0.9007479486</v>
      </c>
      <c r="AI46" s="8">
        <f>iferror(VLOOKUP($A46, TMUI!$A$2:$Z1000, 10, false), "")</f>
        <v>0.460009522</v>
      </c>
      <c r="AJ46" s="8">
        <f>iferror(VLOOKUP($A46, TMUI!$A$2:$Z1000, 11, false), "")</f>
        <v>0.3231947111</v>
      </c>
      <c r="AK46" s="8">
        <f t="shared" si="3"/>
        <v>0.5685021645</v>
      </c>
      <c r="AL46" s="8"/>
      <c r="AM46" s="8">
        <f t="shared" si="4"/>
        <v>0.7487498857</v>
      </c>
      <c r="AN46" s="8">
        <f>iferror(vlookup(A46, 'December Scores'!A$1:AS1000, 3, false), "")</f>
        <v>0.8256096521</v>
      </c>
      <c r="AO46" s="8">
        <f t="shared" si="5"/>
        <v>0.7679648273</v>
      </c>
    </row>
    <row r="47">
      <c r="A47" s="2">
        <v>2421.0</v>
      </c>
      <c r="B47" s="2" t="s">
        <v>228</v>
      </c>
      <c r="C47" s="8">
        <f>lookup($A47, NIL!$A$1:$A1000, NIL!C$1:C1000)</f>
        <v>4</v>
      </c>
      <c r="D47" s="8">
        <f>lookup($A47, NIL!$A$1:$A1000, NIL!D$1:D1000)</f>
        <v>1</v>
      </c>
      <c r="E47" s="8">
        <f>lookup($A47, NIL!$A$1:$A1000, NIL!E$1:E1000)</f>
        <v>1</v>
      </c>
      <c r="F47" s="8">
        <f>lookup($A47, NIL!$A$1:$A1000, NIL!F$1:F1000)</f>
        <v>1</v>
      </c>
      <c r="G47" s="8">
        <f>lookup($A47, NIL!$A$1:$A1000, NIL!G$1:G1000)</f>
        <v>1</v>
      </c>
      <c r="H47" s="8">
        <f>lookup($A47, NIL!$A$1:$A1000, NIL!K$1:K1000)</f>
        <v>0.1802616964</v>
      </c>
      <c r="I47" s="8">
        <f>lookup($A47, NIL!$A$1:$A1000, NIL!L$1:L1000)</f>
        <v>0.3487391692</v>
      </c>
      <c r="J47" s="8">
        <f>lookup($A47, NIL!$A$1:$A1000, NIL!M$1:M1000)</f>
        <v>0.2955136923</v>
      </c>
      <c r="K47" s="8">
        <f>lookup($A47, NIL!$A$1:$A1000, NIL!N$1:N1000)</f>
        <v>1.016618783</v>
      </c>
      <c r="L47" s="8">
        <f>lookup($A47, NIL!$A$1:$A1000, NIL!O$1:O1000)</f>
        <v>1.400065978</v>
      </c>
      <c r="M47" s="8">
        <f>lookup($A47, NIL!$A$1:$A1000, NIL!P$1:P1000)</f>
        <v>0.6482398638</v>
      </c>
      <c r="N47" s="8">
        <f t="shared" si="1"/>
        <v>0.8051334447</v>
      </c>
      <c r="P47" s="8" t="str">
        <f>iferror(VLOOKUP($A47, Awario!$A$2:$G1000, 3, false), "")</f>
        <v/>
      </c>
      <c r="Q47" s="8" t="str">
        <f>iferror(VLOOKUP($A47, Awario!$A$2:$Z1000, 4, false), "")</f>
        <v/>
      </c>
      <c r="R47" s="8" t="str">
        <f>iferror(VLOOKUP($A47, Awario!$A$2:$Z1000, 5, false), "")</f>
        <v/>
      </c>
      <c r="S47" s="8" t="str">
        <f>iferror(VLOOKUP($A47, Awario!$A$2:$G1000, 6, false), "")</f>
        <v/>
      </c>
      <c r="T47" s="9" t="str">
        <f>iferror(VLOOKUP($A47, Awario!$A$2:$Z1000, 7, false), "")</f>
        <v/>
      </c>
      <c r="U47" s="8" t="str">
        <f>iferror(VLOOKUP($A47, Awario!$A$2:$Z1000, 8, false), "")</f>
        <v/>
      </c>
      <c r="V47" s="8" t="str">
        <f>iferror(VLOOKUP($A47, Awario!$A$2:$Z1000, 9, false), "")</f>
        <v/>
      </c>
      <c r="W47" s="8" t="str">
        <f>iferror(VLOOKUP($A47, Awario!$A$2:$Z1000, 10, false), "")</f>
        <v/>
      </c>
      <c r="X47" s="8" t="str">
        <f>iferror(VLOOKUP($A47, Awario!$A$2:$Z1000, 11, false), "")</f>
        <v/>
      </c>
      <c r="Y47" s="8" t="str">
        <f>iferror(VLOOKUP($A47, Awario!$A$2:$Z1000, 12, false), "")</f>
        <v/>
      </c>
      <c r="Z47" s="8" t="str">
        <f t="shared" si="2"/>
        <v/>
      </c>
      <c r="AA47" s="8"/>
      <c r="AB47" s="8">
        <f>iferror(VLOOKUP($A47, TMUI!$A$2:$G1000, 3, false), "")</f>
        <v>75.78</v>
      </c>
      <c r="AC47" s="8">
        <f>iferror(VLOOKUP($A47, TMUI!$A$2:$G1000, 4, false), "")</f>
        <v>77.34</v>
      </c>
      <c r="AD47" s="8">
        <f>iferror(VLOOKUP($A47, TMUI!$A$2:$G1000, 5, false), "")</f>
        <v>81.25</v>
      </c>
      <c r="AE47" s="8">
        <f>iferror(VLOOKUP($A47, TMUI!$A$2:$G1000, 6, false), "")</f>
        <v>71.09</v>
      </c>
      <c r="AF47" s="8">
        <f>iferror(VLOOKUP($A47, TMUI!$A$2:$Z1000, 7, false), "")</f>
        <v>-0.03306438055</v>
      </c>
      <c r="AG47" s="8">
        <f>iferror(VLOOKUP($A47, TMUI!$A$2:$Z1000, 8, false), "")</f>
        <v>0.5631963053</v>
      </c>
      <c r="AH47" s="8">
        <f>iferror(VLOOKUP($A47, TMUI!$A$2:$Z1000, 9, false), "")</f>
        <v>0.6610947982</v>
      </c>
      <c r="AI47" s="8">
        <f>iferror(VLOOKUP($A47, TMUI!$A$2:$Z1000, 10, false), "")</f>
        <v>0.8901565534</v>
      </c>
      <c r="AJ47" s="8">
        <f>iferror(VLOOKUP($A47, TMUI!$A$2:$Z1000, 11, false), "")</f>
        <v>0.5203458191</v>
      </c>
      <c r="AK47" s="8">
        <f t="shared" si="3"/>
        <v>0.7213499976</v>
      </c>
      <c r="AL47" s="8"/>
      <c r="AM47" s="8">
        <f t="shared" si="4"/>
        <v>0.7632417212</v>
      </c>
      <c r="AN47" s="8" t="str">
        <f>iferror(vlookup(A47, 'December Scores'!A$1:AS1000, 3, false), "")</f>
        <v/>
      </c>
      <c r="AO47" s="8">
        <f t="shared" si="5"/>
        <v>0.7632417212</v>
      </c>
    </row>
    <row r="48">
      <c r="A48" s="2">
        <v>1896.0</v>
      </c>
      <c r="B48" s="2" t="s">
        <v>196</v>
      </c>
      <c r="C48" s="8">
        <f>lookup($A48, NIL!$A$1:$A1000, NIL!C$1:C1000)</f>
        <v>4</v>
      </c>
      <c r="D48" s="8">
        <f>lookup($A48, NIL!$A$1:$A1000, NIL!D$1:D1000)</f>
        <v>1</v>
      </c>
      <c r="E48" s="8">
        <f>lookup($A48, NIL!$A$1:$A1000, NIL!E$1:E1000)</f>
        <v>1</v>
      </c>
      <c r="F48" s="8">
        <f>lookup($A48, NIL!$A$1:$A1000, NIL!F$1:F1000)</f>
        <v>0</v>
      </c>
      <c r="G48" s="8">
        <f>lookup($A48, NIL!$A$1:$A1000, NIL!G$1:G1000)</f>
        <v>1</v>
      </c>
      <c r="H48" s="8">
        <f>lookup($A48, NIL!$A$1:$A1000, NIL!K$1:K1000)</f>
        <v>0.1802616964</v>
      </c>
      <c r="I48" s="8">
        <f>lookup($A48, NIL!$A$1:$A1000, NIL!L$1:L1000)</f>
        <v>0.3487391692</v>
      </c>
      <c r="J48" s="8">
        <f>lookup($A48, NIL!$A$1:$A1000, NIL!M$1:M1000)</f>
        <v>0.2955136923</v>
      </c>
      <c r="K48" s="8">
        <f>lookup($A48, NIL!$A$1:$A1000, NIL!N$1:N1000)</f>
        <v>-0.980049762</v>
      </c>
      <c r="L48" s="8">
        <f>lookup($A48, NIL!$A$1:$A1000, NIL!O$1:O1000)</f>
        <v>1.400065978</v>
      </c>
      <c r="M48" s="8">
        <f>lookup($A48, NIL!$A$1:$A1000, NIL!P$1:P1000)</f>
        <v>0.2489061548</v>
      </c>
      <c r="N48" s="8">
        <f t="shared" si="1"/>
        <v>0.4989049556</v>
      </c>
      <c r="P48" s="8">
        <f>iferror(VLOOKUP($A48, Awario!$A$2:$G1000, 3, false), "")</f>
        <v>5</v>
      </c>
      <c r="Q48" s="8">
        <f>iferror(VLOOKUP($A48, Awario!$A$2:$Z1000, 4, false), "")</f>
        <v>1150</v>
      </c>
      <c r="R48" s="8">
        <f>iferror(VLOOKUP($A48, Awario!$A$2:$Z1000, 5, false), "")</f>
        <v>5799</v>
      </c>
      <c r="S48" s="8">
        <f>iferror(VLOOKUP($A48, Awario!$A$2:$G1000, 6, false), "")</f>
        <v>3.763353109</v>
      </c>
      <c r="T48" s="9" t="b">
        <f>iferror(VLOOKUP($A48, Awario!$A$2:$Z1000, 7, false), "")</f>
        <v>0</v>
      </c>
      <c r="U48" s="8">
        <f>iferror(VLOOKUP($A48, Awario!$A$2:$Z1000, 8, false), "")</f>
        <v>4.042608696</v>
      </c>
      <c r="V48" s="8">
        <f>iferror(VLOOKUP($A48, Awario!$A$2:$Z1000, 9, false), "")</f>
        <v>1.210779399</v>
      </c>
      <c r="W48" s="8">
        <f>iferror(VLOOKUP($A48, Awario!$A$2:$Z1000, 10, false), "")</f>
        <v>1.245924419</v>
      </c>
      <c r="X48" s="8">
        <f>iferror(VLOOKUP($A48, Awario!$A$2:$Z1000, 11, false), "")</f>
        <v>-0.2829921325</v>
      </c>
      <c r="Y48" s="8">
        <f>iferror(VLOOKUP($A48, Awario!$A$2:$Z1000, 12, false), "")</f>
        <v>0.724570562</v>
      </c>
      <c r="Z48" s="8">
        <f t="shared" si="2"/>
        <v>0.8512171062</v>
      </c>
      <c r="AA48" s="8"/>
      <c r="AB48" s="8">
        <f>iferror(VLOOKUP($A48, TMUI!$A$2:$G1000, 3, false), "")</f>
        <v>85.6</v>
      </c>
      <c r="AC48" s="8">
        <f>iferror(VLOOKUP($A48, TMUI!$A$2:$G1000, 4, false), "")</f>
        <v>79.25</v>
      </c>
      <c r="AD48" s="8">
        <f>iferror(VLOOKUP($A48, TMUI!$A$2:$G1000, 5, false), "")</f>
        <v>79.71</v>
      </c>
      <c r="AE48" s="8">
        <f>iferror(VLOOKUP($A48, TMUI!$A$2:$G1000, 6, false), "")</f>
        <v>69.74</v>
      </c>
      <c r="AF48" s="8">
        <f>iferror(VLOOKUP($A48, TMUI!$A$2:$Z1000, 7, false), "")</f>
        <v>0.6866780309</v>
      </c>
      <c r="AG48" s="8">
        <f>iferror(VLOOKUP($A48, TMUI!$A$2:$Z1000, 8, false), "")</f>
        <v>0.6930622816</v>
      </c>
      <c r="AH48" s="8">
        <f>iferror(VLOOKUP($A48, TMUI!$A$2:$Z1000, 9, false), "")</f>
        <v>0.5404850428</v>
      </c>
      <c r="AI48" s="8">
        <f>iferror(VLOOKUP($A48, TMUI!$A$2:$Z1000, 10, false), "")</f>
        <v>0.8077879729</v>
      </c>
      <c r="AJ48" s="8">
        <f>iferror(VLOOKUP($A48, TMUI!$A$2:$Z1000, 11, false), "")</f>
        <v>0.682003332</v>
      </c>
      <c r="AK48" s="8">
        <f t="shared" si="3"/>
        <v>0.8258349303</v>
      </c>
      <c r="AL48" s="8"/>
      <c r="AM48" s="8">
        <f t="shared" si="4"/>
        <v>0.7253189974</v>
      </c>
      <c r="AN48" s="8">
        <f>iferror(vlookup(A48, 'December Scores'!A$1:AS1000, 3, false), "")</f>
        <v>0.8621278156</v>
      </c>
      <c r="AO48" s="8">
        <f t="shared" si="5"/>
        <v>0.7595212019</v>
      </c>
    </row>
    <row r="49">
      <c r="A49" s="2">
        <v>2090.0</v>
      </c>
      <c r="B49" s="2" t="s">
        <v>260</v>
      </c>
      <c r="C49" s="8">
        <f>lookup($A49, NIL!$A$1:$A1000, NIL!C$1:C1000)</f>
        <v>4</v>
      </c>
      <c r="D49" s="8">
        <f>lookup($A49, NIL!$A$1:$A1000, NIL!D$1:D1000)</f>
        <v>1</v>
      </c>
      <c r="E49" s="8">
        <f>lookup($A49, NIL!$A$1:$A1000, NIL!E$1:E1000)</f>
        <v>1</v>
      </c>
      <c r="F49" s="8">
        <f>lookup($A49, NIL!$A$1:$A1000, NIL!F$1:F1000)</f>
        <v>1</v>
      </c>
      <c r="G49" s="8">
        <f>lookup($A49, NIL!$A$1:$A1000, NIL!G$1:G1000)</f>
        <v>1</v>
      </c>
      <c r="H49" s="8">
        <f>lookup($A49, NIL!$A$1:$A1000, NIL!K$1:K1000)</f>
        <v>0.1802616964</v>
      </c>
      <c r="I49" s="8">
        <f>lookup($A49, NIL!$A$1:$A1000, NIL!L$1:L1000)</f>
        <v>0.3487391692</v>
      </c>
      <c r="J49" s="8">
        <f>lookup($A49, NIL!$A$1:$A1000, NIL!M$1:M1000)</f>
        <v>0.2955136923</v>
      </c>
      <c r="K49" s="8">
        <f>lookup($A49, NIL!$A$1:$A1000, NIL!N$1:N1000)</f>
        <v>1.016618783</v>
      </c>
      <c r="L49" s="8">
        <f>lookup($A49, NIL!$A$1:$A1000, NIL!O$1:O1000)</f>
        <v>1.400065978</v>
      </c>
      <c r="M49" s="8">
        <f>lookup($A49, NIL!$A$1:$A1000, NIL!P$1:P1000)</f>
        <v>0.6482398638</v>
      </c>
      <c r="N49" s="8">
        <f t="shared" si="1"/>
        <v>0.8051334447</v>
      </c>
      <c r="P49" s="8">
        <f>iferror(VLOOKUP($A49, Awario!$A$2:$G1000, 3, false), "")</f>
        <v>5</v>
      </c>
      <c r="Q49" s="8">
        <f>iferror(VLOOKUP($A49, Awario!$A$2:$Z1000, 4, false), "")</f>
        <v>2748</v>
      </c>
      <c r="R49" s="8">
        <f>iferror(VLOOKUP($A49, Awario!$A$2:$Z1000, 5, false), "")</f>
        <v>23664</v>
      </c>
      <c r="S49" s="8">
        <f>iferror(VLOOKUP($A49, Awario!$A$2:$G1000, 6, false), "")</f>
        <v>4.374088157</v>
      </c>
      <c r="T49" s="9" t="b">
        <f>iferror(VLOOKUP($A49, Awario!$A$2:$Z1000, 7, false), "")</f>
        <v>0</v>
      </c>
      <c r="U49" s="8">
        <f>iferror(VLOOKUP($A49, Awario!$A$2:$Z1000, 8, false), "")</f>
        <v>7.611353712</v>
      </c>
      <c r="V49" s="8">
        <f>iferror(VLOOKUP($A49, Awario!$A$2:$Z1000, 9, false), "")</f>
        <v>1.525254523</v>
      </c>
      <c r="W49" s="8">
        <f>iferror(VLOOKUP($A49, Awario!$A$2:$Z1000, 10, false), "")</f>
        <v>1.245924419</v>
      </c>
      <c r="X49" s="8">
        <f>iferror(VLOOKUP($A49, Awario!$A$2:$Z1000, 11, false), "")</f>
        <v>-0.001389268595</v>
      </c>
      <c r="Y49" s="8">
        <f>iferror(VLOOKUP($A49, Awario!$A$2:$Z1000, 12, false), "")</f>
        <v>0.9232632247</v>
      </c>
      <c r="Z49" s="8">
        <f t="shared" si="2"/>
        <v>0.9608658724</v>
      </c>
      <c r="AA49" s="8"/>
      <c r="AB49" s="8">
        <f>iferror(VLOOKUP($A49, TMUI!$A$2:$G1000, 3, false), "")</f>
        <v>84.4</v>
      </c>
      <c r="AC49" s="8">
        <f>iferror(VLOOKUP($A49, TMUI!$A$2:$G1000, 4, false), "")</f>
        <v>75.45</v>
      </c>
      <c r="AD49" s="8">
        <f>iferror(VLOOKUP($A49, TMUI!$A$2:$G1000, 5, false), "")</f>
        <v>78.56</v>
      </c>
      <c r="AE49" s="8">
        <f>iferror(VLOOKUP($A49, TMUI!$A$2:$G1000, 6, false), "")</f>
        <v>60.61</v>
      </c>
      <c r="AF49" s="8">
        <f>iferror(VLOOKUP($A49, TMUI!$A$2:$Z1000, 7, false), "")</f>
        <v>0.5987258014</v>
      </c>
      <c r="AG49" s="8">
        <f>iferror(VLOOKUP($A49, TMUI!$A$2:$Z1000, 8, false), "")</f>
        <v>0.4346901822</v>
      </c>
      <c r="AH49" s="8">
        <f>iferror(VLOOKUP($A49, TMUI!$A$2:$Z1000, 9, false), "")</f>
        <v>0.4504193163</v>
      </c>
      <c r="AI49" s="8">
        <f>iferror(VLOOKUP($A49, TMUI!$A$2:$Z1000, 10, false), "")</f>
        <v>0.2507323139</v>
      </c>
      <c r="AJ49" s="8">
        <f>iferror(VLOOKUP($A49, TMUI!$A$2:$Z1000, 11, false), "")</f>
        <v>0.4336419034</v>
      </c>
      <c r="AK49" s="8">
        <f t="shared" si="3"/>
        <v>0.6585149227</v>
      </c>
      <c r="AL49" s="8"/>
      <c r="AM49" s="8">
        <f t="shared" si="4"/>
        <v>0.8081714133</v>
      </c>
      <c r="AN49" s="8">
        <f>iferror(vlookup(A49, 'December Scores'!A$1:AS1000, 3, false), "")</f>
        <v>0.6038448402</v>
      </c>
      <c r="AO49" s="8">
        <f t="shared" si="5"/>
        <v>0.75708977</v>
      </c>
    </row>
    <row r="50">
      <c r="A50" s="2">
        <v>2451.0</v>
      </c>
      <c r="B50" s="2" t="s">
        <v>257</v>
      </c>
      <c r="C50" s="8">
        <f>lookup($A50, NIL!$A$1:$A1000, NIL!C$1:C1000)</f>
        <v>4</v>
      </c>
      <c r="D50" s="8">
        <f>lookup($A50, NIL!$A$1:$A1000, NIL!D$1:D1000)</f>
        <v>1</v>
      </c>
      <c r="E50" s="8">
        <f>lookup($A50, NIL!$A$1:$A1000, NIL!E$1:E1000)</f>
        <v>1</v>
      </c>
      <c r="F50" s="8">
        <f>lookup($A50, NIL!$A$1:$A1000, NIL!F$1:F1000)</f>
        <v>1</v>
      </c>
      <c r="G50" s="8">
        <f>lookup($A50, NIL!$A$1:$A1000, NIL!G$1:G1000)</f>
        <v>1</v>
      </c>
      <c r="H50" s="8">
        <f>lookup($A50, NIL!$A$1:$A1000, NIL!K$1:K1000)</f>
        <v>0.1802616964</v>
      </c>
      <c r="I50" s="8">
        <f>lookup($A50, NIL!$A$1:$A1000, NIL!L$1:L1000)</f>
        <v>0.3487391692</v>
      </c>
      <c r="J50" s="8">
        <f>lookup($A50, NIL!$A$1:$A1000, NIL!M$1:M1000)</f>
        <v>0.2955136923</v>
      </c>
      <c r="K50" s="8">
        <f>lookup($A50, NIL!$A$1:$A1000, NIL!N$1:N1000)</f>
        <v>1.016618783</v>
      </c>
      <c r="L50" s="8">
        <f>lookup($A50, NIL!$A$1:$A1000, NIL!O$1:O1000)</f>
        <v>1.400065978</v>
      </c>
      <c r="M50" s="8">
        <f>lookup($A50, NIL!$A$1:$A1000, NIL!P$1:P1000)</f>
        <v>0.6482398638</v>
      </c>
      <c r="N50" s="8">
        <f t="shared" si="1"/>
        <v>0.8051334447</v>
      </c>
      <c r="P50" s="8" t="str">
        <f>iferror(VLOOKUP($A50, Awario!$A$2:$G1000, 3, false), "")</f>
        <v/>
      </c>
      <c r="Q50" s="8" t="str">
        <f>iferror(VLOOKUP($A50, Awario!$A$2:$Z1000, 4, false), "")</f>
        <v/>
      </c>
      <c r="R50" s="8" t="str">
        <f>iferror(VLOOKUP($A50, Awario!$A$2:$Z1000, 5, false), "")</f>
        <v/>
      </c>
      <c r="S50" s="8" t="str">
        <f>iferror(VLOOKUP($A50, Awario!$A$2:$G1000, 6, false), "")</f>
        <v/>
      </c>
      <c r="T50" s="9" t="str">
        <f>iferror(VLOOKUP($A50, Awario!$A$2:$Z1000, 7, false), "")</f>
        <v/>
      </c>
      <c r="U50" s="8" t="str">
        <f>iferror(VLOOKUP($A50, Awario!$A$2:$Z1000, 8, false), "")</f>
        <v/>
      </c>
      <c r="V50" s="8" t="str">
        <f>iferror(VLOOKUP($A50, Awario!$A$2:$Z1000, 9, false), "")</f>
        <v/>
      </c>
      <c r="W50" s="8" t="str">
        <f>iferror(VLOOKUP($A50, Awario!$A$2:$Z1000, 10, false), "")</f>
        <v/>
      </c>
      <c r="X50" s="8" t="str">
        <f>iferror(VLOOKUP($A50, Awario!$A$2:$Z1000, 11, false), "")</f>
        <v/>
      </c>
      <c r="Y50" s="8" t="str">
        <f>iferror(VLOOKUP($A50, Awario!$A$2:$Z1000, 12, false), "")</f>
        <v/>
      </c>
      <c r="Z50" s="8" t="str">
        <f t="shared" si="2"/>
        <v/>
      </c>
      <c r="AA50" s="8"/>
      <c r="AB50" s="8">
        <f>iferror(VLOOKUP($A50, TMUI!$A$2:$G1000, 3, false), "")</f>
        <v>83.59</v>
      </c>
      <c r="AC50" s="8">
        <f>iferror(VLOOKUP($A50, TMUI!$A$2:$G1000, 4, false), "")</f>
        <v>75</v>
      </c>
      <c r="AD50" s="8">
        <f>iferror(VLOOKUP($A50, TMUI!$A$2:$G1000, 5, false), "")</f>
        <v>82.03</v>
      </c>
      <c r="AE50" s="8">
        <f>iferror(VLOOKUP($A50, TMUI!$A$2:$G1000, 6, false), "")</f>
        <v>59.38</v>
      </c>
      <c r="AF50" s="8">
        <f>iferror(VLOOKUP($A50, TMUI!$A$2:$Z1000, 7, false), "")</f>
        <v>0.5393580465</v>
      </c>
      <c r="AG50" s="8">
        <f>iferror(VLOOKUP($A50, TMUI!$A$2:$Z1000, 8, false), "")</f>
        <v>0.4040934862</v>
      </c>
      <c r="AH50" s="8">
        <f>iferror(VLOOKUP($A50, TMUI!$A$2:$Z1000, 9, false), "")</f>
        <v>0.7221828562</v>
      </c>
      <c r="AI50" s="8">
        <f>iferror(VLOOKUP($A50, TMUI!$A$2:$Z1000, 10, false), "")</f>
        <v>0.175685385</v>
      </c>
      <c r="AJ50" s="8">
        <f>iferror(VLOOKUP($A50, TMUI!$A$2:$Z1000, 11, false), "")</f>
        <v>0.4603299435</v>
      </c>
      <c r="AK50" s="8">
        <f t="shared" si="3"/>
        <v>0.6784761923</v>
      </c>
      <c r="AL50" s="8"/>
      <c r="AM50" s="8">
        <f t="shared" si="4"/>
        <v>0.7418048185</v>
      </c>
      <c r="AN50" s="8" t="str">
        <f>iferror(vlookup(A50, 'December Scores'!A$1:AS1000, 3, false), "")</f>
        <v/>
      </c>
      <c r="AO50" s="8">
        <f t="shared" si="5"/>
        <v>0.7418048185</v>
      </c>
    </row>
    <row r="51">
      <c r="A51" s="2">
        <v>2114.0</v>
      </c>
      <c r="B51" s="2" t="s">
        <v>152</v>
      </c>
      <c r="C51" s="8">
        <f>lookup($A51, NIL!$A$1:$A1000, NIL!C$1:C1000)</f>
        <v>4</v>
      </c>
      <c r="D51" s="8">
        <f>lookup($A51, NIL!$A$1:$A1000, NIL!D$1:D1000)</f>
        <v>1</v>
      </c>
      <c r="E51" s="8">
        <f>lookup($A51, NIL!$A$1:$A1000, NIL!E$1:E1000)</f>
        <v>1</v>
      </c>
      <c r="F51" s="8">
        <f>lookup($A51, NIL!$A$1:$A1000, NIL!F$1:F1000)</f>
        <v>1</v>
      </c>
      <c r="G51" s="8">
        <f>lookup($A51, NIL!$A$1:$A1000, NIL!G$1:G1000)</f>
        <v>1</v>
      </c>
      <c r="H51" s="8">
        <f>lookup($A51, NIL!$A$1:$A1000, NIL!K$1:K1000)</f>
        <v>0.1802616964</v>
      </c>
      <c r="I51" s="8">
        <f>lookup($A51, NIL!$A$1:$A1000, NIL!L$1:L1000)</f>
        <v>0.3487391692</v>
      </c>
      <c r="J51" s="8">
        <f>lookup($A51, NIL!$A$1:$A1000, NIL!M$1:M1000)</f>
        <v>0.2955136923</v>
      </c>
      <c r="K51" s="8">
        <f>lookup($A51, NIL!$A$1:$A1000, NIL!N$1:N1000)</f>
        <v>1.016618783</v>
      </c>
      <c r="L51" s="8">
        <f>lookup($A51, NIL!$A$1:$A1000, NIL!O$1:O1000)</f>
        <v>1.400065978</v>
      </c>
      <c r="M51" s="8">
        <f>lookup($A51, NIL!$A$1:$A1000, NIL!P$1:P1000)</f>
        <v>0.6482398638</v>
      </c>
      <c r="N51" s="8">
        <f t="shared" si="1"/>
        <v>0.8051334447</v>
      </c>
      <c r="P51" s="8">
        <f>iferror(VLOOKUP($A51, Awario!$A$2:$G1000, 3, false), "")</f>
        <v>5</v>
      </c>
      <c r="Q51" s="8">
        <f>iferror(VLOOKUP($A51, Awario!$A$2:$Z1000, 4, false), "")</f>
        <v>0</v>
      </c>
      <c r="R51" s="8">
        <f>iferror(VLOOKUP($A51, Awario!$A$2:$Z1000, 5, false), "")</f>
        <v>0</v>
      </c>
      <c r="S51" s="8">
        <f>iferror(VLOOKUP($A51, Awario!$A$2:$G1000, 6, false), "")</f>
        <v>0</v>
      </c>
      <c r="T51" s="9" t="b">
        <f>iferror(VLOOKUP($A51, Awario!$A$2:$Z1000, 7, false), "")</f>
        <v>1</v>
      </c>
      <c r="U51" s="8" t="str">
        <f>iferror(VLOOKUP($A51, Awario!$A$2:$Z1000, 8, false), "")</f>
        <v/>
      </c>
      <c r="V51" s="8">
        <f>iferror(VLOOKUP($A51, Awario!$A$2:$Z1000, 9, false), "")</f>
        <v>-0.7270182438</v>
      </c>
      <c r="W51" s="8">
        <f>iferror(VLOOKUP($A51, Awario!$A$2:$Z1000, 10, false), "")</f>
        <v>1.245924419</v>
      </c>
      <c r="X51" s="8" t="str">
        <f>iferror(VLOOKUP($A51, Awario!$A$2:$Z1000, 11, false), "")</f>
        <v/>
      </c>
      <c r="Y51" s="8">
        <f>iferror(VLOOKUP($A51, Awario!$A$2:$Z1000, 12, false), "")</f>
        <v>0.2594530877</v>
      </c>
      <c r="Z51" s="8">
        <f t="shared" si="2"/>
        <v>0.5093653774</v>
      </c>
      <c r="AA51" s="8"/>
      <c r="AB51" s="8">
        <f>iferror(VLOOKUP($A51, TMUI!$A$2:$G1000, 3, false), "")</f>
        <v>88.3</v>
      </c>
      <c r="AC51" s="8">
        <f>iferror(VLOOKUP($A51, TMUI!$A$2:$G1000, 4, false), "")</f>
        <v>85.54</v>
      </c>
      <c r="AD51" s="8">
        <f>iferror(VLOOKUP($A51, TMUI!$A$2:$G1000, 5, false), "")</f>
        <v>81.75</v>
      </c>
      <c r="AE51" s="8">
        <f>iferror(VLOOKUP($A51, TMUI!$A$2:$G1000, 6, false), "")</f>
        <v>69.48</v>
      </c>
      <c r="AF51" s="8">
        <f>iferror(VLOOKUP($A51, TMUI!$A$2:$Z1000, 7, false), "")</f>
        <v>0.8845705473</v>
      </c>
      <c r="AG51" s="8">
        <f>iferror(VLOOKUP($A51, TMUI!$A$2:$Z1000, 8, false), "")</f>
        <v>1.120736099</v>
      </c>
      <c r="AH51" s="8">
        <f>iferror(VLOOKUP($A51, TMUI!$A$2:$Z1000, 9, false), "")</f>
        <v>0.7002538097</v>
      </c>
      <c r="AI51" s="8">
        <f>iferror(VLOOKUP($A51, TMUI!$A$2:$Z1000, 10, false), "")</f>
        <v>0.7919243944</v>
      </c>
      <c r="AJ51" s="8">
        <f>iferror(VLOOKUP($A51, TMUI!$A$2:$Z1000, 11, false), "")</f>
        <v>0.8743712125</v>
      </c>
      <c r="AK51" s="8">
        <f t="shared" si="3"/>
        <v>0.9350781852</v>
      </c>
      <c r="AL51" s="8"/>
      <c r="AM51" s="8">
        <f t="shared" si="4"/>
        <v>0.7498590024</v>
      </c>
      <c r="AN51" s="8">
        <f>iferror(vlookup(A51, 'December Scores'!A$1:AS1000, 3, false), "")</f>
        <v>0.6970753009</v>
      </c>
      <c r="AO51" s="8">
        <f t="shared" si="5"/>
        <v>0.7366630771</v>
      </c>
    </row>
    <row r="52">
      <c r="A52" s="2">
        <v>2189.0</v>
      </c>
      <c r="B52" s="2" t="s">
        <v>205</v>
      </c>
      <c r="C52" s="8">
        <f>lookup($A52, NIL!$A$1:$A1000, NIL!C$1:C1000)</f>
        <v>4</v>
      </c>
      <c r="D52" s="8">
        <f>lookup($A52, NIL!$A$1:$A1000, NIL!D$1:D1000)</f>
        <v>1</v>
      </c>
      <c r="E52" s="8">
        <f>lookup($A52, NIL!$A$1:$A1000, NIL!E$1:E1000)</f>
        <v>1</v>
      </c>
      <c r="F52" s="8">
        <f>lookup($A52, NIL!$A$1:$A1000, NIL!F$1:F1000)</f>
        <v>0</v>
      </c>
      <c r="G52" s="8">
        <f>lookup($A52, NIL!$A$1:$A1000, NIL!G$1:G1000)</f>
        <v>1</v>
      </c>
      <c r="H52" s="8">
        <f>lookup($A52, NIL!$A$1:$A1000, NIL!K$1:K1000)</f>
        <v>0.1802616964</v>
      </c>
      <c r="I52" s="8">
        <f>lookup($A52, NIL!$A$1:$A1000, NIL!L$1:L1000)</f>
        <v>0.3487391692</v>
      </c>
      <c r="J52" s="8">
        <f>lookup($A52, NIL!$A$1:$A1000, NIL!M$1:M1000)</f>
        <v>0.2955136923</v>
      </c>
      <c r="K52" s="8">
        <f>lookup($A52, NIL!$A$1:$A1000, NIL!N$1:N1000)</f>
        <v>-0.980049762</v>
      </c>
      <c r="L52" s="8">
        <f>lookup($A52, NIL!$A$1:$A1000, NIL!O$1:O1000)</f>
        <v>1.400065978</v>
      </c>
      <c r="M52" s="8">
        <f>lookup($A52, NIL!$A$1:$A1000, NIL!P$1:P1000)</f>
        <v>0.2489061548</v>
      </c>
      <c r="N52" s="8">
        <f t="shared" si="1"/>
        <v>0.4989049556</v>
      </c>
      <c r="P52" s="8">
        <f>iferror(VLOOKUP($A52, Awario!$A$2:$G1000, 3, false), "")</f>
        <v>5</v>
      </c>
      <c r="Q52" s="8" t="str">
        <f>iferror(VLOOKUP($A52, Awario!$A$2:$Z1000, 4, false), "")</f>
        <v/>
      </c>
      <c r="R52" s="8">
        <f>iferror(VLOOKUP($A52, Awario!$A$2:$Z1000, 5, false), "")</f>
        <v>14290</v>
      </c>
      <c r="S52" s="8">
        <f>iferror(VLOOKUP($A52, Awario!$A$2:$G1000, 6, false), "")</f>
        <v>4.155032229</v>
      </c>
      <c r="T52" s="9" t="b">
        <f>iferror(VLOOKUP($A52, Awario!$A$2:$Z1000, 7, false), "")</f>
        <v>1</v>
      </c>
      <c r="U52" s="8" t="str">
        <f>iferror(VLOOKUP($A52, Awario!$A$2:$Z1000, 8, false), "")</f>
        <v/>
      </c>
      <c r="V52" s="8">
        <f>iferror(VLOOKUP($A52, Awario!$A$2:$Z1000, 9, false), "")</f>
        <v>1.412459883</v>
      </c>
      <c r="W52" s="8">
        <f>iferror(VLOOKUP($A52, Awario!$A$2:$Z1000, 10, false), "")</f>
        <v>1.245924419</v>
      </c>
      <c r="X52" s="8" t="str">
        <f>iferror(VLOOKUP($A52, Awario!$A$2:$Z1000, 11, false), "")</f>
        <v/>
      </c>
      <c r="Y52" s="8">
        <f>iferror(VLOOKUP($A52, Awario!$A$2:$Z1000, 12, false), "")</f>
        <v>1.329192151</v>
      </c>
      <c r="Z52" s="8">
        <f t="shared" si="2"/>
        <v>1.152905959</v>
      </c>
      <c r="AA52" s="8"/>
      <c r="AB52" s="8">
        <f>iferror(VLOOKUP($A52, TMUI!$A$2:$G1000, 3, false), "")</f>
        <v>91.17</v>
      </c>
      <c r="AC52" s="8">
        <f>iferror(VLOOKUP($A52, TMUI!$A$2:$G1000, 4, false), "")</f>
        <v>78.91</v>
      </c>
      <c r="AD52" s="8">
        <f>iferror(VLOOKUP($A52, TMUI!$A$2:$G1000, 5, false), "")</f>
        <v>69.69</v>
      </c>
      <c r="AE52" s="8">
        <f>iferror(VLOOKUP($A52, TMUI!$A$2:$G1000, 6, false), "")</f>
        <v>73.56</v>
      </c>
      <c r="AF52" s="8">
        <f>iferror(VLOOKUP($A52, TMUI!$A$2:$Z1000, 7, false), "")</f>
        <v>1.094922963</v>
      </c>
      <c r="AG52" s="8">
        <f>iferror(VLOOKUP($A52, TMUI!$A$2:$Z1000, 8, false), "")</f>
        <v>0.6699447779</v>
      </c>
      <c r="AH52" s="8">
        <f>iferror(VLOOKUP($A52, TMUI!$A$2:$Z1000, 9, false), "")</f>
        <v>-0.2442615478</v>
      </c>
      <c r="AI52" s="8">
        <f>iferror(VLOOKUP($A52, TMUI!$A$2:$Z1000, 10, false), "")</f>
        <v>1.040860549</v>
      </c>
      <c r="AJ52" s="8">
        <f>iferror(VLOOKUP($A52, TMUI!$A$2:$Z1000, 11, false), "")</f>
        <v>0.6403666854</v>
      </c>
      <c r="AK52" s="8">
        <f t="shared" si="3"/>
        <v>0.8002291456</v>
      </c>
      <c r="AL52" s="8"/>
      <c r="AM52" s="8">
        <f t="shared" si="4"/>
        <v>0.8173466869</v>
      </c>
      <c r="AN52" s="8">
        <f>iferror(vlookup(A52, 'December Scores'!A$1:AS1000, 3, false), "")</f>
        <v>0.4891574037</v>
      </c>
      <c r="AO52" s="8">
        <f t="shared" si="5"/>
        <v>0.7352993661</v>
      </c>
    </row>
    <row r="53">
      <c r="A53" s="2">
        <v>2109.0</v>
      </c>
      <c r="B53" s="2" t="s">
        <v>122</v>
      </c>
      <c r="C53" s="8">
        <f>lookup($A53, NIL!$A$1:$A1000, NIL!C$1:C1000)</f>
        <v>4</v>
      </c>
      <c r="D53" s="8">
        <f>lookup($A53, NIL!$A$1:$A1000, NIL!D$1:D1000)</f>
        <v>1</v>
      </c>
      <c r="E53" s="8">
        <f>lookup($A53, NIL!$A$1:$A1000, NIL!E$1:E1000)</f>
        <v>1</v>
      </c>
      <c r="F53" s="8">
        <f>lookup($A53, NIL!$A$1:$A1000, NIL!F$1:F1000)</f>
        <v>1</v>
      </c>
      <c r="G53" s="8">
        <f>lookup($A53, NIL!$A$1:$A1000, NIL!G$1:G1000)</f>
        <v>1</v>
      </c>
      <c r="H53" s="8">
        <f>lookup($A53, NIL!$A$1:$A1000, NIL!K$1:K1000)</f>
        <v>0.1802616964</v>
      </c>
      <c r="I53" s="8">
        <f>lookup($A53, NIL!$A$1:$A1000, NIL!L$1:L1000)</f>
        <v>0.3487391692</v>
      </c>
      <c r="J53" s="8">
        <f>lookup($A53, NIL!$A$1:$A1000, NIL!M$1:M1000)</f>
        <v>0.2955136923</v>
      </c>
      <c r="K53" s="8">
        <f>lookup($A53, NIL!$A$1:$A1000, NIL!N$1:N1000)</f>
        <v>1.016618783</v>
      </c>
      <c r="L53" s="8">
        <f>lookup($A53, NIL!$A$1:$A1000, NIL!O$1:O1000)</f>
        <v>1.400065978</v>
      </c>
      <c r="M53" s="8">
        <f>lookup($A53, NIL!$A$1:$A1000, NIL!P$1:P1000)</f>
        <v>0.6482398638</v>
      </c>
      <c r="N53" s="8">
        <f t="shared" si="1"/>
        <v>0.8051334447</v>
      </c>
      <c r="P53" s="8">
        <f>iferror(VLOOKUP($A53, Awario!$A$2:$G1000, 3, false), "")</f>
        <v>5</v>
      </c>
      <c r="Q53" s="8">
        <f>iferror(VLOOKUP($A53, Awario!$A$2:$Z1000, 4, false), "")</f>
        <v>0</v>
      </c>
      <c r="R53" s="8">
        <f>iferror(VLOOKUP($A53, Awario!$A$2:$Z1000, 5, false), "")</f>
        <v>0</v>
      </c>
      <c r="S53" s="8">
        <f>iferror(VLOOKUP($A53, Awario!$A$2:$G1000, 6, false), "")</f>
        <v>0</v>
      </c>
      <c r="T53" s="9" t="b">
        <f>iferror(VLOOKUP($A53, Awario!$A$2:$Z1000, 7, false), "")</f>
        <v>1</v>
      </c>
      <c r="U53" s="8" t="str">
        <f>iferror(VLOOKUP($A53, Awario!$A$2:$Z1000, 8, false), "")</f>
        <v/>
      </c>
      <c r="V53" s="8">
        <f>iferror(VLOOKUP($A53, Awario!$A$2:$Z1000, 9, false), "")</f>
        <v>-0.7270182438</v>
      </c>
      <c r="W53" s="8">
        <f>iferror(VLOOKUP($A53, Awario!$A$2:$Z1000, 10, false), "")</f>
        <v>1.245924419</v>
      </c>
      <c r="X53" s="8" t="str">
        <f>iferror(VLOOKUP($A53, Awario!$A$2:$Z1000, 11, false), "")</f>
        <v/>
      </c>
      <c r="Y53" s="8">
        <f>iferror(VLOOKUP($A53, Awario!$A$2:$Z1000, 12, false), "")</f>
        <v>0.2594530877</v>
      </c>
      <c r="Z53" s="8">
        <f t="shared" si="2"/>
        <v>0.5093653774</v>
      </c>
      <c r="AA53" s="8"/>
      <c r="AB53" s="8">
        <f>iferror(VLOOKUP($A53, TMUI!$A$2:$G1000, 3, false), "")</f>
        <v>84.44</v>
      </c>
      <c r="AC53" s="8">
        <f>iferror(VLOOKUP($A53, TMUI!$A$2:$G1000, 4, false), "")</f>
        <v>83.85</v>
      </c>
      <c r="AD53" s="8">
        <f>iferror(VLOOKUP($A53, TMUI!$A$2:$G1000, 5, false), "")</f>
        <v>88.66</v>
      </c>
      <c r="AE53" s="8">
        <f>iferror(VLOOKUP($A53, TMUI!$A$2:$G1000, 6, false), "")</f>
        <v>73.97</v>
      </c>
      <c r="AF53" s="8">
        <f>iferror(VLOOKUP($A53, TMUI!$A$2:$Z1000, 7, false), "")</f>
        <v>0.6016575424</v>
      </c>
      <c r="AG53" s="8">
        <f>iferror(VLOOKUP($A53, TMUI!$A$2:$Z1000, 8, false), "")</f>
        <v>1.005828507</v>
      </c>
      <c r="AH53" s="8">
        <f>iferror(VLOOKUP($A53, TMUI!$A$2:$Z1000, 9, false), "")</f>
        <v>1.241431349</v>
      </c>
      <c r="AI53" s="8">
        <f>iferror(VLOOKUP($A53, TMUI!$A$2:$Z1000, 10, false), "")</f>
        <v>1.065876192</v>
      </c>
      <c r="AJ53" s="8">
        <f>iferror(VLOOKUP($A53, TMUI!$A$2:$Z1000, 11, false), "")</f>
        <v>0.9786983975</v>
      </c>
      <c r="AK53" s="8">
        <f t="shared" si="3"/>
        <v>0.9892918667</v>
      </c>
      <c r="AL53" s="8"/>
      <c r="AM53" s="8">
        <f t="shared" si="4"/>
        <v>0.7679302296</v>
      </c>
      <c r="AN53" s="8">
        <f>iferror(vlookup(A53, 'December Scores'!A$1:AS1000, 3, false), "")</f>
        <v>0.6047975633</v>
      </c>
      <c r="AO53" s="8">
        <f t="shared" si="5"/>
        <v>0.727147063</v>
      </c>
    </row>
    <row r="54">
      <c r="A54" s="2">
        <v>2105.0</v>
      </c>
      <c r="B54" s="2" t="s">
        <v>200</v>
      </c>
      <c r="C54" s="8">
        <f>lookup($A54, NIL!$A$1:$A1000, NIL!C$1:C1000)</f>
        <v>4</v>
      </c>
      <c r="D54" s="8">
        <f>lookup($A54, NIL!$A$1:$A1000, NIL!D$1:D1000)</f>
        <v>1</v>
      </c>
      <c r="E54" s="8" t="str">
        <f>lookup($A54, NIL!$A$1:$A1000, NIL!E$1:E1000)</f>
        <v/>
      </c>
      <c r="F54" s="8" t="str">
        <f>lookup($A54, NIL!$A$1:$A1000, NIL!F$1:F1000)</f>
        <v/>
      </c>
      <c r="G54" s="8" t="str">
        <f>lookup($A54, NIL!$A$1:$A1000, NIL!G$1:G1000)</f>
        <v/>
      </c>
      <c r="H54" s="8">
        <f>lookup($A54, NIL!$A$1:$A1000, NIL!K$1:K1000)</f>
        <v>0.1802616964</v>
      </c>
      <c r="I54" s="8">
        <f>lookup($A54, NIL!$A$1:$A1000, NIL!L$1:L1000)</f>
        <v>0.3487391692</v>
      </c>
      <c r="J54" s="8" t="str">
        <f>lookup($A54, NIL!$A$1:$A1000, NIL!M$1:M1000)</f>
        <v/>
      </c>
      <c r="K54" s="8" t="str">
        <f>lookup($A54, NIL!$A$1:$A1000, NIL!N$1:N1000)</f>
        <v/>
      </c>
      <c r="L54" s="8" t="str">
        <f>lookup($A54, NIL!$A$1:$A1000, NIL!O$1:O1000)</f>
        <v/>
      </c>
      <c r="M54" s="8">
        <f>lookup($A54, NIL!$A$1:$A1000, NIL!P$1:P1000)</f>
        <v>0.2645004328</v>
      </c>
      <c r="N54" s="8">
        <f t="shared" si="1"/>
        <v>0.5142960556</v>
      </c>
      <c r="P54" s="8">
        <f>iferror(VLOOKUP($A54, Awario!$A$2:$G1000, 3, false), "")</f>
        <v>5</v>
      </c>
      <c r="Q54" s="8" t="str">
        <f>iferror(VLOOKUP($A54, Awario!$A$2:$Z1000, 4, false), "")</f>
        <v/>
      </c>
      <c r="R54" s="8">
        <f>iferror(VLOOKUP($A54, Awario!$A$2:$Z1000, 5, false), "")</f>
        <v>62</v>
      </c>
      <c r="S54" s="8">
        <f>iferror(VLOOKUP($A54, Awario!$A$2:$G1000, 6, false), "")</f>
        <v>1.792391689</v>
      </c>
      <c r="T54" s="9" t="b">
        <f>iferror(VLOOKUP($A54, Awario!$A$2:$Z1000, 7, false), "")</f>
        <v>1</v>
      </c>
      <c r="U54" s="8" t="str">
        <f>iferror(VLOOKUP($A54, Awario!$A$2:$Z1000, 8, false), "")</f>
        <v/>
      </c>
      <c r="V54" s="8">
        <f>iferror(VLOOKUP($A54, Awario!$A$2:$Z1000, 9, false), "")</f>
        <v>0.1959066827</v>
      </c>
      <c r="W54" s="8">
        <f>iferror(VLOOKUP($A54, Awario!$A$2:$Z1000, 10, false), "")</f>
        <v>1.245924419</v>
      </c>
      <c r="X54" s="8" t="str">
        <f>iferror(VLOOKUP($A54, Awario!$A$2:$Z1000, 11, false), "")</f>
        <v/>
      </c>
      <c r="Y54" s="8">
        <f>iferror(VLOOKUP($A54, Awario!$A$2:$Z1000, 12, false), "")</f>
        <v>0.7209155509</v>
      </c>
      <c r="Z54" s="8">
        <f t="shared" si="2"/>
        <v>0.8490674596</v>
      </c>
      <c r="AA54" s="8"/>
      <c r="AB54" s="8">
        <f>iferror(VLOOKUP($A54, TMUI!$A$2:$G1000, 3, false), "")</f>
        <v>80.55</v>
      </c>
      <c r="AC54" s="8">
        <f>iferror(VLOOKUP($A54, TMUI!$A$2:$G1000, 4, false), "")</f>
        <v>79.88</v>
      </c>
      <c r="AD54" s="8">
        <f>iferror(VLOOKUP($A54, TMUI!$A$2:$G1000, 5, false), "")</f>
        <v>85.35</v>
      </c>
      <c r="AE54" s="8">
        <f>iferror(VLOOKUP($A54, TMUI!$A$2:$G1000, 6, false), "")</f>
        <v>67.62</v>
      </c>
      <c r="AF54" s="8">
        <f>iferror(VLOOKUP($A54, TMUI!$A$2:$Z1000, 7, false), "")</f>
        <v>0.3165457317</v>
      </c>
      <c r="AG54" s="8">
        <f>iferror(VLOOKUP($A54, TMUI!$A$2:$Z1000, 8, false), "")</f>
        <v>0.7358976559</v>
      </c>
      <c r="AH54" s="8">
        <f>iferror(VLOOKUP($A54, TMUI!$A$2:$Z1000, 9, false), "")</f>
        <v>0.9821986925</v>
      </c>
      <c r="AI54" s="8">
        <f>iferror(VLOOKUP($A54, TMUI!$A$2:$Z1000, 10, false), "")</f>
        <v>0.6784387947</v>
      </c>
      <c r="AJ54" s="8">
        <f>iferror(VLOOKUP($A54, TMUI!$A$2:$Z1000, 11, false), "")</f>
        <v>0.6782702187</v>
      </c>
      <c r="AK54" s="8">
        <f t="shared" si="3"/>
        <v>0.8235716233</v>
      </c>
      <c r="AL54" s="8"/>
      <c r="AM54" s="8">
        <f t="shared" si="4"/>
        <v>0.7289783795</v>
      </c>
      <c r="AN54" s="8">
        <f>iferror(vlookup(A54, 'December Scores'!A$1:AS1000, 3, false), "")</f>
        <v>0.6785651805</v>
      </c>
      <c r="AO54" s="8">
        <f t="shared" si="5"/>
        <v>0.7163750797</v>
      </c>
    </row>
    <row r="55">
      <c r="A55" s="2">
        <v>1077.0</v>
      </c>
      <c r="B55" s="2" t="s">
        <v>95</v>
      </c>
      <c r="C55" s="8">
        <f>lookup($A55, NIL!$A$1:$A1000, NIL!C$1:C1000)</f>
        <v>4</v>
      </c>
      <c r="D55" s="8">
        <f>lookup($A55, NIL!$A$1:$A1000, NIL!D$1:D1000)</f>
        <v>1</v>
      </c>
      <c r="E55" s="8">
        <f>lookup($A55, NIL!$A$1:$A1000, NIL!E$1:E1000)</f>
        <v>1</v>
      </c>
      <c r="F55" s="8">
        <f>lookup($A55, NIL!$A$1:$A1000, NIL!F$1:F1000)</f>
        <v>1</v>
      </c>
      <c r="G55" s="8">
        <f>lookup($A55, NIL!$A$1:$A1000, NIL!G$1:G1000)</f>
        <v>1</v>
      </c>
      <c r="H55" s="8">
        <f>lookup($A55, NIL!$A$1:$A1000, NIL!K$1:K1000)</f>
        <v>0.1802616964</v>
      </c>
      <c r="I55" s="8">
        <f>lookup($A55, NIL!$A$1:$A1000, NIL!L$1:L1000)</f>
        <v>0.3487391692</v>
      </c>
      <c r="J55" s="8">
        <f>lookup($A55, NIL!$A$1:$A1000, NIL!M$1:M1000)</f>
        <v>0.2955136923</v>
      </c>
      <c r="K55" s="8">
        <f>lookup($A55, NIL!$A$1:$A1000, NIL!N$1:N1000)</f>
        <v>1.016618783</v>
      </c>
      <c r="L55" s="8">
        <f>lookup($A55, NIL!$A$1:$A1000, NIL!O$1:O1000)</f>
        <v>1.400065978</v>
      </c>
      <c r="M55" s="8">
        <f>lookup($A55, NIL!$A$1:$A1000, NIL!P$1:P1000)</f>
        <v>0.6482398638</v>
      </c>
      <c r="N55" s="8">
        <f t="shared" si="1"/>
        <v>0.8051334447</v>
      </c>
      <c r="P55" s="8">
        <f>iferror(VLOOKUP($A55, Awario!$A$2:$G1000, 3, false), "")</f>
        <v>5</v>
      </c>
      <c r="Q55" s="8">
        <f>iferror(VLOOKUP($A55, Awario!$A$2:$Z1000, 4, false), "")</f>
        <v>1021</v>
      </c>
      <c r="R55" s="8">
        <f>iferror(VLOOKUP($A55, Awario!$A$2:$Z1000, 5, false), "")</f>
        <v>2553</v>
      </c>
      <c r="S55" s="8">
        <f>iferror(VLOOKUP($A55, Awario!$A$2:$G1000, 6, false), "")</f>
        <v>3.407050815</v>
      </c>
      <c r="T55" s="9" t="b">
        <f>iferror(VLOOKUP($A55, Awario!$A$2:$Z1000, 7, false), "")</f>
        <v>0</v>
      </c>
      <c r="U55" s="8">
        <f>iferror(VLOOKUP($A55, Awario!$A$2:$Z1000, 8, false), "")</f>
        <v>1.500489716</v>
      </c>
      <c r="V55" s="8">
        <f>iferror(VLOOKUP($A55, Awario!$A$2:$Z1000, 9, false), "")</f>
        <v>1.027314886</v>
      </c>
      <c r="W55" s="8">
        <f>iferror(VLOOKUP($A55, Awario!$A$2:$Z1000, 10, false), "")</f>
        <v>1.245924419</v>
      </c>
      <c r="X55" s="8">
        <f>iferror(VLOOKUP($A55, Awario!$A$2:$Z1000, 11, false), "")</f>
        <v>-0.4835858935</v>
      </c>
      <c r="Y55" s="8">
        <f>iferror(VLOOKUP($A55, Awario!$A$2:$Z1000, 12, false), "")</f>
        <v>0.5965511373</v>
      </c>
      <c r="Z55" s="8">
        <f t="shared" si="2"/>
        <v>0.7723672295</v>
      </c>
      <c r="AA55" s="8"/>
      <c r="AB55" s="8">
        <f>iferror(VLOOKUP($A55, TMUI!$A$2:$G1000, 3, false), "")</f>
        <v>84.29</v>
      </c>
      <c r="AC55" s="8">
        <f>iferror(VLOOKUP($A55, TMUI!$A$2:$G1000, 4, false), "")</f>
        <v>68.66</v>
      </c>
      <c r="AD55" s="8">
        <f>iferror(VLOOKUP($A55, TMUI!$A$2:$G1000, 5, false), "")</f>
        <v>83.65</v>
      </c>
      <c r="AE55" s="8">
        <f>iferror(VLOOKUP($A55, TMUI!$A$2:$G1000, 6, false), "")</f>
        <v>57.28</v>
      </c>
      <c r="AF55" s="8">
        <f>iferror(VLOOKUP($A55, TMUI!$A$2:$Z1000, 7, false), "")</f>
        <v>0.5906635137</v>
      </c>
      <c r="AG55" s="8">
        <f>iferror(VLOOKUP($A55, TMUI!$A$2:$Z1000, 8, false), "")</f>
        <v>-0.02697996373</v>
      </c>
      <c r="AH55" s="8">
        <f>iferror(VLOOKUP($A55, TMUI!$A$2:$Z1000, 9, false), "")</f>
        <v>0.8490580534</v>
      </c>
      <c r="AI55" s="8">
        <f>iferror(VLOOKUP($A55, TMUI!$A$2:$Z1000, 10, false), "")</f>
        <v>0.04755648204</v>
      </c>
      <c r="AJ55" s="8">
        <f>iferror(VLOOKUP($A55, TMUI!$A$2:$Z1000, 11, false), "")</f>
        <v>0.3650745214</v>
      </c>
      <c r="AK55" s="8">
        <f t="shared" si="3"/>
        <v>0.6042139698</v>
      </c>
      <c r="AL55" s="8"/>
      <c r="AM55" s="8">
        <f t="shared" si="4"/>
        <v>0.7272382147</v>
      </c>
      <c r="AN55" s="8">
        <f>iferror(vlookup(A55, 'December Scores'!A$1:AS1000, 3, false), "")</f>
        <v>0.6731564422</v>
      </c>
      <c r="AO55" s="8">
        <f t="shared" si="5"/>
        <v>0.7137177716</v>
      </c>
    </row>
    <row r="56">
      <c r="A56" s="2">
        <v>2446.0</v>
      </c>
      <c r="B56" s="2" t="s">
        <v>272</v>
      </c>
      <c r="C56" s="8">
        <f>lookup($A56, NIL!$A$1:$A1000, NIL!C$1:C1000)</f>
        <v>4</v>
      </c>
      <c r="D56" s="8">
        <f>lookup($A56, NIL!$A$1:$A1000, NIL!D$1:D1000)</f>
        <v>1</v>
      </c>
      <c r="E56" s="8">
        <f>lookup($A56, NIL!$A$1:$A1000, NIL!E$1:E1000)</f>
        <v>1</v>
      </c>
      <c r="F56" s="8">
        <f>lookup($A56, NIL!$A$1:$A1000, NIL!F$1:F1000)</f>
        <v>1</v>
      </c>
      <c r="G56" s="8">
        <f>lookup($A56, NIL!$A$1:$A1000, NIL!G$1:G1000)</f>
        <v>1</v>
      </c>
      <c r="H56" s="8">
        <f>lookup($A56, NIL!$A$1:$A1000, NIL!K$1:K1000)</f>
        <v>0.1802616964</v>
      </c>
      <c r="I56" s="8">
        <f>lookup($A56, NIL!$A$1:$A1000, NIL!L$1:L1000)</f>
        <v>0.3487391692</v>
      </c>
      <c r="J56" s="8">
        <f>lookup($A56, NIL!$A$1:$A1000, NIL!M$1:M1000)</f>
        <v>0.2955136923</v>
      </c>
      <c r="K56" s="8">
        <f>lookup($A56, NIL!$A$1:$A1000, NIL!N$1:N1000)</f>
        <v>1.016618783</v>
      </c>
      <c r="L56" s="8">
        <f>lookup($A56, NIL!$A$1:$A1000, NIL!O$1:O1000)</f>
        <v>1.400065978</v>
      </c>
      <c r="M56" s="8">
        <f>lookup($A56, NIL!$A$1:$A1000, NIL!P$1:P1000)</f>
        <v>0.6482398638</v>
      </c>
      <c r="N56" s="8">
        <f t="shared" si="1"/>
        <v>0.8051334447</v>
      </c>
      <c r="P56" s="8" t="str">
        <f>iferror(VLOOKUP($A56, Awario!$A$2:$G1000, 3, false), "")</f>
        <v/>
      </c>
      <c r="Q56" s="8" t="str">
        <f>iferror(VLOOKUP($A56, Awario!$A$2:$Z1000, 4, false), "")</f>
        <v/>
      </c>
      <c r="R56" s="8" t="str">
        <f>iferror(VLOOKUP($A56, Awario!$A$2:$Z1000, 5, false), "")</f>
        <v/>
      </c>
      <c r="S56" s="8" t="str">
        <f>iferror(VLOOKUP($A56, Awario!$A$2:$G1000, 6, false), "")</f>
        <v/>
      </c>
      <c r="T56" s="9" t="str">
        <f>iferror(VLOOKUP($A56, Awario!$A$2:$Z1000, 7, false), "")</f>
        <v/>
      </c>
      <c r="U56" s="8" t="str">
        <f>iferror(VLOOKUP($A56, Awario!$A$2:$Z1000, 8, false), "")</f>
        <v/>
      </c>
      <c r="V56" s="8" t="str">
        <f>iferror(VLOOKUP($A56, Awario!$A$2:$Z1000, 9, false), "")</f>
        <v/>
      </c>
      <c r="W56" s="8" t="str">
        <f>iferror(VLOOKUP($A56, Awario!$A$2:$Z1000, 10, false), "")</f>
        <v/>
      </c>
      <c r="X56" s="8" t="str">
        <f>iferror(VLOOKUP($A56, Awario!$A$2:$Z1000, 11, false), "")</f>
        <v/>
      </c>
      <c r="Y56" s="8" t="str">
        <f>iferror(VLOOKUP($A56, Awario!$A$2:$Z1000, 12, false), "")</f>
        <v/>
      </c>
      <c r="Z56" s="8" t="str">
        <f t="shared" si="2"/>
        <v/>
      </c>
      <c r="AA56" s="8"/>
      <c r="AB56" s="8">
        <f>iferror(VLOOKUP($A56, TMUI!$A$2:$G1000, 3, false), "")</f>
        <v>86.72</v>
      </c>
      <c r="AC56" s="8">
        <f>iferror(VLOOKUP($A56, TMUI!$A$2:$G1000, 4, false), "")</f>
        <v>78.91</v>
      </c>
      <c r="AD56" s="8">
        <f>iferror(VLOOKUP($A56, TMUI!$A$2:$G1000, 5, false), "")</f>
        <v>72.66</v>
      </c>
      <c r="AE56" s="8">
        <f>iferror(VLOOKUP($A56, TMUI!$A$2:$G1000, 6, false), "")</f>
        <v>57.81</v>
      </c>
      <c r="AF56" s="8">
        <f>iferror(VLOOKUP($A56, TMUI!$A$2:$Z1000, 7, false), "")</f>
        <v>0.7687667784</v>
      </c>
      <c r="AG56" s="8">
        <f>iferror(VLOOKUP($A56, TMUI!$A$2:$Z1000, 8, false), "")</f>
        <v>0.6699447779</v>
      </c>
      <c r="AH56" s="8">
        <f>iferror(VLOOKUP($A56, TMUI!$A$2:$Z1000, 9, false), "")</f>
        <v>-0.01165701942</v>
      </c>
      <c r="AI56" s="8">
        <f>iferror(VLOOKUP($A56, TMUI!$A$2:$Z1000, 10, false), "")</f>
        <v>0.0798937766</v>
      </c>
      <c r="AJ56" s="8">
        <f>iferror(VLOOKUP($A56, TMUI!$A$2:$Z1000, 11, false), "")</f>
        <v>0.3767370784</v>
      </c>
      <c r="AK56" s="8">
        <f t="shared" si="3"/>
        <v>0.6137891156</v>
      </c>
      <c r="AL56" s="8"/>
      <c r="AM56" s="8">
        <f t="shared" si="4"/>
        <v>0.7094612801</v>
      </c>
      <c r="AN56" s="8" t="str">
        <f>iferror(vlookup(A56, 'December Scores'!A$1:AS1000, 3, false), "")</f>
        <v/>
      </c>
      <c r="AO56" s="8">
        <f t="shared" si="5"/>
        <v>0.7094612801</v>
      </c>
    </row>
    <row r="57">
      <c r="A57" s="2">
        <v>1708.0</v>
      </c>
      <c r="B57" s="2" t="s">
        <v>185</v>
      </c>
      <c r="C57" s="8">
        <f>lookup($A57, NIL!$A$1:$A1000, NIL!C$1:C1000)</f>
        <v>4</v>
      </c>
      <c r="D57" s="8">
        <f>lookup($A57, NIL!$A$1:$A1000, NIL!D$1:D1000)</f>
        <v>1</v>
      </c>
      <c r="E57" s="8" t="str">
        <f>lookup($A57, NIL!$A$1:$A1000, NIL!E$1:E1000)</f>
        <v/>
      </c>
      <c r="F57" s="8" t="str">
        <f>lookup($A57, NIL!$A$1:$A1000, NIL!F$1:F1000)</f>
        <v/>
      </c>
      <c r="G57" s="8" t="str">
        <f>lookup($A57, NIL!$A$1:$A1000, NIL!G$1:G1000)</f>
        <v/>
      </c>
      <c r="H57" s="8">
        <f>lookup($A57, NIL!$A$1:$A1000, NIL!K$1:K1000)</f>
        <v>0.1802616964</v>
      </c>
      <c r="I57" s="8">
        <f>lookup($A57, NIL!$A$1:$A1000, NIL!L$1:L1000)</f>
        <v>0.3487391692</v>
      </c>
      <c r="J57" s="8" t="str">
        <f>lookup($A57, NIL!$A$1:$A1000, NIL!M$1:M1000)</f>
        <v/>
      </c>
      <c r="K57" s="8" t="str">
        <f>lookup($A57, NIL!$A$1:$A1000, NIL!N$1:N1000)</f>
        <v/>
      </c>
      <c r="L57" s="8" t="str">
        <f>lookup($A57, NIL!$A$1:$A1000, NIL!O$1:O1000)</f>
        <v/>
      </c>
      <c r="M57" s="8">
        <f>lookup($A57, NIL!$A$1:$A1000, NIL!P$1:P1000)</f>
        <v>0.2645004328</v>
      </c>
      <c r="N57" s="8">
        <f t="shared" si="1"/>
        <v>0.5142960556</v>
      </c>
      <c r="P57" s="8">
        <f>iferror(VLOOKUP($A57, Awario!$A$2:$G1000, 3, false), "")</f>
        <v>5</v>
      </c>
      <c r="Q57" s="8">
        <f>iferror(VLOOKUP($A57, Awario!$A$2:$Z1000, 4, false), "")</f>
        <v>2348</v>
      </c>
      <c r="R57" s="8">
        <f>iferror(VLOOKUP($A57, Awario!$A$2:$Z1000, 5, false), "")</f>
        <v>101156</v>
      </c>
      <c r="S57" s="8">
        <f>iferror(VLOOKUP($A57, Awario!$A$2:$G1000, 6, false), "")</f>
        <v>5.004991648</v>
      </c>
      <c r="T57" s="9" t="b">
        <f>iferror(VLOOKUP($A57, Awario!$A$2:$Z1000, 7, false), "")</f>
        <v>0</v>
      </c>
      <c r="U57" s="8">
        <f>iferror(VLOOKUP($A57, Awario!$A$2:$Z1000, 8, false), "")</f>
        <v>42.08177172</v>
      </c>
      <c r="V57" s="8">
        <f>iferror(VLOOKUP($A57, Awario!$A$2:$Z1000, 9, false), "")</f>
        <v>1.850114632</v>
      </c>
      <c r="W57" s="8">
        <f>iferror(VLOOKUP($A57, Awario!$A$2:$Z1000, 10, false), "")</f>
        <v>1.245924419</v>
      </c>
      <c r="X57" s="8">
        <f>iferror(VLOOKUP($A57, Awario!$A$2:$Z1000, 11, false), "")</f>
        <v>2.718605684</v>
      </c>
      <c r="Y57" s="8">
        <f>iferror(VLOOKUP($A57, Awario!$A$2:$Z1000, 12, false), "")</f>
        <v>1.938214912</v>
      </c>
      <c r="Z57" s="8">
        <f t="shared" si="2"/>
        <v>1.392197871</v>
      </c>
      <c r="AA57" s="8"/>
      <c r="AB57" s="8">
        <f>iferror(VLOOKUP($A57, TMUI!$A$2:$G1000, 3, false), "")</f>
        <v>78.8</v>
      </c>
      <c r="AC57" s="8">
        <f>iferror(VLOOKUP($A57, TMUI!$A$2:$G1000, 4, false), "")</f>
        <v>71.83</v>
      </c>
      <c r="AD57" s="8">
        <f>iferror(VLOOKUP($A57, TMUI!$A$2:$G1000, 5, false), "")</f>
        <v>73.79</v>
      </c>
      <c r="AE57" s="8">
        <f>iferror(VLOOKUP($A57, TMUI!$A$2:$G1000, 6, false), "")</f>
        <v>61.71</v>
      </c>
      <c r="AF57" s="8">
        <f>iferror(VLOOKUP($A57, TMUI!$A$2:$Z1000, 7, false), "")</f>
        <v>0.1882820637</v>
      </c>
      <c r="AG57" s="8">
        <f>iferror(VLOOKUP($A57, TMUI!$A$2:$Z1000, 8, false), "")</f>
        <v>0.1885567613</v>
      </c>
      <c r="AH57" s="8">
        <f>iferror(VLOOKUP($A57, TMUI!$A$2:$Z1000, 9, false), "")</f>
        <v>0.07684234657</v>
      </c>
      <c r="AI57" s="8">
        <f>iferror(VLOOKUP($A57, TMUI!$A$2:$Z1000, 10, false), "")</f>
        <v>0.3178474535</v>
      </c>
      <c r="AJ57" s="8">
        <f>iferror(VLOOKUP($A57, TMUI!$A$2:$Z1000, 11, false), "")</f>
        <v>0.1928821563</v>
      </c>
      <c r="AK57" s="8">
        <f t="shared" si="3"/>
        <v>0.4391835109</v>
      </c>
      <c r="AL57" s="8"/>
      <c r="AM57" s="8">
        <f t="shared" si="4"/>
        <v>0.7818924791</v>
      </c>
      <c r="AN57" s="8">
        <f>iferror(vlookup(A57, 'December Scores'!A$1:AS1000, 3, false), "")</f>
        <v>0.4796561053</v>
      </c>
      <c r="AO57" s="8">
        <f t="shared" si="5"/>
        <v>0.7063333857</v>
      </c>
    </row>
    <row r="58">
      <c r="A58" s="2">
        <v>2488.0</v>
      </c>
      <c r="B58" s="2" t="s">
        <v>276</v>
      </c>
      <c r="C58" s="8">
        <f>lookup($A58, NIL!$A$1:$A1000, NIL!C$1:C1000)</f>
        <v>4</v>
      </c>
      <c r="D58" s="8">
        <f>lookup($A58, NIL!$A$1:$A1000, NIL!D$1:D1000)</f>
        <v>1</v>
      </c>
      <c r="E58" s="8">
        <f>lookup($A58, NIL!$A$1:$A1000, NIL!E$1:E1000)</f>
        <v>1</v>
      </c>
      <c r="F58" s="8">
        <f>lookup($A58, NIL!$A$1:$A1000, NIL!F$1:F1000)</f>
        <v>1</v>
      </c>
      <c r="G58" s="8">
        <f>lookup($A58, NIL!$A$1:$A1000, NIL!G$1:G1000)</f>
        <v>1</v>
      </c>
      <c r="H58" s="8">
        <f>lookup($A58, NIL!$A$1:$A1000, NIL!K$1:K1000)</f>
        <v>0.1802616964</v>
      </c>
      <c r="I58" s="8">
        <f>lookup($A58, NIL!$A$1:$A1000, NIL!L$1:L1000)</f>
        <v>0.3487391692</v>
      </c>
      <c r="J58" s="8">
        <f>lookup($A58, NIL!$A$1:$A1000, NIL!M$1:M1000)</f>
        <v>0.2955136923</v>
      </c>
      <c r="K58" s="8">
        <f>lookup($A58, NIL!$A$1:$A1000, NIL!N$1:N1000)</f>
        <v>1.016618783</v>
      </c>
      <c r="L58" s="8">
        <f>lookup($A58, NIL!$A$1:$A1000, NIL!O$1:O1000)</f>
        <v>1.400065978</v>
      </c>
      <c r="M58" s="8">
        <f>lookup($A58, NIL!$A$1:$A1000, NIL!P$1:P1000)</f>
        <v>0.6482398638</v>
      </c>
      <c r="N58" s="8">
        <f t="shared" si="1"/>
        <v>0.8051334447</v>
      </c>
      <c r="P58" s="8" t="str">
        <f>iferror(VLOOKUP($A58, Awario!$A$2:$G1000, 3, false), "")</f>
        <v/>
      </c>
      <c r="Q58" s="8" t="str">
        <f>iferror(VLOOKUP($A58, Awario!$A$2:$Z1000, 4, false), "")</f>
        <v/>
      </c>
      <c r="R58" s="8" t="str">
        <f>iferror(VLOOKUP($A58, Awario!$A$2:$Z1000, 5, false), "")</f>
        <v/>
      </c>
      <c r="S58" s="8" t="str">
        <f>iferror(VLOOKUP($A58, Awario!$A$2:$G1000, 6, false), "")</f>
        <v/>
      </c>
      <c r="T58" s="9" t="str">
        <f>iferror(VLOOKUP($A58, Awario!$A$2:$Z1000, 7, false), "")</f>
        <v/>
      </c>
      <c r="U58" s="8" t="str">
        <f>iferror(VLOOKUP($A58, Awario!$A$2:$Z1000, 8, false), "")</f>
        <v/>
      </c>
      <c r="V58" s="8" t="str">
        <f>iferror(VLOOKUP($A58, Awario!$A$2:$Z1000, 9, false), "")</f>
        <v/>
      </c>
      <c r="W58" s="8" t="str">
        <f>iferror(VLOOKUP($A58, Awario!$A$2:$Z1000, 10, false), "")</f>
        <v/>
      </c>
      <c r="X58" s="8" t="str">
        <f>iferror(VLOOKUP($A58, Awario!$A$2:$Z1000, 11, false), "")</f>
        <v/>
      </c>
      <c r="Y58" s="8" t="str">
        <f>iferror(VLOOKUP($A58, Awario!$A$2:$Z1000, 12, false), "")</f>
        <v/>
      </c>
      <c r="Z58" s="8" t="str">
        <f t="shared" si="2"/>
        <v/>
      </c>
      <c r="AA58" s="8"/>
      <c r="AB58" s="8">
        <f>iferror(VLOOKUP($A58, TMUI!$A$2:$G1000, 3, false), "")</f>
        <v>74.22</v>
      </c>
      <c r="AC58" s="8">
        <f>iferror(VLOOKUP($A58, TMUI!$A$2:$G1000, 4, false), "")</f>
        <v>77.34</v>
      </c>
      <c r="AD58" s="8">
        <f>iferror(VLOOKUP($A58, TMUI!$A$2:$G1000, 5, false), "")</f>
        <v>79.69</v>
      </c>
      <c r="AE58" s="8">
        <f>iferror(VLOOKUP($A58, TMUI!$A$2:$G1000, 6, false), "")</f>
        <v>64.06</v>
      </c>
      <c r="AF58" s="8">
        <f>iferror(VLOOKUP($A58, TMUI!$A$2:$Z1000, 7, false), "")</f>
        <v>-0.1474022789</v>
      </c>
      <c r="AG58" s="8">
        <f>iferror(VLOOKUP($A58, TMUI!$A$2:$Z1000, 8, false), "")</f>
        <v>0.5631963053</v>
      </c>
      <c r="AH58" s="8">
        <f>iferror(VLOOKUP($A58, TMUI!$A$2:$Z1000, 9, false), "")</f>
        <v>0.5389186823</v>
      </c>
      <c r="AI58" s="8">
        <f>iferror(VLOOKUP($A58, TMUI!$A$2:$Z1000, 10, false), "")</f>
        <v>0.4612297973</v>
      </c>
      <c r="AJ58" s="8">
        <f>iferror(VLOOKUP($A58, TMUI!$A$2:$Z1000, 11, false), "")</f>
        <v>0.3539856265</v>
      </c>
      <c r="AK58" s="8">
        <f t="shared" si="3"/>
        <v>0.5949669121</v>
      </c>
      <c r="AL58" s="8"/>
      <c r="AM58" s="8">
        <f t="shared" si="4"/>
        <v>0.7000501784</v>
      </c>
      <c r="AN58" s="8" t="str">
        <f>iferror(vlookup(A58, 'December Scores'!A$1:AS1000, 3, false), "")</f>
        <v/>
      </c>
      <c r="AO58" s="8">
        <f t="shared" si="5"/>
        <v>0.7000501784</v>
      </c>
    </row>
    <row r="59">
      <c r="A59" s="2">
        <v>2064.0</v>
      </c>
      <c r="B59" s="2" t="s">
        <v>291</v>
      </c>
      <c r="C59" s="8">
        <f>lookup($A59, NIL!$A$1:$A1000, NIL!C$1:C1000)</f>
        <v>4</v>
      </c>
      <c r="D59" s="8">
        <f>lookup($A59, NIL!$A$1:$A1000, NIL!D$1:D1000)</f>
        <v>1</v>
      </c>
      <c r="E59" s="8">
        <f>lookup($A59, NIL!$A$1:$A1000, NIL!E$1:E1000)</f>
        <v>1</v>
      </c>
      <c r="F59" s="8">
        <f>lookup($A59, NIL!$A$1:$A1000, NIL!F$1:F1000)</f>
        <v>1</v>
      </c>
      <c r="G59" s="8">
        <f>lookup($A59, NIL!$A$1:$A1000, NIL!G$1:G1000)</f>
        <v>1</v>
      </c>
      <c r="H59" s="8">
        <f>lookup($A59, NIL!$A$1:$A1000, NIL!K$1:K1000)</f>
        <v>0.1802616964</v>
      </c>
      <c r="I59" s="8">
        <f>lookup($A59, NIL!$A$1:$A1000, NIL!L$1:L1000)</f>
        <v>0.3487391692</v>
      </c>
      <c r="J59" s="8">
        <f>lookup($A59, NIL!$A$1:$A1000, NIL!M$1:M1000)</f>
        <v>0.2955136923</v>
      </c>
      <c r="K59" s="8">
        <f>lookup($A59, NIL!$A$1:$A1000, NIL!N$1:N1000)</f>
        <v>1.016618783</v>
      </c>
      <c r="L59" s="8">
        <f>lookup($A59, NIL!$A$1:$A1000, NIL!O$1:O1000)</f>
        <v>1.400065978</v>
      </c>
      <c r="M59" s="8">
        <f>lookup($A59, NIL!$A$1:$A1000, NIL!P$1:P1000)</f>
        <v>0.6482398638</v>
      </c>
      <c r="N59" s="8">
        <f t="shared" si="1"/>
        <v>0.8051334447</v>
      </c>
      <c r="P59" s="8">
        <f>iferror(VLOOKUP($A59, Awario!$A$2:$G1000, 3, false), "")</f>
        <v>5</v>
      </c>
      <c r="Q59" s="8">
        <f>iferror(VLOOKUP($A59, Awario!$A$2:$Z1000, 4, false), "")</f>
        <v>49741</v>
      </c>
      <c r="R59" s="8">
        <f>iferror(VLOOKUP($A59, Awario!$A$2:$Z1000, 5, false), "")</f>
        <v>5586</v>
      </c>
      <c r="S59" s="8">
        <f>iferror(VLOOKUP($A59, Awario!$A$2:$G1000, 6, false), "")</f>
        <v>3.747100931</v>
      </c>
      <c r="T59" s="9" t="b">
        <f>iferror(VLOOKUP($A59, Awario!$A$2:$Z1000, 7, false), "")</f>
        <v>0</v>
      </c>
      <c r="U59" s="8">
        <f>iferror(VLOOKUP($A59, Awario!$A$2:$Z1000, 8, false), "")</f>
        <v>-0.8876982771</v>
      </c>
      <c r="V59" s="8">
        <f>iferror(VLOOKUP($A59, Awario!$A$2:$Z1000, 9, false), "")</f>
        <v>1.20241095</v>
      </c>
      <c r="W59" s="8">
        <f>iferror(VLOOKUP($A59, Awario!$A$2:$Z1000, 10, false), "")</f>
        <v>1.245924419</v>
      </c>
      <c r="X59" s="8">
        <f>iferror(VLOOKUP($A59, Awario!$A$2:$Z1000, 11, false), "")</f>
        <v>-0.672033254</v>
      </c>
      <c r="Y59" s="8">
        <f>iferror(VLOOKUP($A59, Awario!$A$2:$Z1000, 12, false), "")</f>
        <v>0.5921007049</v>
      </c>
      <c r="Z59" s="8">
        <f t="shared" si="2"/>
        <v>0.7694808022</v>
      </c>
      <c r="AA59" s="8"/>
      <c r="AB59" s="8">
        <f>iferror(VLOOKUP($A59, TMUI!$A$2:$G1000, 3, false), "")</f>
        <v>72.71</v>
      </c>
      <c r="AC59" s="8">
        <f>iferror(VLOOKUP($A59, TMUI!$A$2:$G1000, 4, false), "")</f>
        <v>69.57</v>
      </c>
      <c r="AD59" s="8">
        <f>iferror(VLOOKUP($A59, TMUI!$A$2:$G1000, 5, false), "")</f>
        <v>75.05</v>
      </c>
      <c r="AE59" s="8">
        <f>iferror(VLOOKUP($A59, TMUI!$A$2:$G1000, 6, false), "")</f>
        <v>66.87</v>
      </c>
      <c r="AF59" s="8">
        <f>iferror(VLOOKUP($A59, TMUI!$A$2:$Z1000, 7, false), "")</f>
        <v>-0.258075501</v>
      </c>
      <c r="AG59" s="8">
        <f>iferror(VLOOKUP($A59, TMUI!$A$2:$Z1000, 8, false), "")</f>
        <v>0.0348933548</v>
      </c>
      <c r="AH59" s="8">
        <f>iferror(VLOOKUP($A59, TMUI!$A$2:$Z1000, 9, false), "")</f>
        <v>0.1755230556</v>
      </c>
      <c r="AI59" s="8">
        <f>iferror(VLOOKUP($A59, TMUI!$A$2:$Z1000, 10, false), "")</f>
        <v>0.6326784722</v>
      </c>
      <c r="AJ59" s="8">
        <f>iferror(VLOOKUP($A59, TMUI!$A$2:$Z1000, 11, false), "")</f>
        <v>0.1462548454</v>
      </c>
      <c r="AK59" s="8">
        <f t="shared" si="3"/>
        <v>0.3824327985</v>
      </c>
      <c r="AL59" s="8"/>
      <c r="AM59" s="8">
        <f t="shared" si="4"/>
        <v>0.6523490151</v>
      </c>
      <c r="AN59" s="8">
        <f>iferror(vlookup(A59, 'December Scores'!A$1:AS1000, 3, false), "")</f>
        <v>0.8428212386</v>
      </c>
      <c r="AO59" s="8">
        <f t="shared" si="5"/>
        <v>0.699967071</v>
      </c>
    </row>
    <row r="60">
      <c r="A60" s="2">
        <v>2111.0</v>
      </c>
      <c r="B60" s="2" t="s">
        <v>202</v>
      </c>
      <c r="C60" s="8">
        <f>lookup($A60, NIL!$A$1:$A1000, NIL!C$1:C1000)</f>
        <v>4</v>
      </c>
      <c r="D60" s="8">
        <f>lookup($A60, NIL!$A$1:$A1000, NIL!D$1:D1000)</f>
        <v>1</v>
      </c>
      <c r="E60" s="8">
        <f>lookup($A60, NIL!$A$1:$A1000, NIL!E$1:E1000)</f>
        <v>1</v>
      </c>
      <c r="F60" s="8">
        <f>lookup($A60, NIL!$A$1:$A1000, NIL!F$1:F1000)</f>
        <v>1</v>
      </c>
      <c r="G60" s="8">
        <f>lookup($A60, NIL!$A$1:$A1000, NIL!G$1:G1000)</f>
        <v>1</v>
      </c>
      <c r="H60" s="8">
        <f>lookup($A60, NIL!$A$1:$A1000, NIL!K$1:K1000)</f>
        <v>0.1802616964</v>
      </c>
      <c r="I60" s="8">
        <f>lookup($A60, NIL!$A$1:$A1000, NIL!L$1:L1000)</f>
        <v>0.3487391692</v>
      </c>
      <c r="J60" s="8">
        <f>lookup($A60, NIL!$A$1:$A1000, NIL!M$1:M1000)</f>
        <v>0.2955136923</v>
      </c>
      <c r="K60" s="8">
        <f>lookup($A60, NIL!$A$1:$A1000, NIL!N$1:N1000)</f>
        <v>1.016618783</v>
      </c>
      <c r="L60" s="8">
        <f>lookup($A60, NIL!$A$1:$A1000, NIL!O$1:O1000)</f>
        <v>1.400065978</v>
      </c>
      <c r="M60" s="8">
        <f>lookup($A60, NIL!$A$1:$A1000, NIL!P$1:P1000)</f>
        <v>0.6482398638</v>
      </c>
      <c r="N60" s="8">
        <f t="shared" si="1"/>
        <v>0.8051334447</v>
      </c>
      <c r="P60" s="8">
        <f>iferror(VLOOKUP($A60, Awario!$A$2:$G1000, 3, false), "")</f>
        <v>5</v>
      </c>
      <c r="Q60" s="8">
        <f>iferror(VLOOKUP($A60, Awario!$A$2:$Z1000, 4, false), "")</f>
        <v>0</v>
      </c>
      <c r="R60" s="8">
        <f>iferror(VLOOKUP($A60, Awario!$A$2:$Z1000, 5, false), "")</f>
        <v>0</v>
      </c>
      <c r="S60" s="8">
        <f>iferror(VLOOKUP($A60, Awario!$A$2:$G1000, 6, false), "")</f>
        <v>0</v>
      </c>
      <c r="T60" s="9" t="b">
        <f>iferror(VLOOKUP($A60, Awario!$A$2:$Z1000, 7, false), "")</f>
        <v>1</v>
      </c>
      <c r="U60" s="8" t="str">
        <f>iferror(VLOOKUP($A60, Awario!$A$2:$Z1000, 8, false), "")</f>
        <v/>
      </c>
      <c r="V60" s="8">
        <f>iferror(VLOOKUP($A60, Awario!$A$2:$Z1000, 9, false), "")</f>
        <v>-0.7270182438</v>
      </c>
      <c r="W60" s="8">
        <f>iferror(VLOOKUP($A60, Awario!$A$2:$Z1000, 10, false), "")</f>
        <v>1.245924419</v>
      </c>
      <c r="X60" s="8" t="str">
        <f>iferror(VLOOKUP($A60, Awario!$A$2:$Z1000, 11, false), "")</f>
        <v/>
      </c>
      <c r="Y60" s="8">
        <f>iferror(VLOOKUP($A60, Awario!$A$2:$Z1000, 12, false), "")</f>
        <v>0.2594530877</v>
      </c>
      <c r="Z60" s="8">
        <f t="shared" si="2"/>
        <v>0.5093653774</v>
      </c>
      <c r="AA60" s="8"/>
      <c r="AB60" s="8">
        <f>iferror(VLOOKUP($A60, TMUI!$A$2:$G1000, 3, false), "")</f>
        <v>83.57</v>
      </c>
      <c r="AC60" s="8">
        <f>iferror(VLOOKUP($A60, TMUI!$A$2:$G1000, 4, false), "")</f>
        <v>83.32</v>
      </c>
      <c r="AD60" s="8">
        <f>iferror(VLOOKUP($A60, TMUI!$A$2:$G1000, 5, false), "")</f>
        <v>81.86</v>
      </c>
      <c r="AE60" s="8">
        <f>iferror(VLOOKUP($A60, TMUI!$A$2:$G1000, 6, false), "")</f>
        <v>64.58</v>
      </c>
      <c r="AF60" s="8">
        <f>iferror(VLOOKUP($A60, TMUI!$A$2:$Z1000, 7, false), "")</f>
        <v>0.537892176</v>
      </c>
      <c r="AG60" s="8">
        <f>iferror(VLOOKUP($A60, TMUI!$A$2:$Z1000, 8, false), "")</f>
        <v>0.9697923985</v>
      </c>
      <c r="AH60" s="8">
        <f>iferror(VLOOKUP($A60, TMUI!$A$2:$Z1000, 9, false), "")</f>
        <v>0.7088687922</v>
      </c>
      <c r="AI60" s="8">
        <f>iferror(VLOOKUP($A60, TMUI!$A$2:$Z1000, 10, false), "")</f>
        <v>0.4929569542</v>
      </c>
      <c r="AJ60" s="8">
        <f>iferror(VLOOKUP($A60, TMUI!$A$2:$Z1000, 11, false), "")</f>
        <v>0.6773775802</v>
      </c>
      <c r="AK60" s="8">
        <f t="shared" si="3"/>
        <v>0.8230295136</v>
      </c>
      <c r="AL60" s="8"/>
      <c r="AM60" s="8">
        <f t="shared" si="4"/>
        <v>0.7125094452</v>
      </c>
      <c r="AN60" s="8">
        <f>iferror(vlookup(A60, 'December Scores'!A$1:AS1000, 3, false), "")</f>
        <v>0.6470575171</v>
      </c>
      <c r="AO60" s="8">
        <f t="shared" si="5"/>
        <v>0.6961464632</v>
      </c>
    </row>
    <row r="61">
      <c r="A61" s="2">
        <v>1766.0</v>
      </c>
      <c r="B61" s="2" t="s">
        <v>216</v>
      </c>
      <c r="C61" s="8">
        <f>lookup($A61, NIL!$A$1:$A1000, NIL!C$1:C1000)</f>
        <v>4</v>
      </c>
      <c r="D61" s="8">
        <f>lookup($A61, NIL!$A$1:$A1000, NIL!D$1:D1000)</f>
        <v>1</v>
      </c>
      <c r="E61" s="8">
        <f>lookup($A61, NIL!$A$1:$A1000, NIL!E$1:E1000)</f>
        <v>1</v>
      </c>
      <c r="F61" s="8">
        <f>lookup($A61, NIL!$A$1:$A1000, NIL!F$1:F1000)</f>
        <v>1</v>
      </c>
      <c r="G61" s="8">
        <f>lookup($A61, NIL!$A$1:$A1000, NIL!G$1:G1000)</f>
        <v>0</v>
      </c>
      <c r="H61" s="8">
        <f>lookup($A61, NIL!$A$1:$A1000, NIL!K$1:K1000)</f>
        <v>0.1802616964</v>
      </c>
      <c r="I61" s="8">
        <f>lookup($A61, NIL!$A$1:$A1000, NIL!L$1:L1000)</f>
        <v>0.3487391692</v>
      </c>
      <c r="J61" s="8">
        <f>lookup($A61, NIL!$A$1:$A1000, NIL!M$1:M1000)</f>
        <v>0.2955136923</v>
      </c>
      <c r="K61" s="8">
        <f>lookup($A61, NIL!$A$1:$A1000, NIL!N$1:N1000)</f>
        <v>1.016618783</v>
      </c>
      <c r="L61" s="8">
        <f>lookup($A61, NIL!$A$1:$A1000, NIL!O$1:O1000)</f>
        <v>-0.7116357457</v>
      </c>
      <c r="M61" s="8">
        <f>lookup($A61, NIL!$A$1:$A1000, NIL!P$1:P1000)</f>
        <v>0.225899519</v>
      </c>
      <c r="N61" s="8">
        <f t="shared" si="1"/>
        <v>0.4752888795</v>
      </c>
      <c r="P61" s="8">
        <f>iferror(VLOOKUP($A61, Awario!$A$2:$G1000, 3, false), "")</f>
        <v>5</v>
      </c>
      <c r="Q61" s="8">
        <f>iferror(VLOOKUP($A61, Awario!$A$2:$Z1000, 4, false), "")</f>
        <v>0</v>
      </c>
      <c r="R61" s="8">
        <f>iferror(VLOOKUP($A61, Awario!$A$2:$Z1000, 5, false), "")</f>
        <v>2429</v>
      </c>
      <c r="S61" s="8">
        <f>iferror(VLOOKUP($A61, Awario!$A$2:$G1000, 6, false), "")</f>
        <v>3.385427515</v>
      </c>
      <c r="T61" s="9" t="b">
        <f>iferror(VLOOKUP($A61, Awario!$A$2:$Z1000, 7, false), "")</f>
        <v>1</v>
      </c>
      <c r="U61" s="8" t="str">
        <f>iferror(VLOOKUP($A61, Awario!$A$2:$Z1000, 8, false), "")</f>
        <v/>
      </c>
      <c r="V61" s="8">
        <f>iferror(VLOOKUP($A61, Awario!$A$2:$Z1000, 9, false), "")</f>
        <v>1.016180778</v>
      </c>
      <c r="W61" s="8">
        <f>iferror(VLOOKUP($A61, Awario!$A$2:$Z1000, 10, false), "")</f>
        <v>1.245924419</v>
      </c>
      <c r="X61" s="8" t="str">
        <f>iferror(VLOOKUP($A61, Awario!$A$2:$Z1000, 11, false), "")</f>
        <v/>
      </c>
      <c r="Y61" s="8">
        <f>iferror(VLOOKUP($A61, Awario!$A$2:$Z1000, 12, false), "")</f>
        <v>1.131052599</v>
      </c>
      <c r="Z61" s="8">
        <f t="shared" si="2"/>
        <v>1.063509567</v>
      </c>
      <c r="AA61" s="8"/>
      <c r="AB61" s="8">
        <f>iferror(VLOOKUP($A61, TMUI!$A$2:$G1000, 3, false), "")</f>
        <v>79.23</v>
      </c>
      <c r="AC61" s="8">
        <f>iferror(VLOOKUP($A61, TMUI!$A$2:$G1000, 4, false), "")</f>
        <v>77.59</v>
      </c>
      <c r="AD61" s="8">
        <f>iferror(VLOOKUP($A61, TMUI!$A$2:$G1000, 5, false), "")</f>
        <v>78.44</v>
      </c>
      <c r="AE61" s="8">
        <f>iferror(VLOOKUP($A61, TMUI!$A$2:$G1000, 6, false), "")</f>
        <v>71.81</v>
      </c>
      <c r="AF61" s="8">
        <f>iferror(VLOOKUP($A61, TMUI!$A$2:$Z1000, 7, false), "")</f>
        <v>0.2197982793</v>
      </c>
      <c r="AG61" s="8">
        <f>iferror(VLOOKUP($A61, TMUI!$A$2:$Z1000, 8, false), "")</f>
        <v>0.5801944697</v>
      </c>
      <c r="AH61" s="8">
        <f>iferror(VLOOKUP($A61, TMUI!$A$2:$Z1000, 9, false), "")</f>
        <v>0.4410211536</v>
      </c>
      <c r="AI61" s="8">
        <f>iferror(VLOOKUP($A61, TMUI!$A$2:$Z1000, 10, false), "")</f>
        <v>0.934086463</v>
      </c>
      <c r="AJ61" s="8">
        <f>iferror(VLOOKUP($A61, TMUI!$A$2:$Z1000, 11, false), "")</f>
        <v>0.5437750914</v>
      </c>
      <c r="AK61" s="8">
        <f t="shared" si="3"/>
        <v>0.7374110735</v>
      </c>
      <c r="AL61" s="8"/>
      <c r="AM61" s="8">
        <f t="shared" si="4"/>
        <v>0.7587365066</v>
      </c>
      <c r="AN61" s="8">
        <f>iferror(vlookup(A61, 'December Scores'!A$1:AS1000, 3, false), "")</f>
        <v>0.4830045745</v>
      </c>
      <c r="AO61" s="8">
        <f t="shared" si="5"/>
        <v>0.6898035236</v>
      </c>
    </row>
    <row r="62">
      <c r="A62" s="2">
        <v>1117.0</v>
      </c>
      <c r="B62" s="2" t="s">
        <v>104</v>
      </c>
      <c r="C62" s="8">
        <f>lookup($A62, NIL!$A$1:$A1000, NIL!C$1:C1000)</f>
        <v>4</v>
      </c>
      <c r="D62" s="8">
        <f>lookup($A62, NIL!$A$1:$A1000, NIL!D$1:D1000)</f>
        <v>1</v>
      </c>
      <c r="E62" s="8">
        <f>lookup($A62, NIL!$A$1:$A1000, NIL!E$1:E1000)</f>
        <v>1</v>
      </c>
      <c r="F62" s="8">
        <f>lookup($A62, NIL!$A$1:$A1000, NIL!F$1:F1000)</f>
        <v>1</v>
      </c>
      <c r="G62" s="8">
        <f>lookup($A62, NIL!$A$1:$A1000, NIL!G$1:G1000)</f>
        <v>1</v>
      </c>
      <c r="H62" s="8">
        <f>lookup($A62, NIL!$A$1:$A1000, NIL!K$1:K1000)</f>
        <v>0.1802616964</v>
      </c>
      <c r="I62" s="8">
        <f>lookup($A62, NIL!$A$1:$A1000, NIL!L$1:L1000)</f>
        <v>0.3487391692</v>
      </c>
      <c r="J62" s="8">
        <f>lookup($A62, NIL!$A$1:$A1000, NIL!M$1:M1000)</f>
        <v>0.2955136923</v>
      </c>
      <c r="K62" s="8">
        <f>lookup($A62, NIL!$A$1:$A1000, NIL!N$1:N1000)</f>
        <v>1.016618783</v>
      </c>
      <c r="L62" s="8">
        <f>lookup($A62, NIL!$A$1:$A1000, NIL!O$1:O1000)</f>
        <v>1.400065978</v>
      </c>
      <c r="M62" s="8">
        <f>lookup($A62, NIL!$A$1:$A1000, NIL!P$1:P1000)</f>
        <v>0.6482398638</v>
      </c>
      <c r="N62" s="8">
        <f t="shared" si="1"/>
        <v>0.8051334447</v>
      </c>
      <c r="P62" s="8">
        <f>iferror(VLOOKUP($A62, Awario!$A$2:$G1000, 3, false), "")</f>
        <v>5</v>
      </c>
      <c r="Q62" s="8">
        <f>iferror(VLOOKUP($A62, Awario!$A$2:$Z1000, 4, false), "")</f>
        <v>10375</v>
      </c>
      <c r="R62" s="8">
        <f>iferror(VLOOKUP($A62, Awario!$A$2:$Z1000, 5, false), "")</f>
        <v>61823</v>
      </c>
      <c r="S62" s="8">
        <f>iferror(VLOOKUP($A62, Awario!$A$2:$G1000, 6, false), "")</f>
        <v>4.791150076</v>
      </c>
      <c r="T62" s="9" t="b">
        <f>iferror(VLOOKUP($A62, Awario!$A$2:$Z1000, 7, false), "")</f>
        <v>0</v>
      </c>
      <c r="U62" s="8">
        <f>iferror(VLOOKUP($A62, Awario!$A$2:$Z1000, 8, false), "")</f>
        <v>4.958843373</v>
      </c>
      <c r="V62" s="8">
        <f>iferror(VLOOKUP($A62, Awario!$A$2:$Z1000, 9, false), "")</f>
        <v>1.740004928</v>
      </c>
      <c r="W62" s="8">
        <f>iferror(VLOOKUP($A62, Awario!$A$2:$Z1000, 10, false), "")</f>
        <v>1.245924419</v>
      </c>
      <c r="X62" s="8">
        <f>iferror(VLOOKUP($A62, Awario!$A$2:$Z1000, 11, false), "")</f>
        <v>-0.2106938013</v>
      </c>
      <c r="Y62" s="8">
        <f>iferror(VLOOKUP($A62, Awario!$A$2:$Z1000, 12, false), "")</f>
        <v>0.9250785154</v>
      </c>
      <c r="Z62" s="8">
        <f t="shared" si="2"/>
        <v>0.9618100204</v>
      </c>
      <c r="AA62" s="8"/>
      <c r="AB62" s="8">
        <f>iferror(VLOOKUP($A62, TMUI!$A$2:$G1000, 3, false), "")</f>
        <v>74.39</v>
      </c>
      <c r="AC62" s="8">
        <f>iferror(VLOOKUP($A62, TMUI!$A$2:$G1000, 4, false), "")</f>
        <v>74.95</v>
      </c>
      <c r="AD62" s="8">
        <f>iferror(VLOOKUP($A62, TMUI!$A$2:$G1000, 5, false), "")</f>
        <v>71.26</v>
      </c>
      <c r="AE62" s="8">
        <f>iferror(VLOOKUP($A62, TMUI!$A$2:$G1000, 6, false), "")</f>
        <v>59.93</v>
      </c>
      <c r="AF62" s="8">
        <f>iferror(VLOOKUP($A62, TMUI!$A$2:$Z1000, 7, false), "")</f>
        <v>-0.1349423797</v>
      </c>
      <c r="AG62" s="8">
        <f>iferror(VLOOKUP($A62, TMUI!$A$2:$Z1000, 8, false), "")</f>
        <v>0.4006938533</v>
      </c>
      <c r="AH62" s="8">
        <f>iferror(VLOOKUP($A62, TMUI!$A$2:$Z1000, 9, false), "")</f>
        <v>-0.1213022516</v>
      </c>
      <c r="AI62" s="8">
        <f>iferror(VLOOKUP($A62, TMUI!$A$2:$Z1000, 10, false), "")</f>
        <v>0.2092429548</v>
      </c>
      <c r="AJ62" s="8">
        <f>iferror(VLOOKUP($A62, TMUI!$A$2:$Z1000, 11, false), "")</f>
        <v>0.0884230442</v>
      </c>
      <c r="AK62" s="8">
        <f t="shared" si="3"/>
        <v>0.2973601254</v>
      </c>
      <c r="AL62" s="8"/>
      <c r="AM62" s="8">
        <f t="shared" si="4"/>
        <v>0.6881011969</v>
      </c>
      <c r="AN62" s="8">
        <f>iferror(vlookup(A62, 'December Scores'!A$1:AS1000, 3, false), "")</f>
        <v>0.6805527941</v>
      </c>
      <c r="AO62" s="8">
        <f t="shared" si="5"/>
        <v>0.6862140962</v>
      </c>
    </row>
    <row r="63">
      <c r="A63" s="2">
        <v>1715.0</v>
      </c>
      <c r="B63" s="2" t="s">
        <v>192</v>
      </c>
      <c r="C63" s="8">
        <f>lookup($A63, NIL!$A$1:$A1000, NIL!C$1:C1000)</f>
        <v>4</v>
      </c>
      <c r="D63" s="8">
        <f>lookup($A63, NIL!$A$1:$A1000, NIL!D$1:D1000)</f>
        <v>1</v>
      </c>
      <c r="E63" s="8">
        <f>lookup($A63, NIL!$A$1:$A1000, NIL!E$1:E1000)</f>
        <v>1</v>
      </c>
      <c r="F63" s="8">
        <f>lookup($A63, NIL!$A$1:$A1000, NIL!F$1:F1000)</f>
        <v>0</v>
      </c>
      <c r="G63" s="8">
        <f>lookup($A63, NIL!$A$1:$A1000, NIL!G$1:G1000)</f>
        <v>1</v>
      </c>
      <c r="H63" s="8">
        <f>lookup($A63, NIL!$A$1:$A1000, NIL!K$1:K1000)</f>
        <v>0.1802616964</v>
      </c>
      <c r="I63" s="8">
        <f>lookup($A63, NIL!$A$1:$A1000, NIL!L$1:L1000)</f>
        <v>0.3487391692</v>
      </c>
      <c r="J63" s="8">
        <f>lookup($A63, NIL!$A$1:$A1000, NIL!M$1:M1000)</f>
        <v>0.2955136923</v>
      </c>
      <c r="K63" s="8">
        <f>lookup($A63, NIL!$A$1:$A1000, NIL!N$1:N1000)</f>
        <v>-0.980049762</v>
      </c>
      <c r="L63" s="8">
        <f>lookup($A63, NIL!$A$1:$A1000, NIL!O$1:O1000)</f>
        <v>1.400065978</v>
      </c>
      <c r="M63" s="8">
        <f>lookup($A63, NIL!$A$1:$A1000, NIL!P$1:P1000)</f>
        <v>0.2489061548</v>
      </c>
      <c r="N63" s="8">
        <f t="shared" si="1"/>
        <v>0.4989049556</v>
      </c>
      <c r="P63" s="8">
        <f>iferror(VLOOKUP($A63, Awario!$A$2:$G1000, 3, false), "")</f>
        <v>5</v>
      </c>
      <c r="Q63" s="8">
        <f>iferror(VLOOKUP($A63, Awario!$A$2:$Z1000, 4, false), "")</f>
        <v>119</v>
      </c>
      <c r="R63" s="8">
        <f>iferror(VLOOKUP($A63, Awario!$A$2:$Z1000, 5, false), "")</f>
        <v>0</v>
      </c>
      <c r="S63" s="8">
        <f>iferror(VLOOKUP($A63, Awario!$A$2:$G1000, 6, false), "")</f>
        <v>0</v>
      </c>
      <c r="T63" s="9" t="b">
        <f>iferror(VLOOKUP($A63, Awario!$A$2:$Z1000, 7, false), "")</f>
        <v>1</v>
      </c>
      <c r="U63" s="8" t="str">
        <f>iferror(VLOOKUP($A63, Awario!$A$2:$Z1000, 8, false), "")</f>
        <v/>
      </c>
      <c r="V63" s="8">
        <f>iferror(VLOOKUP($A63, Awario!$A$2:$Z1000, 9, false), "")</f>
        <v>-0.7270182438</v>
      </c>
      <c r="W63" s="8">
        <f>iferror(VLOOKUP($A63, Awario!$A$2:$Z1000, 10, false), "")</f>
        <v>1.245924419</v>
      </c>
      <c r="X63" s="8" t="str">
        <f>iferror(VLOOKUP($A63, Awario!$A$2:$Z1000, 11, false), "")</f>
        <v/>
      </c>
      <c r="Y63" s="8">
        <f>iferror(VLOOKUP($A63, Awario!$A$2:$Z1000, 12, false), "")</f>
        <v>0.2594530877</v>
      </c>
      <c r="Z63" s="8">
        <f t="shared" si="2"/>
        <v>0.5093653774</v>
      </c>
      <c r="AA63" s="8"/>
      <c r="AB63" s="8">
        <f>iferror(VLOOKUP($A63, TMUI!$A$2:$G1000, 3, false), "")</f>
        <v>76.55</v>
      </c>
      <c r="AC63" s="8">
        <f>iferror(VLOOKUP($A63, TMUI!$A$2:$G1000, 4, false), "")</f>
        <v>86.91</v>
      </c>
      <c r="AD63" s="8">
        <f>iferror(VLOOKUP($A63, TMUI!$A$2:$G1000, 5, false), "")</f>
        <v>81.2</v>
      </c>
      <c r="AE63" s="8">
        <f>iferror(VLOOKUP($A63, TMUI!$A$2:$G1000, 6, false), "")</f>
        <v>68.8</v>
      </c>
      <c r="AF63" s="8">
        <f>iferror(VLOOKUP($A63, TMUI!$A$2:$Z1000, 7, false), "")</f>
        <v>0.02337163338</v>
      </c>
      <c r="AG63" s="8">
        <f>iferror(VLOOKUP($A63, TMUI!$A$2:$Z1000, 8, false), "")</f>
        <v>1.21388604</v>
      </c>
      <c r="AH63" s="8">
        <f>iferror(VLOOKUP($A63, TMUI!$A$2:$Z1000, 9, false), "")</f>
        <v>0.6571788971</v>
      </c>
      <c r="AI63" s="8">
        <f>iferror(VLOOKUP($A63, TMUI!$A$2:$Z1000, 10, false), "")</f>
        <v>0.7504350354</v>
      </c>
      <c r="AJ63" s="8">
        <f>iferror(VLOOKUP($A63, TMUI!$A$2:$Z1000, 11, false), "")</f>
        <v>0.6612179014</v>
      </c>
      <c r="AK63" s="8">
        <f t="shared" si="3"/>
        <v>0.8131530615</v>
      </c>
      <c r="AL63" s="8"/>
      <c r="AM63" s="8">
        <f t="shared" si="4"/>
        <v>0.6071411315</v>
      </c>
      <c r="AN63" s="8">
        <f>iferror(vlookup(A63, 'December Scores'!A$1:AS1000, 3, false), "")</f>
        <v>0.8752515074</v>
      </c>
      <c r="AO63" s="8">
        <f t="shared" si="5"/>
        <v>0.6741687255</v>
      </c>
    </row>
    <row r="64">
      <c r="A64" s="2">
        <v>2110.0</v>
      </c>
      <c r="B64" s="2" t="s">
        <v>126</v>
      </c>
      <c r="C64" s="8">
        <f>lookup($A64, NIL!$A$1:$A1000, NIL!C$1:C1000)</f>
        <v>4</v>
      </c>
      <c r="D64" s="8">
        <f>lookup($A64, NIL!$A$1:$A1000, NIL!D$1:D1000)</f>
        <v>1</v>
      </c>
      <c r="E64" s="8">
        <f>lookup($A64, NIL!$A$1:$A1000, NIL!E$1:E1000)</f>
        <v>1</v>
      </c>
      <c r="F64" s="8">
        <f>lookup($A64, NIL!$A$1:$A1000, NIL!F$1:F1000)</f>
        <v>1</v>
      </c>
      <c r="G64" s="8">
        <f>lookup($A64, NIL!$A$1:$A1000, NIL!G$1:G1000)</f>
        <v>1</v>
      </c>
      <c r="H64" s="8">
        <f>lookup($A64, NIL!$A$1:$A1000, NIL!K$1:K1000)</f>
        <v>0.1802616964</v>
      </c>
      <c r="I64" s="8">
        <f>lookup($A64, NIL!$A$1:$A1000, NIL!L$1:L1000)</f>
        <v>0.3487391692</v>
      </c>
      <c r="J64" s="8">
        <f>lookup($A64, NIL!$A$1:$A1000, NIL!M$1:M1000)</f>
        <v>0.2955136923</v>
      </c>
      <c r="K64" s="8">
        <f>lookup($A64, NIL!$A$1:$A1000, NIL!N$1:N1000)</f>
        <v>1.016618783</v>
      </c>
      <c r="L64" s="8">
        <f>lookup($A64, NIL!$A$1:$A1000, NIL!O$1:O1000)</f>
        <v>1.400065978</v>
      </c>
      <c r="M64" s="8">
        <f>lookup($A64, NIL!$A$1:$A1000, NIL!P$1:P1000)</f>
        <v>0.6482398638</v>
      </c>
      <c r="N64" s="8">
        <f t="shared" si="1"/>
        <v>0.8051334447</v>
      </c>
      <c r="P64" s="8">
        <f>iferror(VLOOKUP($A64, Awario!$A$2:$G1000, 3, false), "")</f>
        <v>5</v>
      </c>
      <c r="Q64" s="8">
        <f>iferror(VLOOKUP($A64, Awario!$A$2:$Z1000, 4, false), "")</f>
        <v>0</v>
      </c>
      <c r="R64" s="8">
        <f>iferror(VLOOKUP($A64, Awario!$A$2:$Z1000, 5, false), "")</f>
        <v>0</v>
      </c>
      <c r="S64" s="8">
        <f>iferror(VLOOKUP($A64, Awario!$A$2:$G1000, 6, false), "")</f>
        <v>0</v>
      </c>
      <c r="T64" s="9" t="b">
        <f>iferror(VLOOKUP($A64, Awario!$A$2:$Z1000, 7, false), "")</f>
        <v>1</v>
      </c>
      <c r="U64" s="8" t="str">
        <f>iferror(VLOOKUP($A64, Awario!$A$2:$Z1000, 8, false), "")</f>
        <v/>
      </c>
      <c r="V64" s="8">
        <f>iferror(VLOOKUP($A64, Awario!$A$2:$Z1000, 9, false), "")</f>
        <v>-0.7270182438</v>
      </c>
      <c r="W64" s="8">
        <f>iferror(VLOOKUP($A64, Awario!$A$2:$Z1000, 10, false), "")</f>
        <v>1.245924419</v>
      </c>
      <c r="X64" s="8" t="str">
        <f>iferror(VLOOKUP($A64, Awario!$A$2:$Z1000, 11, false), "")</f>
        <v/>
      </c>
      <c r="Y64" s="8">
        <f>iferror(VLOOKUP($A64, Awario!$A$2:$Z1000, 12, false), "")</f>
        <v>0.2594530877</v>
      </c>
      <c r="Z64" s="8">
        <f t="shared" si="2"/>
        <v>0.5093653774</v>
      </c>
      <c r="AA64" s="8"/>
      <c r="AB64" s="8">
        <f>iferror(VLOOKUP($A64, TMUI!$A$2:$G1000, 3, false), "")</f>
        <v>80.51</v>
      </c>
      <c r="AC64" s="8">
        <f>iferror(VLOOKUP($A64, TMUI!$A$2:$G1000, 4, false), "")</f>
        <v>81.47</v>
      </c>
      <c r="AD64" s="8">
        <f>iferror(VLOOKUP($A64, TMUI!$A$2:$G1000, 5, false), "")</f>
        <v>86.81</v>
      </c>
      <c r="AE64" s="8">
        <f>iferror(VLOOKUP($A64, TMUI!$A$2:$G1000, 6, false), "")</f>
        <v>80.84</v>
      </c>
      <c r="AF64" s="8">
        <f>iferror(VLOOKUP($A64, TMUI!$A$2:$Z1000, 7, false), "")</f>
        <v>0.3136139907</v>
      </c>
      <c r="AG64" s="8">
        <f>iferror(VLOOKUP($A64, TMUI!$A$2:$Z1000, 8, false), "")</f>
        <v>0.8440059817</v>
      </c>
      <c r="AH64" s="8">
        <f>iferror(VLOOKUP($A64, TMUI!$A$2:$Z1000, 9, false), "")</f>
        <v>1.096543006</v>
      </c>
      <c r="AI64" s="8">
        <f>iferror(VLOOKUP($A64, TMUI!$A$2:$Z1000, 10, false), "")</f>
        <v>1.485040746</v>
      </c>
      <c r="AJ64" s="8">
        <f>iferror(VLOOKUP($A64, TMUI!$A$2:$Z1000, 11, false), "")</f>
        <v>0.9348009311</v>
      </c>
      <c r="AK64" s="8">
        <f t="shared" si="3"/>
        <v>0.9668510387</v>
      </c>
      <c r="AL64" s="8"/>
      <c r="AM64" s="8">
        <f t="shared" si="4"/>
        <v>0.7604499536</v>
      </c>
      <c r="AN64" s="8">
        <f>iferror(vlookup(A64, 'December Scores'!A$1:AS1000, 3, false), "")</f>
        <v>0.3647601234</v>
      </c>
      <c r="AO64" s="8">
        <f t="shared" si="5"/>
        <v>0.661527496</v>
      </c>
    </row>
    <row r="65">
      <c r="A65" s="2">
        <v>2112.0</v>
      </c>
      <c r="B65" s="2" t="s">
        <v>283</v>
      </c>
      <c r="C65" s="8">
        <f>lookup($A65, NIL!$A$1:$A1000, NIL!C$1:C1000)</f>
        <v>4</v>
      </c>
      <c r="D65" s="8">
        <f>lookup($A65, NIL!$A$1:$A1000, NIL!D$1:D1000)</f>
        <v>1</v>
      </c>
      <c r="E65" s="8">
        <f>lookup($A65, NIL!$A$1:$A1000, NIL!E$1:E1000)</f>
        <v>1</v>
      </c>
      <c r="F65" s="8">
        <f>lookup($A65, NIL!$A$1:$A1000, NIL!F$1:F1000)</f>
        <v>1</v>
      </c>
      <c r="G65" s="8">
        <f>lookup($A65, NIL!$A$1:$A1000, NIL!G$1:G1000)</f>
        <v>1</v>
      </c>
      <c r="H65" s="8">
        <f>lookup($A65, NIL!$A$1:$A1000, NIL!K$1:K1000)</f>
        <v>0.1802616964</v>
      </c>
      <c r="I65" s="8">
        <f>lookup($A65, NIL!$A$1:$A1000, NIL!L$1:L1000)</f>
        <v>0.3487391692</v>
      </c>
      <c r="J65" s="8">
        <f>lookup($A65, NIL!$A$1:$A1000, NIL!M$1:M1000)</f>
        <v>0.2955136923</v>
      </c>
      <c r="K65" s="8">
        <f>lookup($A65, NIL!$A$1:$A1000, NIL!N$1:N1000)</f>
        <v>1.016618783</v>
      </c>
      <c r="L65" s="8">
        <f>lookup($A65, NIL!$A$1:$A1000, NIL!O$1:O1000)</f>
        <v>1.400065978</v>
      </c>
      <c r="M65" s="8">
        <f>lookup($A65, NIL!$A$1:$A1000, NIL!P$1:P1000)</f>
        <v>0.6482398638</v>
      </c>
      <c r="N65" s="8">
        <f t="shared" si="1"/>
        <v>0.8051334447</v>
      </c>
      <c r="P65" s="8">
        <f>iferror(VLOOKUP($A65, Awario!$A$2:$G1000, 3, false), "")</f>
        <v>5</v>
      </c>
      <c r="Q65" s="8">
        <f>iferror(VLOOKUP($A65, Awario!$A$2:$Z1000, 4, false), "")</f>
        <v>129</v>
      </c>
      <c r="R65" s="8">
        <f>iferror(VLOOKUP($A65, Awario!$A$2:$Z1000, 5, false), "")</f>
        <v>0</v>
      </c>
      <c r="S65" s="8">
        <f>iferror(VLOOKUP($A65, Awario!$A$2:$G1000, 6, false), "")</f>
        <v>0</v>
      </c>
      <c r="T65" s="9" t="b">
        <f>iferror(VLOOKUP($A65, Awario!$A$2:$Z1000, 7, false), "")</f>
        <v>1</v>
      </c>
      <c r="U65" s="8" t="str">
        <f>iferror(VLOOKUP($A65, Awario!$A$2:$Z1000, 8, false), "")</f>
        <v/>
      </c>
      <c r="V65" s="8">
        <f>iferror(VLOOKUP($A65, Awario!$A$2:$Z1000, 9, false), "")</f>
        <v>-0.7270182438</v>
      </c>
      <c r="W65" s="8">
        <f>iferror(VLOOKUP($A65, Awario!$A$2:$Z1000, 10, false), "")</f>
        <v>1.245924419</v>
      </c>
      <c r="X65" s="8" t="str">
        <f>iferror(VLOOKUP($A65, Awario!$A$2:$Z1000, 11, false), "")</f>
        <v/>
      </c>
      <c r="Y65" s="8">
        <f>iferror(VLOOKUP($A65, Awario!$A$2:$Z1000, 12, false), "")</f>
        <v>0.2594530877</v>
      </c>
      <c r="Z65" s="8">
        <f t="shared" si="2"/>
        <v>0.5093653774</v>
      </c>
      <c r="AA65" s="8"/>
      <c r="AB65" s="8">
        <f>iferror(VLOOKUP($A65, TMUI!$A$2:$G1000, 3, false), "")</f>
        <v>77.08</v>
      </c>
      <c r="AC65" s="8">
        <f>iferror(VLOOKUP($A65, TMUI!$A$2:$G1000, 4, false), "")</f>
        <v>75.21</v>
      </c>
      <c r="AD65" s="8">
        <f>iferror(VLOOKUP($A65, TMUI!$A$2:$G1000, 5, false), "")</f>
        <v>75.43</v>
      </c>
      <c r="AE65" s="8">
        <f>iferror(VLOOKUP($A65, TMUI!$A$2:$G1000, 6, false), "")</f>
        <v>66.74</v>
      </c>
      <c r="AF65" s="8">
        <f>iferror(VLOOKUP($A65, TMUI!$A$2:$Z1000, 7, false), "")</f>
        <v>0.06221720141</v>
      </c>
      <c r="AG65" s="8">
        <f>iferror(VLOOKUP($A65, TMUI!$A$2:$Z1000, 8, false), "")</f>
        <v>0.4183719444</v>
      </c>
      <c r="AH65" s="8">
        <f>iferror(VLOOKUP($A65, TMUI!$A$2:$Z1000, 9, false), "")</f>
        <v>0.2052839043</v>
      </c>
      <c r="AI65" s="8">
        <f>iferror(VLOOKUP($A65, TMUI!$A$2:$Z1000, 10, false), "")</f>
        <v>0.624746683</v>
      </c>
      <c r="AJ65" s="8">
        <f>iferror(VLOOKUP($A65, TMUI!$A$2:$Z1000, 11, false), "")</f>
        <v>0.3276549333</v>
      </c>
      <c r="AK65" s="8">
        <f t="shared" si="3"/>
        <v>0.5724115069</v>
      </c>
      <c r="AL65" s="8"/>
      <c r="AM65" s="8">
        <f t="shared" si="4"/>
        <v>0.6289701097</v>
      </c>
      <c r="AN65" s="8">
        <f>iferror(vlookup(A65, 'December Scores'!A$1:AS1000, 3, false), "")</f>
        <v>0.7320613407</v>
      </c>
      <c r="AO65" s="8">
        <f t="shared" si="5"/>
        <v>0.6547429174</v>
      </c>
    </row>
    <row r="66">
      <c r="A66" s="2">
        <v>1765.0</v>
      </c>
      <c r="B66" s="2" t="s">
        <v>215</v>
      </c>
      <c r="C66" s="8">
        <f>lookup($A66, NIL!$A$1:$A1000, NIL!C$1:C1000)</f>
        <v>4</v>
      </c>
      <c r="D66" s="8">
        <f>lookup($A66, NIL!$A$1:$A1000, NIL!D$1:D1000)</f>
        <v>1</v>
      </c>
      <c r="E66" s="8">
        <f>lookup($A66, NIL!$A$1:$A1000, NIL!E$1:E1000)</f>
        <v>1</v>
      </c>
      <c r="F66" s="8">
        <f>lookup($A66, NIL!$A$1:$A1000, NIL!F$1:F1000)</f>
        <v>1</v>
      </c>
      <c r="G66" s="8">
        <f>lookup($A66, NIL!$A$1:$A1000, NIL!G$1:G1000)</f>
        <v>1</v>
      </c>
      <c r="H66" s="8">
        <f>lookup($A66, NIL!$A$1:$A1000, NIL!K$1:K1000)</f>
        <v>0.1802616964</v>
      </c>
      <c r="I66" s="8">
        <f>lookup($A66, NIL!$A$1:$A1000, NIL!L$1:L1000)</f>
        <v>0.3487391692</v>
      </c>
      <c r="J66" s="8">
        <f>lookup($A66, NIL!$A$1:$A1000, NIL!M$1:M1000)</f>
        <v>0.2955136923</v>
      </c>
      <c r="K66" s="8">
        <f>lookup($A66, NIL!$A$1:$A1000, NIL!N$1:N1000)</f>
        <v>1.016618783</v>
      </c>
      <c r="L66" s="8">
        <f>lookup($A66, NIL!$A$1:$A1000, NIL!O$1:O1000)</f>
        <v>1.400065978</v>
      </c>
      <c r="M66" s="8">
        <f>lookup($A66, NIL!$A$1:$A1000, NIL!P$1:P1000)</f>
        <v>0.6482398638</v>
      </c>
      <c r="N66" s="8">
        <f t="shared" si="1"/>
        <v>0.8051334447</v>
      </c>
      <c r="P66" s="8">
        <f>iferror(VLOOKUP($A66, Awario!$A$2:$G1000, 3, false), "")</f>
        <v>5</v>
      </c>
      <c r="Q66" s="8">
        <f>iferror(VLOOKUP($A66, Awario!$A$2:$Z1000, 4, false), "")</f>
        <v>1933</v>
      </c>
      <c r="R66" s="8">
        <f>iferror(VLOOKUP($A66, Awario!$A$2:$Z1000, 5, false), "")</f>
        <v>42712</v>
      </c>
      <c r="S66" s="8">
        <f>iferror(VLOOKUP($A66, Awario!$A$2:$G1000, 6, false), "")</f>
        <v>4.630549908</v>
      </c>
      <c r="T66" s="9" t="b">
        <f>iferror(VLOOKUP($A66, Awario!$A$2:$Z1000, 7, false), "")</f>
        <v>0</v>
      </c>
      <c r="U66" s="8">
        <f>iferror(VLOOKUP($A66, Awario!$A$2:$Z1000, 8, false), "")</f>
        <v>21.09622349</v>
      </c>
      <c r="V66" s="8">
        <f>iferror(VLOOKUP($A66, Awario!$A$2:$Z1000, 9, false), "")</f>
        <v>1.657309891</v>
      </c>
      <c r="W66" s="8">
        <f>iferror(VLOOKUP($A66, Awario!$A$2:$Z1000, 10, false), "")</f>
        <v>1.245924419</v>
      </c>
      <c r="X66" s="8">
        <f>iferror(VLOOKUP($A66, Awario!$A$2:$Z1000, 11, false), "")</f>
        <v>1.062676091</v>
      </c>
      <c r="Y66" s="8">
        <f>iferror(VLOOKUP($A66, Awario!$A$2:$Z1000, 12, false), "")</f>
        <v>1.321970134</v>
      </c>
      <c r="Z66" s="8">
        <f t="shared" si="2"/>
        <v>1.1497696</v>
      </c>
      <c r="AA66" s="8"/>
      <c r="AB66" s="8">
        <f>iferror(VLOOKUP($A66, TMUI!$A$2:$G1000, 3, false), "")</f>
        <v>80.82</v>
      </c>
      <c r="AC66" s="8">
        <f>iferror(VLOOKUP($A66, TMUI!$A$2:$G1000, 4, false), "")</f>
        <v>69.48</v>
      </c>
      <c r="AD66" s="8">
        <f>iferror(VLOOKUP($A66, TMUI!$A$2:$G1000, 5, false), "")</f>
        <v>71.17</v>
      </c>
      <c r="AE66" s="8">
        <f>iferror(VLOOKUP($A66, TMUI!$A$2:$G1000, 6, false), "")</f>
        <v>52.37</v>
      </c>
      <c r="AF66" s="8">
        <f>iferror(VLOOKUP($A66, TMUI!$A$2:$Z1000, 7, false), "")</f>
        <v>0.3363349834</v>
      </c>
      <c r="AG66" s="8">
        <f>iferror(VLOOKUP($A66, TMUI!$A$2:$Z1000, 8, false), "")</f>
        <v>0.02877401561</v>
      </c>
      <c r="AH66" s="8">
        <f>iferror(VLOOKUP($A66, TMUI!$A$2:$Z1000, 9, false), "")</f>
        <v>-0.1283508737</v>
      </c>
      <c r="AI66" s="8">
        <f>iferror(VLOOKUP($A66, TMUI!$A$2:$Z1000, 10, false), "")</f>
        <v>-0.2520210958</v>
      </c>
      <c r="AJ66" s="8">
        <f>iferror(VLOOKUP($A66, TMUI!$A$2:$Z1000, 11, false), "")</f>
        <v>-0.003815742639</v>
      </c>
      <c r="AK66" s="8">
        <f t="shared" si="3"/>
        <v>-0.06177169771</v>
      </c>
      <c r="AL66" s="8"/>
      <c r="AM66" s="8">
        <f t="shared" si="4"/>
        <v>0.6310437824</v>
      </c>
      <c r="AN66" s="8">
        <f>iferror(vlookup(A66, 'December Scores'!A$1:AS1000, 3, false), "")</f>
        <v>0.6997491922</v>
      </c>
      <c r="AO66" s="8">
        <f t="shared" si="5"/>
        <v>0.6482201348</v>
      </c>
    </row>
    <row r="67">
      <c r="A67" s="2">
        <v>2373.0</v>
      </c>
      <c r="B67" s="2" t="s">
        <v>212</v>
      </c>
      <c r="C67" s="8">
        <f>lookup($A67, NIL!$A$1:$A1000, NIL!C$1:C1000)</f>
        <v>4</v>
      </c>
      <c r="D67" s="8">
        <f>lookup($A67, NIL!$A$1:$A1000, NIL!D$1:D1000)</f>
        <v>1</v>
      </c>
      <c r="E67" s="8">
        <f>lookup($A67, NIL!$A$1:$A1000, NIL!E$1:E1000)</f>
        <v>1</v>
      </c>
      <c r="F67" s="8">
        <f>lookup($A67, NIL!$A$1:$A1000, NIL!F$1:F1000)</f>
        <v>1</v>
      </c>
      <c r="G67" s="8">
        <f>lookup($A67, NIL!$A$1:$A1000, NIL!G$1:G1000)</f>
        <v>0</v>
      </c>
      <c r="H67" s="8">
        <f>lookup($A67, NIL!$A$1:$A1000, NIL!K$1:K1000)</f>
        <v>0.1802616964</v>
      </c>
      <c r="I67" s="8">
        <f>lookup($A67, NIL!$A$1:$A1000, NIL!L$1:L1000)</f>
        <v>0.3487391692</v>
      </c>
      <c r="J67" s="8">
        <f>lookup($A67, NIL!$A$1:$A1000, NIL!M$1:M1000)</f>
        <v>0.2955136923</v>
      </c>
      <c r="K67" s="8">
        <f>lookup($A67, NIL!$A$1:$A1000, NIL!N$1:N1000)</f>
        <v>1.016618783</v>
      </c>
      <c r="L67" s="8">
        <f>lookup($A67, NIL!$A$1:$A1000, NIL!O$1:O1000)</f>
        <v>-0.7116357457</v>
      </c>
      <c r="M67" s="8">
        <f>lookup($A67, NIL!$A$1:$A1000, NIL!P$1:P1000)</f>
        <v>0.225899519</v>
      </c>
      <c r="N67" s="8">
        <f t="shared" si="1"/>
        <v>0.4752888795</v>
      </c>
      <c r="P67" s="8" t="str">
        <f>iferror(VLOOKUP($A67, Awario!$A$2:$G1000, 3, false), "")</f>
        <v/>
      </c>
      <c r="Q67" s="8" t="str">
        <f>iferror(VLOOKUP($A67, Awario!$A$2:$Z1000, 4, false), "")</f>
        <v/>
      </c>
      <c r="R67" s="8" t="str">
        <f>iferror(VLOOKUP($A67, Awario!$A$2:$Z1000, 5, false), "")</f>
        <v/>
      </c>
      <c r="S67" s="8" t="str">
        <f>iferror(VLOOKUP($A67, Awario!$A$2:$G1000, 6, false), "")</f>
        <v/>
      </c>
      <c r="T67" s="9" t="str">
        <f>iferror(VLOOKUP($A67, Awario!$A$2:$Z1000, 7, false), "")</f>
        <v/>
      </c>
      <c r="U67" s="8" t="str">
        <f>iferror(VLOOKUP($A67, Awario!$A$2:$Z1000, 8, false), "")</f>
        <v/>
      </c>
      <c r="V67" s="8" t="str">
        <f>iferror(VLOOKUP($A67, Awario!$A$2:$Z1000, 9, false), "")</f>
        <v/>
      </c>
      <c r="W67" s="8" t="str">
        <f>iferror(VLOOKUP($A67, Awario!$A$2:$Z1000, 10, false), "")</f>
        <v/>
      </c>
      <c r="X67" s="8" t="str">
        <f>iferror(VLOOKUP($A67, Awario!$A$2:$Z1000, 11, false), "")</f>
        <v/>
      </c>
      <c r="Y67" s="8" t="str">
        <f>iferror(VLOOKUP($A67, Awario!$A$2:$Z1000, 12, false), "")</f>
        <v/>
      </c>
      <c r="Z67" s="8" t="str">
        <f t="shared" si="2"/>
        <v/>
      </c>
      <c r="AA67" s="8"/>
      <c r="AB67" s="8">
        <f>iferror(VLOOKUP($A67, TMUI!$A$2:$G1000, 3, false), "")</f>
        <v>76.56</v>
      </c>
      <c r="AC67" s="8">
        <f>iferror(VLOOKUP($A67, TMUI!$A$2:$G1000, 4, false), "")</f>
        <v>71.09</v>
      </c>
      <c r="AD67" s="8">
        <f>iferror(VLOOKUP($A67, TMUI!$A$2:$G1000, 5, false), "")</f>
        <v>91.41</v>
      </c>
      <c r="AE67" s="8">
        <f>iferror(VLOOKUP($A67, TMUI!$A$2:$G1000, 6, false), "")</f>
        <v>73.44</v>
      </c>
      <c r="AF67" s="8">
        <f>iferror(VLOOKUP($A67, TMUI!$A$2:$Z1000, 7, false), "")</f>
        <v>0.02410456863</v>
      </c>
      <c r="AG67" s="8">
        <f>iferror(VLOOKUP($A67, TMUI!$A$2:$Z1000, 8, false), "")</f>
        <v>0.1382421945</v>
      </c>
      <c r="AH67" s="8">
        <f>iferror(VLOOKUP($A67, TMUI!$A$2:$Z1000, 9, false), "")</f>
        <v>1.456805912</v>
      </c>
      <c r="AI67" s="8">
        <f>iferror(VLOOKUP($A67, TMUI!$A$2:$Z1000, 10, false), "")</f>
        <v>1.033538897</v>
      </c>
      <c r="AJ67" s="8">
        <f>iferror(VLOOKUP($A67, TMUI!$A$2:$Z1000, 11, false), "")</f>
        <v>0.6631728931</v>
      </c>
      <c r="AK67" s="8">
        <f t="shared" si="3"/>
        <v>0.8143542798</v>
      </c>
      <c r="AL67" s="8"/>
      <c r="AM67" s="8">
        <f t="shared" si="4"/>
        <v>0.6448215797</v>
      </c>
      <c r="AN67" s="8" t="str">
        <f>iferror(vlookup(A67, 'December Scores'!A$1:AS1000, 3, false), "")</f>
        <v/>
      </c>
      <c r="AO67" s="8">
        <f t="shared" si="5"/>
        <v>0.6448215797</v>
      </c>
    </row>
    <row r="68">
      <c r="A68" s="2">
        <v>1318.0</v>
      </c>
      <c r="B68" s="2" t="s">
        <v>116</v>
      </c>
      <c r="C68" s="8">
        <f>lookup($A68, NIL!$A$1:$A1000, NIL!C$1:C1000)</f>
        <v>4</v>
      </c>
      <c r="D68" s="8">
        <f>lookup($A68, NIL!$A$1:$A1000, NIL!D$1:D1000)</f>
        <v>1</v>
      </c>
      <c r="E68" s="8">
        <f>lookup($A68, NIL!$A$1:$A1000, NIL!E$1:E1000)</f>
        <v>1</v>
      </c>
      <c r="F68" s="8">
        <f>lookup($A68, NIL!$A$1:$A1000, NIL!F$1:F1000)</f>
        <v>1</v>
      </c>
      <c r="G68" s="8">
        <f>lookup($A68, NIL!$A$1:$A1000, NIL!G$1:G1000)</f>
        <v>1</v>
      </c>
      <c r="H68" s="8">
        <f>lookup($A68, NIL!$A$1:$A1000, NIL!K$1:K1000)</f>
        <v>0.1802616964</v>
      </c>
      <c r="I68" s="8">
        <f>lookup($A68, NIL!$A$1:$A1000, NIL!L$1:L1000)</f>
        <v>0.3487391692</v>
      </c>
      <c r="J68" s="8">
        <f>lookup($A68, NIL!$A$1:$A1000, NIL!M$1:M1000)</f>
        <v>0.2955136923</v>
      </c>
      <c r="K68" s="8">
        <f>lookup($A68, NIL!$A$1:$A1000, NIL!N$1:N1000)</f>
        <v>1.016618783</v>
      </c>
      <c r="L68" s="8">
        <f>lookup($A68, NIL!$A$1:$A1000, NIL!O$1:O1000)</f>
        <v>1.400065978</v>
      </c>
      <c r="M68" s="8">
        <f>lookup($A68, NIL!$A$1:$A1000, NIL!P$1:P1000)</f>
        <v>0.6482398638</v>
      </c>
      <c r="N68" s="8">
        <f t="shared" si="1"/>
        <v>0.8051334447</v>
      </c>
      <c r="P68" s="8">
        <f>iferror(VLOOKUP($A68, Awario!$A$2:$G1000, 3, false), "")</f>
        <v>4</v>
      </c>
      <c r="Q68" s="8">
        <f>iferror(VLOOKUP($A68, Awario!$A$2:$Z1000, 4, false), "")</f>
        <v>149</v>
      </c>
      <c r="R68" s="8">
        <f>iferror(VLOOKUP($A68, Awario!$A$2:$Z1000, 5, false), "")</f>
        <v>0</v>
      </c>
      <c r="S68" s="8">
        <f>iferror(VLOOKUP($A68, Awario!$A$2:$G1000, 6, false), "")</f>
        <v>0</v>
      </c>
      <c r="T68" s="9" t="b">
        <f>iferror(VLOOKUP($A68, Awario!$A$2:$Z1000, 7, false), "")</f>
        <v>1</v>
      </c>
      <c r="U68" s="8" t="str">
        <f>iferror(VLOOKUP($A68, Awario!$A$2:$Z1000, 8, false), "")</f>
        <v/>
      </c>
      <c r="V68" s="8">
        <f>iferror(VLOOKUP($A68, Awario!$A$2:$Z1000, 9, false), "")</f>
        <v>-0.7270182438</v>
      </c>
      <c r="W68" s="8">
        <f>iferror(VLOOKUP($A68, Awario!$A$2:$Z1000, 10, false), "")</f>
        <v>0.7972375727</v>
      </c>
      <c r="X68" s="8" t="str">
        <f>iferror(VLOOKUP($A68, Awario!$A$2:$Z1000, 11, false), "")</f>
        <v/>
      </c>
      <c r="Y68" s="8">
        <f>iferror(VLOOKUP($A68, Awario!$A$2:$Z1000, 12, false), "")</f>
        <v>0.03510966444</v>
      </c>
      <c r="Z68" s="8">
        <f t="shared" si="2"/>
        <v>0.1873757307</v>
      </c>
      <c r="AA68" s="8"/>
      <c r="AB68" s="8">
        <f>iferror(VLOOKUP($A68, TMUI!$A$2:$G1000, 3, false), "")</f>
        <v>78.98</v>
      </c>
      <c r="AC68" s="8">
        <f>iferror(VLOOKUP($A68, TMUI!$A$2:$G1000, 4, false), "")</f>
        <v>76.59</v>
      </c>
      <c r="AD68" s="8">
        <f>iferror(VLOOKUP($A68, TMUI!$A$2:$G1000, 5, false), "")</f>
        <v>84.59</v>
      </c>
      <c r="AE68" s="8">
        <f>iferror(VLOOKUP($A68, TMUI!$A$2:$G1000, 6, false), "")</f>
        <v>73.52</v>
      </c>
      <c r="AF68" s="8">
        <f>iferror(VLOOKUP($A68, TMUI!$A$2:$Z1000, 7, false), "")</f>
        <v>0.2014748981</v>
      </c>
      <c r="AG68" s="8">
        <f>iferror(VLOOKUP($A68, TMUI!$A$2:$Z1000, 8, false), "")</f>
        <v>0.512201812</v>
      </c>
      <c r="AH68" s="8">
        <f>iferror(VLOOKUP($A68, TMUI!$A$2:$Z1000, 9, false), "")</f>
        <v>0.9226769951</v>
      </c>
      <c r="AI68" s="8">
        <f>iferror(VLOOKUP($A68, TMUI!$A$2:$Z1000, 10, false), "")</f>
        <v>1.038419998</v>
      </c>
      <c r="AJ68" s="8">
        <f>iferror(VLOOKUP($A68, TMUI!$A$2:$Z1000, 11, false), "")</f>
        <v>0.6686934259</v>
      </c>
      <c r="AK68" s="8">
        <f t="shared" si="3"/>
        <v>0.8177367705</v>
      </c>
      <c r="AL68" s="8"/>
      <c r="AM68" s="8">
        <f t="shared" si="4"/>
        <v>0.6034153153</v>
      </c>
      <c r="AN68" s="8">
        <f>iferror(vlookup(A68, 'December Scores'!A$1:AS1000, 3, false), "")</f>
        <v>0.7222736583</v>
      </c>
      <c r="AO68" s="8">
        <f t="shared" si="5"/>
        <v>0.633129901</v>
      </c>
    </row>
    <row r="69">
      <c r="A69" s="2">
        <v>1716.0</v>
      </c>
      <c r="B69" s="2" t="s">
        <v>194</v>
      </c>
      <c r="C69" s="8">
        <f>lookup($A69, NIL!$A$1:$A1000, NIL!C$1:C1000)</f>
        <v>4</v>
      </c>
      <c r="D69" s="8">
        <f>lookup($A69, NIL!$A$1:$A1000, NIL!D$1:D1000)</f>
        <v>1</v>
      </c>
      <c r="E69" s="8">
        <f>lookup($A69, NIL!$A$1:$A1000, NIL!E$1:E1000)</f>
        <v>1</v>
      </c>
      <c r="F69" s="8">
        <f>lookup($A69, NIL!$A$1:$A1000, NIL!F$1:F1000)</f>
        <v>0</v>
      </c>
      <c r="G69" s="8">
        <f>lookup($A69, NIL!$A$1:$A1000, NIL!G$1:G1000)</f>
        <v>1</v>
      </c>
      <c r="H69" s="8">
        <f>lookup($A69, NIL!$A$1:$A1000, NIL!K$1:K1000)</f>
        <v>0.1802616964</v>
      </c>
      <c r="I69" s="8">
        <f>lookup($A69, NIL!$A$1:$A1000, NIL!L$1:L1000)</f>
        <v>0.3487391692</v>
      </c>
      <c r="J69" s="8">
        <f>lookup($A69, NIL!$A$1:$A1000, NIL!M$1:M1000)</f>
        <v>0.2955136923</v>
      </c>
      <c r="K69" s="8">
        <f>lookup($A69, NIL!$A$1:$A1000, NIL!N$1:N1000)</f>
        <v>-0.980049762</v>
      </c>
      <c r="L69" s="8">
        <f>lookup($A69, NIL!$A$1:$A1000, NIL!O$1:O1000)</f>
        <v>1.400065978</v>
      </c>
      <c r="M69" s="8">
        <f>lookup($A69, NIL!$A$1:$A1000, NIL!P$1:P1000)</f>
        <v>0.2489061548</v>
      </c>
      <c r="N69" s="8">
        <f t="shared" si="1"/>
        <v>0.4989049556</v>
      </c>
      <c r="P69" s="8">
        <f>iferror(VLOOKUP($A69, Awario!$A$2:$G1000, 3, false), "")</f>
        <v>5</v>
      </c>
      <c r="Q69" s="8">
        <f>iferror(VLOOKUP($A69, Awario!$A$2:$Z1000, 4, false), "")</f>
        <v>119</v>
      </c>
      <c r="R69" s="8">
        <f>iferror(VLOOKUP($A69, Awario!$A$2:$Z1000, 5, false), "")</f>
        <v>0</v>
      </c>
      <c r="S69" s="8">
        <f>iferror(VLOOKUP($A69, Awario!$A$2:$G1000, 6, false), "")</f>
        <v>0</v>
      </c>
      <c r="T69" s="9" t="b">
        <f>iferror(VLOOKUP($A69, Awario!$A$2:$Z1000, 7, false), "")</f>
        <v>1</v>
      </c>
      <c r="U69" s="8" t="str">
        <f>iferror(VLOOKUP($A69, Awario!$A$2:$Z1000, 8, false), "")</f>
        <v/>
      </c>
      <c r="V69" s="8">
        <f>iferror(VLOOKUP($A69, Awario!$A$2:$Z1000, 9, false), "")</f>
        <v>-0.7270182438</v>
      </c>
      <c r="W69" s="8">
        <f>iferror(VLOOKUP($A69, Awario!$A$2:$Z1000, 10, false), "")</f>
        <v>1.245924419</v>
      </c>
      <c r="X69" s="8" t="str">
        <f>iferror(VLOOKUP($A69, Awario!$A$2:$Z1000, 11, false), "")</f>
        <v/>
      </c>
      <c r="Y69" s="8">
        <f>iferror(VLOOKUP($A69, Awario!$A$2:$Z1000, 12, false), "")</f>
        <v>0.2594530877</v>
      </c>
      <c r="Z69" s="8">
        <f t="shared" si="2"/>
        <v>0.5093653774</v>
      </c>
      <c r="AA69" s="8"/>
      <c r="AB69" s="8">
        <f>iferror(VLOOKUP($A69, TMUI!$A$2:$G1000, 3, false), "")</f>
        <v>80.44</v>
      </c>
      <c r="AC69" s="8">
        <f>iferror(VLOOKUP($A69, TMUI!$A$2:$G1000, 4, false), "")</f>
        <v>80.67</v>
      </c>
      <c r="AD69" s="8">
        <f>iferror(VLOOKUP($A69, TMUI!$A$2:$G1000, 5, false), "")</f>
        <v>83.38</v>
      </c>
      <c r="AE69" s="8">
        <f>iferror(VLOOKUP($A69, TMUI!$A$2:$G1000, 6, false), "")</f>
        <v>59.82</v>
      </c>
      <c r="AF69" s="8">
        <f>iferror(VLOOKUP($A69, TMUI!$A$2:$Z1000, 7, false), "")</f>
        <v>0.308483444</v>
      </c>
      <c r="AG69" s="8">
        <f>iferror(VLOOKUP($A69, TMUI!$A$2:$Z1000, 8, false), "")</f>
        <v>0.7896118555</v>
      </c>
      <c r="AH69" s="8">
        <f>iferror(VLOOKUP($A69, TMUI!$A$2:$Z1000, 9, false), "")</f>
        <v>0.8279121872</v>
      </c>
      <c r="AI69" s="8">
        <f>iferror(VLOOKUP($A69, TMUI!$A$2:$Z1000, 10, false), "")</f>
        <v>0.2025314409</v>
      </c>
      <c r="AJ69" s="8">
        <f>iferror(VLOOKUP($A69, TMUI!$A$2:$Z1000, 11, false), "")</f>
        <v>0.5321347319</v>
      </c>
      <c r="AK69" s="8">
        <f t="shared" si="3"/>
        <v>0.7294756555</v>
      </c>
      <c r="AL69" s="8"/>
      <c r="AM69" s="8">
        <f t="shared" si="4"/>
        <v>0.5792486628</v>
      </c>
      <c r="AN69" s="8">
        <f>iferror(vlookup(A69, 'December Scores'!A$1:AS1000, 3, false), "")</f>
        <v>0.781998831</v>
      </c>
      <c r="AO69" s="8">
        <f t="shared" si="5"/>
        <v>0.6299362049</v>
      </c>
    </row>
    <row r="70">
      <c r="A70" s="2">
        <v>2351.0</v>
      </c>
      <c r="B70" s="2" t="s">
        <v>219</v>
      </c>
      <c r="C70" s="8">
        <f>lookup($A70, NIL!$A$1:$A1000, NIL!C$1:C1000)</f>
        <v>4</v>
      </c>
      <c r="D70" s="8">
        <f>lookup($A70, NIL!$A$1:$A1000, NIL!D$1:D1000)</f>
        <v>1</v>
      </c>
      <c r="E70" s="8">
        <f>lookup($A70, NIL!$A$1:$A1000, NIL!E$1:E1000)</f>
        <v>1</v>
      </c>
      <c r="F70" s="8">
        <f>lookup($A70, NIL!$A$1:$A1000, NIL!F$1:F1000)</f>
        <v>1</v>
      </c>
      <c r="G70" s="8">
        <f>lookup($A70, NIL!$A$1:$A1000, NIL!G$1:G1000)</f>
        <v>0</v>
      </c>
      <c r="H70" s="8">
        <f>lookup($A70, NIL!$A$1:$A1000, NIL!K$1:K1000)</f>
        <v>0.1802616964</v>
      </c>
      <c r="I70" s="8">
        <f>lookup($A70, NIL!$A$1:$A1000, NIL!L$1:L1000)</f>
        <v>0.3487391692</v>
      </c>
      <c r="J70" s="8">
        <f>lookup($A70, NIL!$A$1:$A1000, NIL!M$1:M1000)</f>
        <v>0.2955136923</v>
      </c>
      <c r="K70" s="8">
        <f>lookup($A70, NIL!$A$1:$A1000, NIL!N$1:N1000)</f>
        <v>1.016618783</v>
      </c>
      <c r="L70" s="8">
        <f>lookup($A70, NIL!$A$1:$A1000, NIL!O$1:O1000)</f>
        <v>-0.7116357457</v>
      </c>
      <c r="M70" s="8">
        <f>lookup($A70, NIL!$A$1:$A1000, NIL!P$1:P1000)</f>
        <v>0.225899519</v>
      </c>
      <c r="N70" s="8">
        <f t="shared" si="1"/>
        <v>0.4752888795</v>
      </c>
      <c r="P70" s="8" t="str">
        <f>iferror(VLOOKUP($A70, Awario!$A$2:$G1000, 3, false), "")</f>
        <v/>
      </c>
      <c r="Q70" s="8" t="str">
        <f>iferror(VLOOKUP($A70, Awario!$A$2:$Z1000, 4, false), "")</f>
        <v/>
      </c>
      <c r="R70" s="8" t="str">
        <f>iferror(VLOOKUP($A70, Awario!$A$2:$Z1000, 5, false), "")</f>
        <v/>
      </c>
      <c r="S70" s="8" t="str">
        <f>iferror(VLOOKUP($A70, Awario!$A$2:$G1000, 6, false), "")</f>
        <v/>
      </c>
      <c r="T70" s="9" t="str">
        <f>iferror(VLOOKUP($A70, Awario!$A$2:$Z1000, 7, false), "")</f>
        <v/>
      </c>
      <c r="U70" s="8" t="str">
        <f>iferror(VLOOKUP($A70, Awario!$A$2:$Z1000, 8, false), "")</f>
        <v/>
      </c>
      <c r="V70" s="8" t="str">
        <f>iferror(VLOOKUP($A70, Awario!$A$2:$Z1000, 9, false), "")</f>
        <v/>
      </c>
      <c r="W70" s="8" t="str">
        <f>iferror(VLOOKUP($A70, Awario!$A$2:$Z1000, 10, false), "")</f>
        <v/>
      </c>
      <c r="X70" s="8" t="str">
        <f>iferror(VLOOKUP($A70, Awario!$A$2:$Z1000, 11, false), "")</f>
        <v/>
      </c>
      <c r="Y70" s="8" t="str">
        <f>iferror(VLOOKUP($A70, Awario!$A$2:$Z1000, 12, false), "")</f>
        <v/>
      </c>
      <c r="Z70" s="8" t="str">
        <f t="shared" si="2"/>
        <v/>
      </c>
      <c r="AA70" s="8"/>
      <c r="AB70" s="8">
        <f>iferror(VLOOKUP($A70, TMUI!$A$2:$G1000, 3, false), "")</f>
        <v>82.03</v>
      </c>
      <c r="AC70" s="8">
        <f>iferror(VLOOKUP($A70, TMUI!$A$2:$G1000, 4, false), "")</f>
        <v>73.44</v>
      </c>
      <c r="AD70" s="8">
        <f>iferror(VLOOKUP($A70, TMUI!$A$2:$G1000, 5, false), "")</f>
        <v>80.47</v>
      </c>
      <c r="AE70" s="8">
        <f>iferror(VLOOKUP($A70, TMUI!$A$2:$G1000, 6, false), "")</f>
        <v>74.22</v>
      </c>
      <c r="AF70" s="8">
        <f>iferror(VLOOKUP($A70, TMUI!$A$2:$Z1000, 7, false), "")</f>
        <v>0.4250201481</v>
      </c>
      <c r="AG70" s="8">
        <f>iferror(VLOOKUP($A70, TMUI!$A$2:$Z1000, 8, false), "")</f>
        <v>0.2980249402</v>
      </c>
      <c r="AH70" s="8">
        <f>iferror(VLOOKUP($A70, TMUI!$A$2:$Z1000, 9, false), "")</f>
        <v>0.6000067403</v>
      </c>
      <c r="AI70" s="8">
        <f>iferror(VLOOKUP($A70, TMUI!$A$2:$Z1000, 10, false), "")</f>
        <v>1.081129633</v>
      </c>
      <c r="AJ70" s="8">
        <f>iferror(VLOOKUP($A70, TMUI!$A$2:$Z1000, 11, false), "")</f>
        <v>0.6010453653</v>
      </c>
      <c r="AK70" s="8">
        <f t="shared" si="3"/>
        <v>0.775271156</v>
      </c>
      <c r="AL70" s="8"/>
      <c r="AM70" s="8">
        <f t="shared" si="4"/>
        <v>0.6252800178</v>
      </c>
      <c r="AN70" s="8" t="str">
        <f>iferror(vlookup(A70, 'December Scores'!A$1:AS1000, 3, false), "")</f>
        <v/>
      </c>
      <c r="AO70" s="8">
        <f t="shared" si="5"/>
        <v>0.6252800178</v>
      </c>
    </row>
    <row r="71">
      <c r="A71" s="2">
        <v>520.0</v>
      </c>
      <c r="B71" s="2" t="s">
        <v>56</v>
      </c>
      <c r="C71" s="8">
        <f>lookup($A71, NIL!$A$1:$A1000, NIL!C$1:C1000)</f>
        <v>4</v>
      </c>
      <c r="D71" s="8">
        <f>lookup($A71, NIL!$A$1:$A1000, NIL!D$1:D1000)</f>
        <v>1</v>
      </c>
      <c r="E71" s="8">
        <f>lookup($A71, NIL!$A$1:$A1000, NIL!E$1:E1000)</f>
        <v>1</v>
      </c>
      <c r="F71" s="8">
        <f>lookup($A71, NIL!$A$1:$A1000, NIL!F$1:F1000)</f>
        <v>1</v>
      </c>
      <c r="G71" s="8">
        <f>lookup($A71, NIL!$A$1:$A1000, NIL!G$1:G1000)</f>
        <v>1</v>
      </c>
      <c r="H71" s="8">
        <f>lookup($A71, NIL!$A$1:$A1000, NIL!K$1:K1000)</f>
        <v>0.1802616964</v>
      </c>
      <c r="I71" s="8">
        <f>lookup($A71, NIL!$A$1:$A1000, NIL!L$1:L1000)</f>
        <v>0.3487391692</v>
      </c>
      <c r="J71" s="8">
        <f>lookup($A71, NIL!$A$1:$A1000, NIL!M$1:M1000)</f>
        <v>0.2955136923</v>
      </c>
      <c r="K71" s="8">
        <f>lookup($A71, NIL!$A$1:$A1000, NIL!N$1:N1000)</f>
        <v>1.016618783</v>
      </c>
      <c r="L71" s="8">
        <f>lookup($A71, NIL!$A$1:$A1000, NIL!O$1:O1000)</f>
        <v>1.400065978</v>
      </c>
      <c r="M71" s="8">
        <f>lookup($A71, NIL!$A$1:$A1000, NIL!P$1:P1000)</f>
        <v>0.6482398638</v>
      </c>
      <c r="N71" s="8">
        <f t="shared" si="1"/>
        <v>0.8051334447</v>
      </c>
      <c r="P71" s="8">
        <f>iferror(VLOOKUP($A71, Awario!$A$2:$G1000, 3, false), "")</f>
        <v>1</v>
      </c>
      <c r="Q71" s="8">
        <f>iferror(VLOOKUP($A71, Awario!$A$2:$Z1000, 4, false), "")</f>
        <v>0</v>
      </c>
      <c r="R71" s="8">
        <f>iferror(VLOOKUP($A71, Awario!$A$2:$Z1000, 5, false), "")</f>
        <v>16254</v>
      </c>
      <c r="S71" s="8">
        <f>iferror(VLOOKUP($A71, Awario!$A$2:$G1000, 6, false), "")</f>
        <v>4.210960255</v>
      </c>
      <c r="T71" s="9" t="b">
        <f>iferror(VLOOKUP($A71, Awario!$A$2:$Z1000, 7, false), "")</f>
        <v>1</v>
      </c>
      <c r="U71" s="8" t="str">
        <f>iferror(VLOOKUP($A71, Awario!$A$2:$Z1000, 8, false), "")</f>
        <v/>
      </c>
      <c r="V71" s="8">
        <f>iferror(VLOOKUP($A71, Awario!$A$2:$Z1000, 9, false), "")</f>
        <v>1.441257924</v>
      </c>
      <c r="W71" s="8">
        <f>iferror(VLOOKUP($A71, Awario!$A$2:$Z1000, 10, false), "")</f>
        <v>-0.5488229667</v>
      </c>
      <c r="X71" s="8" t="str">
        <f>iferror(VLOOKUP($A71, Awario!$A$2:$Z1000, 11, false), "")</f>
        <v/>
      </c>
      <c r="Y71" s="8">
        <f>iferror(VLOOKUP($A71, Awario!$A$2:$Z1000, 12, false), "")</f>
        <v>0.4462174788</v>
      </c>
      <c r="Z71" s="8">
        <f t="shared" si="2"/>
        <v>0.6679951188</v>
      </c>
      <c r="AA71" s="8"/>
      <c r="AB71" s="8">
        <f>iferror(VLOOKUP($A71, TMUI!$A$2:$G1000, 3, false), "")</f>
        <v>71.65</v>
      </c>
      <c r="AC71" s="8">
        <f>iferror(VLOOKUP($A71, TMUI!$A$2:$G1000, 4, false), "")</f>
        <v>88.02</v>
      </c>
      <c r="AD71" s="8">
        <f>iferror(VLOOKUP($A71, TMUI!$A$2:$G1000, 5, false), "")</f>
        <v>81.38</v>
      </c>
      <c r="AE71" s="8">
        <f>iferror(VLOOKUP($A71, TMUI!$A$2:$G1000, 6, false), "")</f>
        <v>78.75</v>
      </c>
      <c r="AF71" s="8">
        <f>iferror(VLOOKUP($A71, TMUI!$A$2:$Z1000, 7, false), "")</f>
        <v>-0.3357666371</v>
      </c>
      <c r="AG71" s="8">
        <f>iferror(VLOOKUP($A71, TMUI!$A$2:$Z1000, 8, false), "")</f>
        <v>1.28935789</v>
      </c>
      <c r="AH71" s="8">
        <f>iferror(VLOOKUP($A71, TMUI!$A$2:$Z1000, 9, false), "")</f>
        <v>0.6712761412</v>
      </c>
      <c r="AI71" s="8">
        <f>iferror(VLOOKUP($A71, TMUI!$A$2:$Z1000, 10, false), "")</f>
        <v>1.35752198</v>
      </c>
      <c r="AJ71" s="8">
        <f>iferror(VLOOKUP($A71, TMUI!$A$2:$Z1000, 11, false), "")</f>
        <v>0.7455973436</v>
      </c>
      <c r="AK71" s="8">
        <f t="shared" si="3"/>
        <v>0.8634797876</v>
      </c>
      <c r="AL71" s="8"/>
      <c r="AM71" s="8">
        <f t="shared" si="4"/>
        <v>0.7788694504</v>
      </c>
      <c r="AN71" s="8">
        <f>iferror(vlookup(A71, 'December Scores'!A$1:AS1000, 3, false), "")</f>
        <v>0.1590536426</v>
      </c>
      <c r="AO71" s="8">
        <f t="shared" si="5"/>
        <v>0.6239154984</v>
      </c>
    </row>
    <row r="72">
      <c r="A72" s="2">
        <v>2432.0</v>
      </c>
      <c r="B72" s="2" t="s">
        <v>229</v>
      </c>
      <c r="C72" s="8">
        <f>lookup($A72, NIL!$A$1:$A1000, NIL!C$1:C1000)</f>
        <v>4</v>
      </c>
      <c r="D72" s="8">
        <f>lookup($A72, NIL!$A$1:$A1000, NIL!D$1:D1000)</f>
        <v>1</v>
      </c>
      <c r="E72" s="8">
        <f>lookup($A72, NIL!$A$1:$A1000, NIL!E$1:E1000)</f>
        <v>1</v>
      </c>
      <c r="F72" s="8">
        <f>lookup($A72, NIL!$A$1:$A1000, NIL!F$1:F1000)</f>
        <v>0</v>
      </c>
      <c r="G72" s="8">
        <f>lookup($A72, NIL!$A$1:$A1000, NIL!G$1:G1000)</f>
        <v>1</v>
      </c>
      <c r="H72" s="8">
        <f>lookup($A72, NIL!$A$1:$A1000, NIL!K$1:K1000)</f>
        <v>0.1802616964</v>
      </c>
      <c r="I72" s="8">
        <f>lookup($A72, NIL!$A$1:$A1000, NIL!L$1:L1000)</f>
        <v>0.3487391692</v>
      </c>
      <c r="J72" s="8">
        <f>lookup($A72, NIL!$A$1:$A1000, NIL!M$1:M1000)</f>
        <v>0.2955136923</v>
      </c>
      <c r="K72" s="8">
        <f>lookup($A72, NIL!$A$1:$A1000, NIL!N$1:N1000)</f>
        <v>-0.980049762</v>
      </c>
      <c r="L72" s="8">
        <f>lookup($A72, NIL!$A$1:$A1000, NIL!O$1:O1000)</f>
        <v>1.400065978</v>
      </c>
      <c r="M72" s="8">
        <f>lookup($A72, NIL!$A$1:$A1000, NIL!P$1:P1000)</f>
        <v>0.2489061548</v>
      </c>
      <c r="N72" s="8">
        <f t="shared" si="1"/>
        <v>0.4989049556</v>
      </c>
      <c r="P72" s="8" t="str">
        <f>iferror(VLOOKUP($A72, Awario!$A$2:$G1000, 3, false), "")</f>
        <v/>
      </c>
      <c r="Q72" s="8" t="str">
        <f>iferror(VLOOKUP($A72, Awario!$A$2:$Z1000, 4, false), "")</f>
        <v/>
      </c>
      <c r="R72" s="8" t="str">
        <f>iferror(VLOOKUP($A72, Awario!$A$2:$Z1000, 5, false), "")</f>
        <v/>
      </c>
      <c r="S72" s="8" t="str">
        <f>iferror(VLOOKUP($A72, Awario!$A$2:$G1000, 6, false), "")</f>
        <v/>
      </c>
      <c r="T72" s="9" t="str">
        <f>iferror(VLOOKUP($A72, Awario!$A$2:$Z1000, 7, false), "")</f>
        <v/>
      </c>
      <c r="U72" s="8" t="str">
        <f>iferror(VLOOKUP($A72, Awario!$A$2:$Z1000, 8, false), "")</f>
        <v/>
      </c>
      <c r="V72" s="8" t="str">
        <f>iferror(VLOOKUP($A72, Awario!$A$2:$Z1000, 9, false), "")</f>
        <v/>
      </c>
      <c r="W72" s="8" t="str">
        <f>iferror(VLOOKUP($A72, Awario!$A$2:$Z1000, 10, false), "")</f>
        <v/>
      </c>
      <c r="X72" s="8" t="str">
        <f>iferror(VLOOKUP($A72, Awario!$A$2:$Z1000, 11, false), "")</f>
        <v/>
      </c>
      <c r="Y72" s="8" t="str">
        <f>iferror(VLOOKUP($A72, Awario!$A$2:$Z1000, 12, false), "")</f>
        <v/>
      </c>
      <c r="Z72" s="8" t="str">
        <f t="shared" si="2"/>
        <v/>
      </c>
      <c r="AA72" s="8"/>
      <c r="AB72" s="8">
        <f>iferror(VLOOKUP($A72, TMUI!$A$2:$G1000, 3, false), "")</f>
        <v>85.94</v>
      </c>
      <c r="AC72" s="8">
        <f>iferror(VLOOKUP($A72, TMUI!$A$2:$G1000, 4, false), "")</f>
        <v>78.91</v>
      </c>
      <c r="AD72" s="8">
        <f>iferror(VLOOKUP($A72, TMUI!$A$2:$G1000, 5, false), "")</f>
        <v>78.91</v>
      </c>
      <c r="AE72" s="8">
        <f>iferror(VLOOKUP($A72, TMUI!$A$2:$G1000, 6, false), "")</f>
        <v>61.72</v>
      </c>
      <c r="AF72" s="8">
        <f>iferror(VLOOKUP($A72, TMUI!$A$2:$Z1000, 7, false), "")</f>
        <v>0.7115978292</v>
      </c>
      <c r="AG72" s="8">
        <f>iferror(VLOOKUP($A72, TMUI!$A$2:$Z1000, 8, false), "")</f>
        <v>0.6699447779</v>
      </c>
      <c r="AH72" s="8">
        <f>iferror(VLOOKUP($A72, TMUI!$A$2:$Z1000, 9, false), "")</f>
        <v>0.4778306244</v>
      </c>
      <c r="AI72" s="8">
        <f>iferror(VLOOKUP($A72, TMUI!$A$2:$Z1000, 10, false), "")</f>
        <v>0.3184575911</v>
      </c>
      <c r="AJ72" s="8">
        <f>iferror(VLOOKUP($A72, TMUI!$A$2:$Z1000, 11, false), "")</f>
        <v>0.5444577057</v>
      </c>
      <c r="AK72" s="8">
        <f t="shared" si="3"/>
        <v>0.7378737735</v>
      </c>
      <c r="AL72" s="8"/>
      <c r="AM72" s="8">
        <f t="shared" si="4"/>
        <v>0.6183893646</v>
      </c>
      <c r="AN72" s="8" t="str">
        <f>iferror(vlookup(A72, 'December Scores'!A$1:AS1000, 3, false), "")</f>
        <v/>
      </c>
      <c r="AO72" s="8">
        <f t="shared" si="5"/>
        <v>0.6183893646</v>
      </c>
    </row>
    <row r="73">
      <c r="A73" s="2">
        <v>2439.0</v>
      </c>
      <c r="B73" s="2" t="s">
        <v>302</v>
      </c>
      <c r="C73" s="8">
        <f>lookup($A73, NIL!$A$1:$A1000, NIL!C$1:C1000)</f>
        <v>4</v>
      </c>
      <c r="D73" s="8">
        <f>lookup($A73, NIL!$A$1:$A1000, NIL!D$1:D1000)</f>
        <v>1</v>
      </c>
      <c r="E73" s="8">
        <f>lookup($A73, NIL!$A$1:$A1000, NIL!E$1:E1000)</f>
        <v>1</v>
      </c>
      <c r="F73" s="8">
        <f>lookup($A73, NIL!$A$1:$A1000, NIL!F$1:F1000)</f>
        <v>1</v>
      </c>
      <c r="G73" s="8">
        <f>lookup($A73, NIL!$A$1:$A1000, NIL!G$1:G1000)</f>
        <v>1</v>
      </c>
      <c r="H73" s="8">
        <f>lookup($A73, NIL!$A$1:$A1000, NIL!K$1:K1000)</f>
        <v>0.1802616964</v>
      </c>
      <c r="I73" s="8">
        <f>lookup($A73, NIL!$A$1:$A1000, NIL!L$1:L1000)</f>
        <v>0.3487391692</v>
      </c>
      <c r="J73" s="8">
        <f>lookup($A73, NIL!$A$1:$A1000, NIL!M$1:M1000)</f>
        <v>0.2955136923</v>
      </c>
      <c r="K73" s="8">
        <f>lookup($A73, NIL!$A$1:$A1000, NIL!N$1:N1000)</f>
        <v>1.016618783</v>
      </c>
      <c r="L73" s="8">
        <f>lookup($A73, NIL!$A$1:$A1000, NIL!O$1:O1000)</f>
        <v>1.400065978</v>
      </c>
      <c r="M73" s="8">
        <f>lookup($A73, NIL!$A$1:$A1000, NIL!P$1:P1000)</f>
        <v>0.6482398638</v>
      </c>
      <c r="N73" s="8">
        <f t="shared" si="1"/>
        <v>0.8051334447</v>
      </c>
      <c r="P73" s="8" t="str">
        <f>iferror(VLOOKUP($A73, Awario!$A$2:$G1000, 3, false), "")</f>
        <v/>
      </c>
      <c r="Q73" s="8" t="str">
        <f>iferror(VLOOKUP($A73, Awario!$A$2:$Z1000, 4, false), "")</f>
        <v/>
      </c>
      <c r="R73" s="8" t="str">
        <f>iferror(VLOOKUP($A73, Awario!$A$2:$Z1000, 5, false), "")</f>
        <v/>
      </c>
      <c r="S73" s="8" t="str">
        <f>iferror(VLOOKUP($A73, Awario!$A$2:$G1000, 6, false), "")</f>
        <v/>
      </c>
      <c r="T73" s="9" t="str">
        <f>iferror(VLOOKUP($A73, Awario!$A$2:$Z1000, 7, false), "")</f>
        <v/>
      </c>
      <c r="U73" s="8" t="str">
        <f>iferror(VLOOKUP($A73, Awario!$A$2:$Z1000, 8, false), "")</f>
        <v/>
      </c>
      <c r="V73" s="8" t="str">
        <f>iferror(VLOOKUP($A73, Awario!$A$2:$Z1000, 9, false), "")</f>
        <v/>
      </c>
      <c r="W73" s="8" t="str">
        <f>iferror(VLOOKUP($A73, Awario!$A$2:$Z1000, 10, false), "")</f>
        <v/>
      </c>
      <c r="X73" s="8" t="str">
        <f>iferror(VLOOKUP($A73, Awario!$A$2:$Z1000, 11, false), "")</f>
        <v/>
      </c>
      <c r="Y73" s="8" t="str">
        <f>iferror(VLOOKUP($A73, Awario!$A$2:$Z1000, 12, false), "")</f>
        <v/>
      </c>
      <c r="Z73" s="8" t="str">
        <f t="shared" si="2"/>
        <v/>
      </c>
      <c r="AA73" s="8"/>
      <c r="AB73" s="8">
        <f>iferror(VLOOKUP($A73, TMUI!$A$2:$G1000, 3, false), "")</f>
        <v>81.25</v>
      </c>
      <c r="AC73" s="8">
        <f>iferror(VLOOKUP($A73, TMUI!$A$2:$G1000, 4, false), "")</f>
        <v>66.41</v>
      </c>
      <c r="AD73" s="8">
        <f>iferror(VLOOKUP($A73, TMUI!$A$2:$G1000, 5, false), "")</f>
        <v>76.56</v>
      </c>
      <c r="AE73" s="8">
        <f>iferror(VLOOKUP($A73, TMUI!$A$2:$G1000, 6, false), "")</f>
        <v>59.38</v>
      </c>
      <c r="AF73" s="8">
        <f>iferror(VLOOKUP($A73, TMUI!$A$2:$Z1000, 7, false), "")</f>
        <v>0.3678511989</v>
      </c>
      <c r="AG73" s="8">
        <f>iferror(VLOOKUP($A73, TMUI!$A$2:$Z1000, 8, false), "")</f>
        <v>-0.1799634436</v>
      </c>
      <c r="AH73" s="8">
        <f>iferror(VLOOKUP($A73, TMUI!$A$2:$Z1000, 9, false), "")</f>
        <v>0.2937832703</v>
      </c>
      <c r="AI73" s="8">
        <f>iferror(VLOOKUP($A73, TMUI!$A$2:$Z1000, 10, false), "")</f>
        <v>0.175685385</v>
      </c>
      <c r="AJ73" s="8">
        <f>iferror(VLOOKUP($A73, TMUI!$A$2:$Z1000, 11, false), "")</f>
        <v>0.1643391027</v>
      </c>
      <c r="AK73" s="8">
        <f t="shared" si="3"/>
        <v>0.4053875956</v>
      </c>
      <c r="AL73" s="8"/>
      <c r="AM73" s="8">
        <f t="shared" si="4"/>
        <v>0.6052605201</v>
      </c>
      <c r="AN73" s="8" t="str">
        <f>iferror(vlookup(A73, 'December Scores'!A$1:AS1000, 3, false), "")</f>
        <v/>
      </c>
      <c r="AO73" s="8">
        <f t="shared" si="5"/>
        <v>0.6052605201</v>
      </c>
    </row>
    <row r="74">
      <c r="A74" s="2">
        <v>2184.0</v>
      </c>
      <c r="B74" s="2" t="s">
        <v>133</v>
      </c>
      <c r="C74" s="8">
        <f>lookup($A74, NIL!$A$1:$A1000, NIL!C$1:C1000)</f>
        <v>4</v>
      </c>
      <c r="D74" s="8">
        <f>lookup($A74, NIL!$A$1:$A1000, NIL!D$1:D1000)</f>
        <v>1</v>
      </c>
      <c r="E74" s="8">
        <f>lookup($A74, NIL!$A$1:$A1000, NIL!E$1:E1000)</f>
        <v>1</v>
      </c>
      <c r="F74" s="8">
        <f>lookup($A74, NIL!$A$1:$A1000, NIL!F$1:F1000)</f>
        <v>0</v>
      </c>
      <c r="G74" s="8">
        <f>lookup($A74, NIL!$A$1:$A1000, NIL!G$1:G1000)</f>
        <v>0</v>
      </c>
      <c r="H74" s="8">
        <f>lookup($A74, NIL!$A$1:$A1000, NIL!K$1:K1000)</f>
        <v>0.1802616964</v>
      </c>
      <c r="I74" s="8">
        <f>lookup($A74, NIL!$A$1:$A1000, NIL!L$1:L1000)</f>
        <v>0.3487391692</v>
      </c>
      <c r="J74" s="8">
        <f>lookup($A74, NIL!$A$1:$A1000, NIL!M$1:M1000)</f>
        <v>0.2955136923</v>
      </c>
      <c r="K74" s="8">
        <f>lookup($A74, NIL!$A$1:$A1000, NIL!N$1:N1000)</f>
        <v>-0.980049762</v>
      </c>
      <c r="L74" s="8">
        <f>lookup($A74, NIL!$A$1:$A1000, NIL!O$1:O1000)</f>
        <v>-0.7116357457</v>
      </c>
      <c r="M74" s="8">
        <f>lookup($A74, NIL!$A$1:$A1000, NIL!P$1:P1000)</f>
        <v>-0.17343419</v>
      </c>
      <c r="N74" s="8">
        <f t="shared" si="1"/>
        <v>-0.4164543072</v>
      </c>
      <c r="P74" s="8">
        <f>iferror(VLOOKUP($A74, Awario!$A$2:$G1000, 3, false), "")</f>
        <v>4</v>
      </c>
      <c r="Q74" s="8" t="str">
        <f>iferror(VLOOKUP($A74, Awario!$A$2:$Z1000, 4, false), "")</f>
        <v/>
      </c>
      <c r="R74" s="8">
        <f>iferror(VLOOKUP($A74, Awario!$A$2:$Z1000, 5, false), "")</f>
        <v>14964</v>
      </c>
      <c r="S74" s="8">
        <f>iferror(VLOOKUP($A74, Awario!$A$2:$G1000, 6, false), "")</f>
        <v>4.1750477</v>
      </c>
      <c r="T74" s="9" t="b">
        <f>iferror(VLOOKUP($A74, Awario!$A$2:$Z1000, 7, false), "")</f>
        <v>1</v>
      </c>
      <c r="U74" s="8" t="str">
        <f>iferror(VLOOKUP($A74, Awario!$A$2:$Z1000, 8, false), "")</f>
        <v/>
      </c>
      <c r="V74" s="8">
        <f>iferror(VLOOKUP($A74, Awario!$A$2:$Z1000, 9, false), "")</f>
        <v>1.4227661</v>
      </c>
      <c r="W74" s="8">
        <f>iferror(VLOOKUP($A74, Awario!$A$2:$Z1000, 10, false), "")</f>
        <v>0.7972375727</v>
      </c>
      <c r="X74" s="8" t="str">
        <f>iferror(VLOOKUP($A74, Awario!$A$2:$Z1000, 11, false), "")</f>
        <v/>
      </c>
      <c r="Y74" s="8">
        <f>iferror(VLOOKUP($A74, Awario!$A$2:$Z1000, 12, false), "")</f>
        <v>1.110001836</v>
      </c>
      <c r="Z74" s="8">
        <f t="shared" si="2"/>
        <v>1.053566247</v>
      </c>
      <c r="AA74" s="8"/>
      <c r="AB74" s="8">
        <f>iferror(VLOOKUP($A74, TMUI!$A$2:$G1000, 3, false), "")</f>
        <v>96.88</v>
      </c>
      <c r="AC74" s="8">
        <f>iferror(VLOOKUP($A74, TMUI!$A$2:$G1000, 4, false), "")</f>
        <v>78.13</v>
      </c>
      <c r="AD74" s="8">
        <f>iferror(VLOOKUP($A74, TMUI!$A$2:$G1000, 5, false), "")</f>
        <v>88.28</v>
      </c>
      <c r="AE74" s="8">
        <f>iferror(VLOOKUP($A74, TMUI!$A$2:$G1000, 6, false), "")</f>
        <v>65.63</v>
      </c>
      <c r="AF74" s="8">
        <f>iferror(VLOOKUP($A74, TMUI!$A$2:$Z1000, 7, false), "")</f>
        <v>1.513428988</v>
      </c>
      <c r="AG74" s="8">
        <f>iferror(VLOOKUP($A74, TMUI!$A$2:$Z1000, 8, false), "")</f>
        <v>0.6169105049</v>
      </c>
      <c r="AH74" s="8">
        <f>iferror(VLOOKUP($A74, TMUI!$A$2:$Z1000, 9, false), "")</f>
        <v>1.2116705</v>
      </c>
      <c r="AI74" s="8">
        <f>iferror(VLOOKUP($A74, TMUI!$A$2:$Z1000, 10, false), "")</f>
        <v>0.5570214057</v>
      </c>
      <c r="AJ74" s="8">
        <f>iferror(VLOOKUP($A74, TMUI!$A$2:$Z1000, 11, false), "")</f>
        <v>0.9747578497</v>
      </c>
      <c r="AK74" s="8">
        <f t="shared" si="3"/>
        <v>0.9872982577</v>
      </c>
      <c r="AL74" s="8"/>
      <c r="AM74" s="8">
        <f t="shared" si="4"/>
        <v>0.5414700657</v>
      </c>
      <c r="AN74" s="8">
        <f>iferror(vlookup(A74, 'December Scores'!A$1:AS1000, 3, false), "")</f>
        <v>0.7823471283</v>
      </c>
      <c r="AO74" s="8">
        <f t="shared" si="5"/>
        <v>0.6016893314</v>
      </c>
    </row>
    <row r="75">
      <c r="A75" s="2">
        <v>1480.0</v>
      </c>
      <c r="B75" s="2" t="s">
        <v>156</v>
      </c>
      <c r="C75" s="8">
        <f>lookup($A75, NIL!$A$1:$A1000, NIL!C$1:C1000)</f>
        <v>4</v>
      </c>
      <c r="D75" s="8">
        <f>lookup($A75, NIL!$A$1:$A1000, NIL!D$1:D1000)</f>
        <v>1</v>
      </c>
      <c r="E75" s="8">
        <f>lookup($A75, NIL!$A$1:$A1000, NIL!E$1:E1000)</f>
        <v>1</v>
      </c>
      <c r="F75" s="8">
        <f>lookup($A75, NIL!$A$1:$A1000, NIL!F$1:F1000)</f>
        <v>1</v>
      </c>
      <c r="G75" s="8">
        <f>lookup($A75, NIL!$A$1:$A1000, NIL!G$1:G1000)</f>
        <v>1</v>
      </c>
      <c r="H75" s="8">
        <f>lookup($A75, NIL!$A$1:$A1000, NIL!K$1:K1000)</f>
        <v>0.1802616964</v>
      </c>
      <c r="I75" s="8">
        <f>lookup($A75, NIL!$A$1:$A1000, NIL!L$1:L1000)</f>
        <v>0.3487391692</v>
      </c>
      <c r="J75" s="8">
        <f>lookup($A75, NIL!$A$1:$A1000, NIL!M$1:M1000)</f>
        <v>0.2955136923</v>
      </c>
      <c r="K75" s="8">
        <f>lookup($A75, NIL!$A$1:$A1000, NIL!N$1:N1000)</f>
        <v>1.016618783</v>
      </c>
      <c r="L75" s="8">
        <f>lookup($A75, NIL!$A$1:$A1000, NIL!O$1:O1000)</f>
        <v>1.400065978</v>
      </c>
      <c r="M75" s="8">
        <f>lookup($A75, NIL!$A$1:$A1000, NIL!P$1:P1000)</f>
        <v>0.6482398638</v>
      </c>
      <c r="N75" s="8">
        <f t="shared" si="1"/>
        <v>0.8051334447</v>
      </c>
      <c r="P75" s="8">
        <f>iferror(VLOOKUP($A75, Awario!$A$2:$G1000, 3, false), "")</f>
        <v>5</v>
      </c>
      <c r="Q75" s="8">
        <f>iferror(VLOOKUP($A75, Awario!$A$2:$Z1000, 4, false), "")</f>
        <v>1933</v>
      </c>
      <c r="R75" s="8">
        <f>iferror(VLOOKUP($A75, Awario!$A$2:$Z1000, 5, false), "")</f>
        <v>48725</v>
      </c>
      <c r="S75" s="8">
        <f>iferror(VLOOKUP($A75, Awario!$A$2:$G1000, 6, false), "")</f>
        <v>4.687751848</v>
      </c>
      <c r="T75" s="9" t="b">
        <f>iferror(VLOOKUP($A75, Awario!$A$2:$Z1000, 7, false), "")</f>
        <v>0</v>
      </c>
      <c r="U75" s="8">
        <f>iferror(VLOOKUP($A75, Awario!$A$2:$Z1000, 8, false), "")</f>
        <v>24.20693223</v>
      </c>
      <c r="V75" s="8">
        <f>iferror(VLOOKUP($A75, Awario!$A$2:$Z1000, 9, false), "")</f>
        <v>1.686763886</v>
      </c>
      <c r="W75" s="8">
        <f>iferror(VLOOKUP($A75, Awario!$A$2:$Z1000, 10, false), "")</f>
        <v>1.245924419</v>
      </c>
      <c r="X75" s="8">
        <f>iferror(VLOOKUP($A75, Awario!$A$2:$Z1000, 11, false), "")</f>
        <v>1.308136186</v>
      </c>
      <c r="Y75" s="8">
        <f>iferror(VLOOKUP($A75, Awario!$A$2:$Z1000, 12, false), "")</f>
        <v>1.413608164</v>
      </c>
      <c r="Z75" s="8">
        <f t="shared" si="2"/>
        <v>1.188952549</v>
      </c>
      <c r="AA75" s="8"/>
      <c r="AB75" s="8">
        <f>iferror(VLOOKUP($A75, TMUI!$A$2:$G1000, 3, false), "")</f>
        <v>69.32</v>
      </c>
      <c r="AC75" s="8">
        <f>iferror(VLOOKUP($A75, TMUI!$A$2:$G1000, 4, false), "")</f>
        <v>69.66</v>
      </c>
      <c r="AD75" s="8">
        <f>iferror(VLOOKUP($A75, TMUI!$A$2:$G1000, 5, false), "")</f>
        <v>68.72</v>
      </c>
      <c r="AE75" s="8">
        <f>iferror(VLOOKUP($A75, TMUI!$A$2:$G1000, 6, false), "")</f>
        <v>59.37</v>
      </c>
      <c r="AF75" s="8">
        <f>iferror(VLOOKUP($A75, TMUI!$A$2:$Z1000, 7, false), "")</f>
        <v>-0.5065405494</v>
      </c>
      <c r="AG75" s="8">
        <f>iferror(VLOOKUP($A75, TMUI!$A$2:$Z1000, 8, false), "")</f>
        <v>0.041012694</v>
      </c>
      <c r="AH75" s="8">
        <f>iferror(VLOOKUP($A75, TMUI!$A$2:$Z1000, 9, false), "")</f>
        <v>-0.3202300301</v>
      </c>
      <c r="AI75" s="8">
        <f>iferror(VLOOKUP($A75, TMUI!$A$2:$Z1000, 10, false), "")</f>
        <v>0.1750752474</v>
      </c>
      <c r="AJ75" s="8">
        <f>iferror(VLOOKUP($A75, TMUI!$A$2:$Z1000, 11, false), "")</f>
        <v>-0.1526706595</v>
      </c>
      <c r="AK75" s="8">
        <f t="shared" si="3"/>
        <v>-0.3907309298</v>
      </c>
      <c r="AL75" s="8"/>
      <c r="AM75" s="8">
        <f t="shared" si="4"/>
        <v>0.5344516879</v>
      </c>
      <c r="AN75" s="8">
        <f>iferror(vlookup(A75, 'December Scores'!A$1:AS1000, 3, false), "")</f>
        <v>0.7857144199</v>
      </c>
      <c r="AO75" s="8">
        <f t="shared" si="5"/>
        <v>0.5972673709</v>
      </c>
    </row>
    <row r="76">
      <c r="A76" s="2">
        <v>1844.0</v>
      </c>
      <c r="B76" s="2" t="s">
        <v>227</v>
      </c>
      <c r="C76" s="8">
        <f>lookup($A76, NIL!$A$1:$A1000, NIL!C$1:C1000)</f>
        <v>4</v>
      </c>
      <c r="D76" s="8">
        <f>lookup($A76, NIL!$A$1:$A1000, NIL!D$1:D1000)</f>
        <v>1</v>
      </c>
      <c r="E76" s="8">
        <f>lookup($A76, NIL!$A$1:$A1000, NIL!E$1:E1000)</f>
        <v>1</v>
      </c>
      <c r="F76" s="8">
        <f>lookup($A76, NIL!$A$1:$A1000, NIL!F$1:F1000)</f>
        <v>1</v>
      </c>
      <c r="G76" s="8">
        <f>lookup($A76, NIL!$A$1:$A1000, NIL!G$1:G1000)</f>
        <v>1</v>
      </c>
      <c r="H76" s="8">
        <f>lookup($A76, NIL!$A$1:$A1000, NIL!K$1:K1000)</f>
        <v>0.1802616964</v>
      </c>
      <c r="I76" s="8">
        <f>lookup($A76, NIL!$A$1:$A1000, NIL!L$1:L1000)</f>
        <v>0.3487391692</v>
      </c>
      <c r="J76" s="8">
        <f>lookup($A76, NIL!$A$1:$A1000, NIL!M$1:M1000)</f>
        <v>0.2955136923</v>
      </c>
      <c r="K76" s="8">
        <f>lookup($A76, NIL!$A$1:$A1000, NIL!N$1:N1000)</f>
        <v>1.016618783</v>
      </c>
      <c r="L76" s="8">
        <f>lookup($A76, NIL!$A$1:$A1000, NIL!O$1:O1000)</f>
        <v>1.400065978</v>
      </c>
      <c r="M76" s="8">
        <f>lookup($A76, NIL!$A$1:$A1000, NIL!P$1:P1000)</f>
        <v>0.6482398638</v>
      </c>
      <c r="N76" s="8">
        <f t="shared" si="1"/>
        <v>0.8051334447</v>
      </c>
      <c r="P76" s="8">
        <f>iferror(VLOOKUP($A76, Awario!$A$2:$G1000, 3, false), "")</f>
        <v>5</v>
      </c>
      <c r="Q76" s="8">
        <f>iferror(VLOOKUP($A76, Awario!$A$2:$Z1000, 4, false), "")</f>
        <v>5457</v>
      </c>
      <c r="R76" s="8">
        <f>iferror(VLOOKUP($A76, Awario!$A$2:$Z1000, 5, false), "")</f>
        <v>33074</v>
      </c>
      <c r="S76" s="8">
        <f>iferror(VLOOKUP($A76, Awario!$A$2:$G1000, 6, false), "")</f>
        <v>4.519486722</v>
      </c>
      <c r="T76" s="9" t="b">
        <f>iferror(VLOOKUP($A76, Awario!$A$2:$Z1000, 7, false), "")</f>
        <v>0</v>
      </c>
      <c r="U76" s="8">
        <f>iferror(VLOOKUP($A76, Awario!$A$2:$Z1000, 8, false), "")</f>
        <v>5.060839289</v>
      </c>
      <c r="V76" s="8">
        <f>iferror(VLOOKUP($A76, Awario!$A$2:$Z1000, 9, false), "")</f>
        <v>1.600122066</v>
      </c>
      <c r="W76" s="8">
        <f>iferror(VLOOKUP($A76, Awario!$A$2:$Z1000, 10, false), "")</f>
        <v>1.245924419</v>
      </c>
      <c r="X76" s="8">
        <f>iferror(VLOOKUP($A76, Awario!$A$2:$Z1000, 11, false), "")</f>
        <v>-0.2026454981</v>
      </c>
      <c r="Y76" s="8">
        <f>iferror(VLOOKUP($A76, Awario!$A$2:$Z1000, 12, false), "")</f>
        <v>0.8811336622</v>
      </c>
      <c r="Z76" s="8">
        <f t="shared" si="2"/>
        <v>0.9386872015</v>
      </c>
      <c r="AA76" s="8"/>
      <c r="AB76" s="8">
        <f>iferror(VLOOKUP($A76, TMUI!$A$2:$G1000, 3, false), "")</f>
        <v>89.2</v>
      </c>
      <c r="AC76" s="8">
        <f>iferror(VLOOKUP($A76, TMUI!$A$2:$G1000, 4, false), "")</f>
        <v>57.84</v>
      </c>
      <c r="AD76" s="8">
        <f>iferror(VLOOKUP($A76, TMUI!$A$2:$G1000, 5, false), "")</f>
        <v>66.94</v>
      </c>
      <c r="AE76" s="8">
        <f>iferror(VLOOKUP($A76, TMUI!$A$2:$G1000, 6, false), "")</f>
        <v>57.11</v>
      </c>
      <c r="AF76" s="8">
        <f>iferror(VLOOKUP($A76, TMUI!$A$2:$Z1000, 7, false), "")</f>
        <v>0.9505347194</v>
      </c>
      <c r="AG76" s="8">
        <f>iferror(VLOOKUP($A76, TMUI!$A$2:$Z1000, 8, false), "")</f>
        <v>-0.7626605203</v>
      </c>
      <c r="AH76" s="8">
        <f>iferror(VLOOKUP($A76, TMUI!$A$2:$Z1000, 9, false), "")</f>
        <v>-0.459636111</v>
      </c>
      <c r="AI76" s="8">
        <f>iferror(VLOOKUP($A76, TMUI!$A$2:$Z1000, 10, false), "")</f>
        <v>0.03718414228</v>
      </c>
      <c r="AJ76" s="8">
        <f>iferror(VLOOKUP($A76, TMUI!$A$2:$Z1000, 11, false), "")</f>
        <v>-0.05864444241</v>
      </c>
      <c r="AK76" s="8">
        <f t="shared" si="3"/>
        <v>-0.2421661463</v>
      </c>
      <c r="AL76" s="8"/>
      <c r="AM76" s="8">
        <f t="shared" si="4"/>
        <v>0.5005515</v>
      </c>
      <c r="AN76" s="8">
        <f>iferror(vlookup(A76, 'December Scores'!A$1:AS1000, 3, false), "")</f>
        <v>0.8159144923</v>
      </c>
      <c r="AO76" s="8">
        <f t="shared" si="5"/>
        <v>0.579392248</v>
      </c>
    </row>
    <row r="77">
      <c r="A77" s="2">
        <v>2408.0</v>
      </c>
      <c r="B77" s="2" t="s">
        <v>258</v>
      </c>
      <c r="C77" s="8">
        <f>lookup($A77, NIL!$A$1:$A1000, NIL!C$1:C1000)</f>
        <v>4</v>
      </c>
      <c r="D77" s="8">
        <f>lookup($A77, NIL!$A$1:$A1000, NIL!D$1:D1000)</f>
        <v>1</v>
      </c>
      <c r="E77" s="8">
        <f>lookup($A77, NIL!$A$1:$A1000, NIL!E$1:E1000)</f>
        <v>1</v>
      </c>
      <c r="F77" s="8">
        <f>lookup($A77, NIL!$A$1:$A1000, NIL!F$1:F1000)</f>
        <v>0</v>
      </c>
      <c r="G77" s="8">
        <f>lookup($A77, NIL!$A$1:$A1000, NIL!G$1:G1000)</f>
        <v>1</v>
      </c>
      <c r="H77" s="8">
        <f>lookup($A77, NIL!$A$1:$A1000, NIL!K$1:K1000)</f>
        <v>0.1802616964</v>
      </c>
      <c r="I77" s="8">
        <f>lookup($A77, NIL!$A$1:$A1000, NIL!L$1:L1000)</f>
        <v>0.3487391692</v>
      </c>
      <c r="J77" s="8">
        <f>lookup($A77, NIL!$A$1:$A1000, NIL!M$1:M1000)</f>
        <v>0.2955136923</v>
      </c>
      <c r="K77" s="8">
        <f>lookup($A77, NIL!$A$1:$A1000, NIL!N$1:N1000)</f>
        <v>-0.980049762</v>
      </c>
      <c r="L77" s="8">
        <f>lookup($A77, NIL!$A$1:$A1000, NIL!O$1:O1000)</f>
        <v>1.400065978</v>
      </c>
      <c r="M77" s="8">
        <f>lookup($A77, NIL!$A$1:$A1000, NIL!P$1:P1000)</f>
        <v>0.2489061548</v>
      </c>
      <c r="N77" s="8">
        <f t="shared" si="1"/>
        <v>0.4989049556</v>
      </c>
      <c r="P77" s="8" t="str">
        <f>iferror(VLOOKUP($A77, Awario!$A$2:$G1000, 3, false), "")</f>
        <v/>
      </c>
      <c r="Q77" s="8" t="str">
        <f>iferror(VLOOKUP($A77, Awario!$A$2:$Z1000, 4, false), "")</f>
        <v/>
      </c>
      <c r="R77" s="8" t="str">
        <f>iferror(VLOOKUP($A77, Awario!$A$2:$Z1000, 5, false), "")</f>
        <v/>
      </c>
      <c r="S77" s="8" t="str">
        <f>iferror(VLOOKUP($A77, Awario!$A$2:$G1000, 6, false), "")</f>
        <v/>
      </c>
      <c r="T77" s="9" t="str">
        <f>iferror(VLOOKUP($A77, Awario!$A$2:$Z1000, 7, false), "")</f>
        <v/>
      </c>
      <c r="U77" s="8" t="str">
        <f>iferror(VLOOKUP($A77, Awario!$A$2:$Z1000, 8, false), "")</f>
        <v/>
      </c>
      <c r="V77" s="8" t="str">
        <f>iferror(VLOOKUP($A77, Awario!$A$2:$Z1000, 9, false), "")</f>
        <v/>
      </c>
      <c r="W77" s="8" t="str">
        <f>iferror(VLOOKUP($A77, Awario!$A$2:$Z1000, 10, false), "")</f>
        <v/>
      </c>
      <c r="X77" s="8" t="str">
        <f>iferror(VLOOKUP($A77, Awario!$A$2:$Z1000, 11, false), "")</f>
        <v/>
      </c>
      <c r="Y77" s="8" t="str">
        <f>iferror(VLOOKUP($A77, Awario!$A$2:$Z1000, 12, false), "")</f>
        <v/>
      </c>
      <c r="Z77" s="8" t="str">
        <f t="shared" si="2"/>
        <v/>
      </c>
      <c r="AA77" s="8"/>
      <c r="AB77" s="8">
        <f>iferror(VLOOKUP($A77, TMUI!$A$2:$G1000, 3, false), "")</f>
        <v>75.78</v>
      </c>
      <c r="AC77" s="8">
        <f>iferror(VLOOKUP($A77, TMUI!$A$2:$G1000, 4, false), "")</f>
        <v>81.25</v>
      </c>
      <c r="AD77" s="8">
        <f>iferror(VLOOKUP($A77, TMUI!$A$2:$G1000, 5, false), "")</f>
        <v>75</v>
      </c>
      <c r="AE77" s="8">
        <f>iferror(VLOOKUP($A77, TMUI!$A$2:$G1000, 6, false), "")</f>
        <v>67.19</v>
      </c>
      <c r="AF77" s="8">
        <f>iferror(VLOOKUP($A77, TMUI!$A$2:$Z1000, 7, false), "")</f>
        <v>-0.03306438055</v>
      </c>
      <c r="AG77" s="8">
        <f>iferror(VLOOKUP($A77, TMUI!$A$2:$Z1000, 8, false), "")</f>
        <v>0.829047597</v>
      </c>
      <c r="AH77" s="8">
        <f>iferror(VLOOKUP($A77, TMUI!$A$2:$Z1000, 9, false), "")</f>
        <v>0.1716071544</v>
      </c>
      <c r="AI77" s="8">
        <f>iferror(VLOOKUP($A77, TMUI!$A$2:$Z1000, 10, false), "")</f>
        <v>0.6522028765</v>
      </c>
      <c r="AJ77" s="8">
        <f>iferror(VLOOKUP($A77, TMUI!$A$2:$Z1000, 11, false), "")</f>
        <v>0.4049483118</v>
      </c>
      <c r="AK77" s="8">
        <f t="shared" si="3"/>
        <v>0.6363554917</v>
      </c>
      <c r="AL77" s="8"/>
      <c r="AM77" s="8">
        <f t="shared" si="4"/>
        <v>0.5676302237</v>
      </c>
      <c r="AN77" s="8" t="str">
        <f>iferror(vlookup(A77, 'December Scores'!A$1:AS1000, 3, false), "")</f>
        <v/>
      </c>
      <c r="AO77" s="8">
        <f t="shared" si="5"/>
        <v>0.5676302237</v>
      </c>
    </row>
    <row r="78">
      <c r="A78" s="2">
        <v>2082.0</v>
      </c>
      <c r="B78" s="2" t="s">
        <v>102</v>
      </c>
      <c r="C78" s="8">
        <f>lookup($A78, NIL!$A$1:$A1000, NIL!C$1:C1000)</f>
        <v>4</v>
      </c>
      <c r="D78" s="8">
        <f>lookup($A78, NIL!$A$1:$A1000, NIL!D$1:D1000)</f>
        <v>1</v>
      </c>
      <c r="E78" s="8">
        <f>lookup($A78, NIL!$A$1:$A1000, NIL!E$1:E1000)</f>
        <v>1</v>
      </c>
      <c r="F78" s="8">
        <f>lookup($A78, NIL!$A$1:$A1000, NIL!F$1:F1000)</f>
        <v>0</v>
      </c>
      <c r="G78" s="8">
        <f>lookup($A78, NIL!$A$1:$A1000, NIL!G$1:G1000)</f>
        <v>0</v>
      </c>
      <c r="H78" s="8">
        <f>lookup($A78, NIL!$A$1:$A1000, NIL!K$1:K1000)</f>
        <v>0.1802616964</v>
      </c>
      <c r="I78" s="8">
        <f>lookup($A78, NIL!$A$1:$A1000, NIL!L$1:L1000)</f>
        <v>0.3487391692</v>
      </c>
      <c r="J78" s="8">
        <f>lookup($A78, NIL!$A$1:$A1000, NIL!M$1:M1000)</f>
        <v>0.2955136923</v>
      </c>
      <c r="K78" s="8">
        <f>lookup($A78, NIL!$A$1:$A1000, NIL!N$1:N1000)</f>
        <v>-0.980049762</v>
      </c>
      <c r="L78" s="8">
        <f>lookup($A78, NIL!$A$1:$A1000, NIL!O$1:O1000)</f>
        <v>-0.7116357457</v>
      </c>
      <c r="M78" s="8">
        <f>lookup($A78, NIL!$A$1:$A1000, NIL!P$1:P1000)</f>
        <v>-0.17343419</v>
      </c>
      <c r="N78" s="8">
        <f t="shared" si="1"/>
        <v>-0.4164543072</v>
      </c>
      <c r="P78" s="8">
        <f>iferror(VLOOKUP($A78, Awario!$A$2:$G1000, 3, false), "")</f>
        <v>5</v>
      </c>
      <c r="Q78" s="8">
        <f>iferror(VLOOKUP($A78, Awario!$A$2:$Z1000, 4, false), "")</f>
        <v>3659</v>
      </c>
      <c r="R78" s="8">
        <f>iferror(VLOOKUP($A78, Awario!$A$2:$Z1000, 5, false), "")</f>
        <v>5033</v>
      </c>
      <c r="S78" s="8">
        <f>iferror(VLOOKUP($A78, Awario!$A$2:$G1000, 6, false), "")</f>
        <v>3.70182693</v>
      </c>
      <c r="T78" s="9" t="b">
        <f>iferror(VLOOKUP($A78, Awario!$A$2:$Z1000, 7, false), "")</f>
        <v>0</v>
      </c>
      <c r="U78" s="8">
        <f>iferror(VLOOKUP($A78, Awario!$A$2:$Z1000, 8, false), "")</f>
        <v>0.3755124351</v>
      </c>
      <c r="V78" s="8">
        <f>iferror(VLOOKUP($A78, Awario!$A$2:$Z1000, 9, false), "")</f>
        <v>1.179098799</v>
      </c>
      <c r="W78" s="8">
        <f>iferror(VLOOKUP($A78, Awario!$A$2:$Z1000, 10, false), "")</f>
        <v>1.245924419</v>
      </c>
      <c r="X78" s="8">
        <f>iferror(VLOOKUP($A78, Awario!$A$2:$Z1000, 11, false), "")</f>
        <v>-0.5723557055</v>
      </c>
      <c r="Y78" s="8">
        <f>iferror(VLOOKUP($A78, Awario!$A$2:$Z1000, 12, false), "")</f>
        <v>0.6175558377</v>
      </c>
      <c r="Z78" s="8">
        <f t="shared" si="2"/>
        <v>0.7858472102</v>
      </c>
      <c r="AA78" s="8"/>
      <c r="AB78" s="8">
        <f>iferror(VLOOKUP($A78, TMUI!$A$2:$G1000, 3, false), "")</f>
        <v>91.17</v>
      </c>
      <c r="AC78" s="8">
        <f>iferror(VLOOKUP($A78, TMUI!$A$2:$G1000, 4, false), "")</f>
        <v>77.86</v>
      </c>
      <c r="AD78" s="8">
        <f>iferror(VLOOKUP($A78, TMUI!$A$2:$G1000, 5, false), "")</f>
        <v>89</v>
      </c>
      <c r="AE78" s="8">
        <f>iferror(VLOOKUP($A78, TMUI!$A$2:$G1000, 6, false), "")</f>
        <v>80.38</v>
      </c>
      <c r="AF78" s="8">
        <f>iferror(VLOOKUP($A78, TMUI!$A$2:$Z1000, 7, false), "")</f>
        <v>1.094922963</v>
      </c>
      <c r="AG78" s="8">
        <f>iferror(VLOOKUP($A78, TMUI!$A$2:$Z1000, 8, false), "")</f>
        <v>0.5985524873</v>
      </c>
      <c r="AH78" s="8">
        <f>iferror(VLOOKUP($A78, TMUI!$A$2:$Z1000, 9, false), "")</f>
        <v>1.268059477</v>
      </c>
      <c r="AI78" s="8">
        <f>iferror(VLOOKUP($A78, TMUI!$A$2:$Z1000, 10, false), "")</f>
        <v>1.456974415</v>
      </c>
      <c r="AJ78" s="8">
        <f>iferror(VLOOKUP($A78, TMUI!$A$2:$Z1000, 11, false), "")</f>
        <v>1.104627335</v>
      </c>
      <c r="AK78" s="8">
        <f t="shared" si="3"/>
        <v>1.051012529</v>
      </c>
      <c r="AL78" s="8"/>
      <c r="AM78" s="8">
        <f t="shared" si="4"/>
        <v>0.4734684772</v>
      </c>
      <c r="AN78" s="8">
        <f>iferror(vlookup(A78, 'December Scores'!A$1:AS1000, 3, false), "")</f>
        <v>0.8217448476</v>
      </c>
      <c r="AO78" s="8">
        <f t="shared" si="5"/>
        <v>0.5605375698</v>
      </c>
    </row>
    <row r="79">
      <c r="A79" s="2">
        <v>1874.0</v>
      </c>
      <c r="B79" s="2" t="s">
        <v>249</v>
      </c>
      <c r="C79" s="8">
        <f>lookup($A79, NIL!$A$1:$A1000, NIL!C$1:C1000)</f>
        <v>4</v>
      </c>
      <c r="D79" s="8">
        <f>lookup($A79, NIL!$A$1:$A1000, NIL!D$1:D1000)</f>
        <v>1</v>
      </c>
      <c r="E79" s="8">
        <f>lookup($A79, NIL!$A$1:$A1000, NIL!E$1:E1000)</f>
        <v>1</v>
      </c>
      <c r="F79" s="8">
        <f>lookup($A79, NIL!$A$1:$A1000, NIL!F$1:F1000)</f>
        <v>1</v>
      </c>
      <c r="G79" s="8">
        <f>lookup($A79, NIL!$A$1:$A1000, NIL!G$1:G1000)</f>
        <v>1</v>
      </c>
      <c r="H79" s="8">
        <f>lookup($A79, NIL!$A$1:$A1000, NIL!K$1:K1000)</f>
        <v>0.1802616964</v>
      </c>
      <c r="I79" s="8">
        <f>lookup($A79, NIL!$A$1:$A1000, NIL!L$1:L1000)</f>
        <v>0.3487391692</v>
      </c>
      <c r="J79" s="8">
        <f>lookup($A79, NIL!$A$1:$A1000, NIL!M$1:M1000)</f>
        <v>0.2955136923</v>
      </c>
      <c r="K79" s="8">
        <f>lookup($A79, NIL!$A$1:$A1000, NIL!N$1:N1000)</f>
        <v>1.016618783</v>
      </c>
      <c r="L79" s="8">
        <f>lookup($A79, NIL!$A$1:$A1000, NIL!O$1:O1000)</f>
        <v>1.400065978</v>
      </c>
      <c r="M79" s="8">
        <f>lookup($A79, NIL!$A$1:$A1000, NIL!P$1:P1000)</f>
        <v>0.6482398638</v>
      </c>
      <c r="N79" s="8">
        <f t="shared" si="1"/>
        <v>0.8051334447</v>
      </c>
      <c r="P79" s="8">
        <f>iferror(VLOOKUP($A79, Awario!$A$2:$G1000, 3, false), "")</f>
        <v>5</v>
      </c>
      <c r="Q79" s="8">
        <f>iferror(VLOOKUP($A79, Awario!$A$2:$Z1000, 4, false), "")</f>
        <v>0</v>
      </c>
      <c r="R79" s="8">
        <f>iferror(VLOOKUP($A79, Awario!$A$2:$Z1000, 5, false), "")</f>
        <v>1710</v>
      </c>
      <c r="S79" s="8">
        <f>iferror(VLOOKUP($A79, Awario!$A$2:$G1000, 6, false), "")</f>
        <v>3.23299611</v>
      </c>
      <c r="T79" s="9" t="b">
        <f>iferror(VLOOKUP($A79, Awario!$A$2:$Z1000, 7, false), "")</f>
        <v>1</v>
      </c>
      <c r="U79" s="8" t="str">
        <f>iferror(VLOOKUP($A79, Awario!$A$2:$Z1000, 8, false), "")</f>
        <v/>
      </c>
      <c r="V79" s="8">
        <f>iferror(VLOOKUP($A79, Awario!$A$2:$Z1000, 9, false), "")</f>
        <v>0.9376919393</v>
      </c>
      <c r="W79" s="8">
        <f>iferror(VLOOKUP($A79, Awario!$A$2:$Z1000, 10, false), "")</f>
        <v>1.245924419</v>
      </c>
      <c r="X79" s="8" t="str">
        <f>iferror(VLOOKUP($A79, Awario!$A$2:$Z1000, 11, false), "")</f>
        <v/>
      </c>
      <c r="Y79" s="8">
        <f>iferror(VLOOKUP($A79, Awario!$A$2:$Z1000, 12, false), "")</f>
        <v>1.091808179</v>
      </c>
      <c r="Z79" s="8">
        <f t="shared" si="2"/>
        <v>1.044896253</v>
      </c>
      <c r="AA79" s="8"/>
      <c r="AB79" s="8">
        <f>iferror(VLOOKUP($A79, TMUI!$A$2:$G1000, 3, false), "")</f>
        <v>77.92</v>
      </c>
      <c r="AC79" s="8">
        <f>iferror(VLOOKUP($A79, TMUI!$A$2:$G1000, 4, false), "")</f>
        <v>72.66</v>
      </c>
      <c r="AD79" s="8">
        <f>iferror(VLOOKUP($A79, TMUI!$A$2:$G1000, 5, false), "")</f>
        <v>69.82</v>
      </c>
      <c r="AE79" s="8">
        <f>iferror(VLOOKUP($A79, TMUI!$A$2:$G1000, 6, false), "")</f>
        <v>62.6</v>
      </c>
      <c r="AF79" s="8">
        <f>iferror(VLOOKUP($A79, TMUI!$A$2:$Z1000, 7, false), "")</f>
        <v>0.1237837621</v>
      </c>
      <c r="AG79" s="8">
        <f>iferror(VLOOKUP($A79, TMUI!$A$2:$Z1000, 8, false), "")</f>
        <v>0.2449906672</v>
      </c>
      <c r="AH79" s="8">
        <f>iferror(VLOOKUP($A79, TMUI!$A$2:$Z1000, 9, false), "")</f>
        <v>-0.2340802048</v>
      </c>
      <c r="AI79" s="8">
        <f>iferror(VLOOKUP($A79, TMUI!$A$2:$Z1000, 10, false), "")</f>
        <v>0.3721497029</v>
      </c>
      <c r="AJ79" s="8">
        <f>iferror(VLOOKUP($A79, TMUI!$A$2:$Z1000, 11, false), "")</f>
        <v>0.1267109818</v>
      </c>
      <c r="AK79" s="8">
        <f t="shared" si="3"/>
        <v>0.3559648604</v>
      </c>
      <c r="AL79" s="8"/>
      <c r="AM79" s="8">
        <f t="shared" si="4"/>
        <v>0.7353315193</v>
      </c>
      <c r="AN79" s="8">
        <f>iferror(vlookup(A79, 'December Scores'!A$1:AS1000, 3, false), "")</f>
        <v>0.02783839448</v>
      </c>
      <c r="AO79" s="8">
        <f t="shared" si="5"/>
        <v>0.5584582381</v>
      </c>
    </row>
    <row r="80">
      <c r="A80" s="2">
        <v>2369.0</v>
      </c>
      <c r="B80" s="2" t="s">
        <v>281</v>
      </c>
      <c r="C80" s="8">
        <f>lookup($A80, NIL!$A$1:$A1000, NIL!C$1:C1000)</f>
        <v>4</v>
      </c>
      <c r="D80" s="8">
        <f>lookup($A80, NIL!$A$1:$A1000, NIL!D$1:D1000)</f>
        <v>1</v>
      </c>
      <c r="E80" s="8" t="str">
        <f>lookup($A80, NIL!$A$1:$A1000, NIL!E$1:E1000)</f>
        <v/>
      </c>
      <c r="F80" s="8" t="str">
        <f>lookup($A80, NIL!$A$1:$A1000, NIL!F$1:F1000)</f>
        <v/>
      </c>
      <c r="G80" s="8" t="str">
        <f>lookup($A80, NIL!$A$1:$A1000, NIL!G$1:G1000)</f>
        <v/>
      </c>
      <c r="H80" s="8">
        <f>lookup($A80, NIL!$A$1:$A1000, NIL!K$1:K1000)</f>
        <v>0.1802616964</v>
      </c>
      <c r="I80" s="8">
        <f>lookup($A80, NIL!$A$1:$A1000, NIL!L$1:L1000)</f>
        <v>0.3487391692</v>
      </c>
      <c r="J80" s="8" t="str">
        <f>lookup($A80, NIL!$A$1:$A1000, NIL!M$1:M1000)</f>
        <v/>
      </c>
      <c r="K80" s="8" t="str">
        <f>lookup($A80, NIL!$A$1:$A1000, NIL!N$1:N1000)</f>
        <v/>
      </c>
      <c r="L80" s="8" t="str">
        <f>lookup($A80, NIL!$A$1:$A1000, NIL!O$1:O1000)</f>
        <v/>
      </c>
      <c r="M80" s="8">
        <f>lookup($A80, NIL!$A$1:$A1000, NIL!P$1:P1000)</f>
        <v>0.2645004328</v>
      </c>
      <c r="N80" s="8">
        <f t="shared" si="1"/>
        <v>0.5142960556</v>
      </c>
      <c r="P80" s="8" t="str">
        <f>iferror(VLOOKUP($A80, Awario!$A$2:$G1000, 3, false), "")</f>
        <v/>
      </c>
      <c r="Q80" s="8" t="str">
        <f>iferror(VLOOKUP($A80, Awario!$A$2:$Z1000, 4, false), "")</f>
        <v/>
      </c>
      <c r="R80" s="8" t="str">
        <f>iferror(VLOOKUP($A80, Awario!$A$2:$Z1000, 5, false), "")</f>
        <v/>
      </c>
      <c r="S80" s="8" t="str">
        <f>iferror(VLOOKUP($A80, Awario!$A$2:$G1000, 6, false), "")</f>
        <v/>
      </c>
      <c r="T80" s="9" t="str">
        <f>iferror(VLOOKUP($A80, Awario!$A$2:$Z1000, 7, false), "")</f>
        <v/>
      </c>
      <c r="U80" s="8" t="str">
        <f>iferror(VLOOKUP($A80, Awario!$A$2:$Z1000, 8, false), "")</f>
        <v/>
      </c>
      <c r="V80" s="8" t="str">
        <f>iferror(VLOOKUP($A80, Awario!$A$2:$Z1000, 9, false), "")</f>
        <v/>
      </c>
      <c r="W80" s="8" t="str">
        <f>iferror(VLOOKUP($A80, Awario!$A$2:$Z1000, 10, false), "")</f>
        <v/>
      </c>
      <c r="X80" s="8" t="str">
        <f>iferror(VLOOKUP($A80, Awario!$A$2:$Z1000, 11, false), "")</f>
        <v/>
      </c>
      <c r="Y80" s="8" t="str">
        <f>iferror(VLOOKUP($A80, Awario!$A$2:$Z1000, 12, false), "")</f>
        <v/>
      </c>
      <c r="Z80" s="8" t="str">
        <f t="shared" si="2"/>
        <v/>
      </c>
      <c r="AA80" s="8"/>
      <c r="AB80" s="8">
        <f>iferror(VLOOKUP($A80, TMUI!$A$2:$G1000, 3, false), "")</f>
        <v>75.63</v>
      </c>
      <c r="AC80" s="8">
        <f>iferror(VLOOKUP($A80, TMUI!$A$2:$G1000, 4, false), "")</f>
        <v>76.88</v>
      </c>
      <c r="AD80" s="8">
        <f>iferror(VLOOKUP($A80, TMUI!$A$2:$G1000, 5, false), "")</f>
        <v>76.04</v>
      </c>
      <c r="AE80" s="8">
        <f>iferror(VLOOKUP($A80, TMUI!$A$2:$G1000, 6, false), "")</f>
        <v>66.46</v>
      </c>
      <c r="AF80" s="8">
        <f>iferror(VLOOKUP($A80, TMUI!$A$2:$Z1000, 7, false), "")</f>
        <v>-0.04405840923</v>
      </c>
      <c r="AG80" s="8">
        <f>iferror(VLOOKUP($A80, TMUI!$A$2:$Z1000, 8, false), "")</f>
        <v>0.5319196828</v>
      </c>
      <c r="AH80" s="8">
        <f>iferror(VLOOKUP($A80, TMUI!$A$2:$Z1000, 9, false), "")</f>
        <v>0.2530578983</v>
      </c>
      <c r="AI80" s="8">
        <f>iferror(VLOOKUP($A80, TMUI!$A$2:$Z1000, 10, false), "")</f>
        <v>0.6076628292</v>
      </c>
      <c r="AJ80" s="8">
        <f>iferror(VLOOKUP($A80, TMUI!$A$2:$Z1000, 11, false), "")</f>
        <v>0.3371455003</v>
      </c>
      <c r="AK80" s="8">
        <f t="shared" si="3"/>
        <v>0.580642317</v>
      </c>
      <c r="AL80" s="8"/>
      <c r="AM80" s="8">
        <f t="shared" si="4"/>
        <v>0.5474691863</v>
      </c>
      <c r="AN80" s="8" t="str">
        <f>iferror(vlookup(A80, 'December Scores'!A$1:AS1000, 3, false), "")</f>
        <v/>
      </c>
      <c r="AO80" s="8">
        <f t="shared" si="5"/>
        <v>0.5474691863</v>
      </c>
    </row>
    <row r="81">
      <c r="A81" s="2">
        <v>2062.0</v>
      </c>
      <c r="B81" s="2" t="s">
        <v>290</v>
      </c>
      <c r="C81" s="8">
        <f>lookup($A81, NIL!$A$1:$A1000, NIL!C$1:C1000)</f>
        <v>4</v>
      </c>
      <c r="D81" s="8">
        <f>lookup($A81, NIL!$A$1:$A1000, NIL!D$1:D1000)</f>
        <v>1</v>
      </c>
      <c r="E81" s="8">
        <f>lookup($A81, NIL!$A$1:$A1000, NIL!E$1:E1000)</f>
        <v>1</v>
      </c>
      <c r="F81" s="8">
        <f>lookup($A81, NIL!$A$1:$A1000, NIL!F$1:F1000)</f>
        <v>1</v>
      </c>
      <c r="G81" s="8">
        <f>lookup($A81, NIL!$A$1:$A1000, NIL!G$1:G1000)</f>
        <v>0</v>
      </c>
      <c r="H81" s="8">
        <f>lookup($A81, NIL!$A$1:$A1000, NIL!K$1:K1000)</f>
        <v>0.1802616964</v>
      </c>
      <c r="I81" s="8">
        <f>lookup($A81, NIL!$A$1:$A1000, NIL!L$1:L1000)</f>
        <v>0.3487391692</v>
      </c>
      <c r="J81" s="8">
        <f>lookup($A81, NIL!$A$1:$A1000, NIL!M$1:M1000)</f>
        <v>0.2955136923</v>
      </c>
      <c r="K81" s="8">
        <f>lookup($A81, NIL!$A$1:$A1000, NIL!N$1:N1000)</f>
        <v>1.016618783</v>
      </c>
      <c r="L81" s="8">
        <f>lookup($A81, NIL!$A$1:$A1000, NIL!O$1:O1000)</f>
        <v>-0.7116357457</v>
      </c>
      <c r="M81" s="8">
        <f>lookup($A81, NIL!$A$1:$A1000, NIL!P$1:P1000)</f>
        <v>0.225899519</v>
      </c>
      <c r="N81" s="8">
        <f t="shared" si="1"/>
        <v>0.4752888795</v>
      </c>
      <c r="P81" s="8">
        <f>iferror(VLOOKUP($A81, Awario!$A$2:$G1000, 3, false), "")</f>
        <v>3</v>
      </c>
      <c r="Q81" s="8">
        <f>iferror(VLOOKUP($A81, Awario!$A$2:$Z1000, 4, false), "")</f>
        <v>2201</v>
      </c>
      <c r="R81" s="8">
        <f>iferror(VLOOKUP($A81, Awario!$A$2:$Z1000, 5, false), "")</f>
        <v>7108</v>
      </c>
      <c r="S81" s="8">
        <f>iferror(VLOOKUP($A81, Awario!$A$2:$G1000, 6, false), "")</f>
        <v>3.851747419</v>
      </c>
      <c r="T81" s="9" t="b">
        <f>iferror(VLOOKUP($A81, Awario!$A$2:$Z1000, 7, false), "")</f>
        <v>0</v>
      </c>
      <c r="U81" s="8">
        <f>iferror(VLOOKUP($A81, Awario!$A$2:$Z1000, 8, false), "")</f>
        <v>2.229441163</v>
      </c>
      <c r="V81" s="8">
        <f>iferror(VLOOKUP($A81, Awario!$A$2:$Z1000, 9, false), "")</f>
        <v>1.256294737</v>
      </c>
      <c r="W81" s="8">
        <f>iferror(VLOOKUP($A81, Awario!$A$2:$Z1000, 10, false), "")</f>
        <v>0.3485507262</v>
      </c>
      <c r="X81" s="8">
        <f>iferror(VLOOKUP($A81, Awario!$A$2:$Z1000, 11, false), "")</f>
        <v>-0.4260657249</v>
      </c>
      <c r="Y81" s="8">
        <f>iferror(VLOOKUP($A81, Awario!$A$2:$Z1000, 12, false), "")</f>
        <v>0.3929265793</v>
      </c>
      <c r="Z81" s="8">
        <f t="shared" si="2"/>
        <v>0.6268385592</v>
      </c>
      <c r="AA81" s="8"/>
      <c r="AB81" s="8">
        <f>iferror(VLOOKUP($A81, TMUI!$A$2:$G1000, 3, false), "")</f>
        <v>84.56</v>
      </c>
      <c r="AC81" s="8">
        <f>iferror(VLOOKUP($A81, TMUI!$A$2:$G1000, 4, false), "")</f>
        <v>67.91</v>
      </c>
      <c r="AD81" s="8">
        <f>iferror(VLOOKUP($A81, TMUI!$A$2:$G1000, 5, false), "")</f>
        <v>76.35</v>
      </c>
      <c r="AE81" s="8">
        <f>iferror(VLOOKUP($A81, TMUI!$A$2:$G1000, 6, false), "")</f>
        <v>59.08</v>
      </c>
      <c r="AF81" s="8">
        <f>iferror(VLOOKUP($A81, TMUI!$A$2:$Z1000, 7, false), "")</f>
        <v>0.6104527653</v>
      </c>
      <c r="AG81" s="8">
        <f>iferror(VLOOKUP($A81, TMUI!$A$2:$Z1000, 8, false), "")</f>
        <v>-0.07797445702</v>
      </c>
      <c r="AH81" s="8">
        <f>iferror(VLOOKUP($A81, TMUI!$A$2:$Z1000, 9, false), "")</f>
        <v>0.2773364855</v>
      </c>
      <c r="AI81" s="8">
        <f>iferror(VLOOKUP($A81, TMUI!$A$2:$Z1000, 10, false), "")</f>
        <v>0.157381256</v>
      </c>
      <c r="AJ81" s="8">
        <f>iferror(VLOOKUP($A81, TMUI!$A$2:$Z1000, 11, false), "")</f>
        <v>0.2417990124</v>
      </c>
      <c r="AK81" s="8">
        <f t="shared" si="3"/>
        <v>0.49173063</v>
      </c>
      <c r="AL81" s="8"/>
      <c r="AM81" s="8">
        <f t="shared" si="4"/>
        <v>0.5312860229</v>
      </c>
      <c r="AN81" s="8">
        <f>iferror(vlookup(A81, 'December Scores'!A$1:AS1000, 3, false), "")</f>
        <v>0.5306510947</v>
      </c>
      <c r="AO81" s="8">
        <f t="shared" si="5"/>
        <v>0.5311272908</v>
      </c>
    </row>
    <row r="82">
      <c r="A82" s="2">
        <v>2297.0</v>
      </c>
      <c r="B82" s="2" t="s">
        <v>265</v>
      </c>
      <c r="C82" s="8">
        <f>lookup($A82, NIL!$A$1:$A1000, NIL!C$1:C1000)</f>
        <v>4</v>
      </c>
      <c r="D82" s="8">
        <f>lookup($A82, NIL!$A$1:$A1000, NIL!D$1:D1000)</f>
        <v>1</v>
      </c>
      <c r="E82" s="8">
        <f>lookup($A82, NIL!$A$1:$A1000, NIL!E$1:E1000)</f>
        <v>1</v>
      </c>
      <c r="F82" s="8">
        <f>lookup($A82, NIL!$A$1:$A1000, NIL!F$1:F1000)</f>
        <v>1</v>
      </c>
      <c r="G82" s="8">
        <f>lookup($A82, NIL!$A$1:$A1000, NIL!G$1:G1000)</f>
        <v>1</v>
      </c>
      <c r="H82" s="8">
        <f>lookup($A82, NIL!$A$1:$A1000, NIL!K$1:K1000)</f>
        <v>0.1802616964</v>
      </c>
      <c r="I82" s="8">
        <f>lookup($A82, NIL!$A$1:$A1000, NIL!L$1:L1000)</f>
        <v>0.3487391692</v>
      </c>
      <c r="J82" s="8">
        <f>lookup($A82, NIL!$A$1:$A1000, NIL!M$1:M1000)</f>
        <v>0.2955136923</v>
      </c>
      <c r="K82" s="8">
        <f>lookup($A82, NIL!$A$1:$A1000, NIL!N$1:N1000)</f>
        <v>1.016618783</v>
      </c>
      <c r="L82" s="8">
        <f>lookup($A82, NIL!$A$1:$A1000, NIL!O$1:O1000)</f>
        <v>1.400065978</v>
      </c>
      <c r="M82" s="8">
        <f>lookup($A82, NIL!$A$1:$A1000, NIL!P$1:P1000)</f>
        <v>0.6482398638</v>
      </c>
      <c r="N82" s="8">
        <f t="shared" si="1"/>
        <v>0.8051334447</v>
      </c>
      <c r="P82" s="8">
        <f>iferror(VLOOKUP($A82, Awario!$A$2:$G1000, 3, false), "")</f>
        <v>5</v>
      </c>
      <c r="Q82" s="8" t="str">
        <f>iferror(VLOOKUP($A82, Awario!$A$2:$Z1000, 4, false), "")</f>
        <v/>
      </c>
      <c r="R82" s="8">
        <f>iferror(VLOOKUP($A82, Awario!$A$2:$Z1000, 5, false), "")</f>
        <v>0</v>
      </c>
      <c r="S82" s="8">
        <f>iferror(VLOOKUP($A82, Awario!$A$2:$G1000, 6, false), "")</f>
        <v>0</v>
      </c>
      <c r="T82" s="9" t="b">
        <f>iferror(VLOOKUP($A82, Awario!$A$2:$Z1000, 7, false), "")</f>
        <v>1</v>
      </c>
      <c r="U82" s="8" t="str">
        <f>iferror(VLOOKUP($A82, Awario!$A$2:$Z1000, 8, false), "")</f>
        <v/>
      </c>
      <c r="V82" s="8">
        <f>iferror(VLOOKUP($A82, Awario!$A$2:$Z1000, 9, false), "")</f>
        <v>-0.7270182438</v>
      </c>
      <c r="W82" s="8">
        <f>iferror(VLOOKUP($A82, Awario!$A$2:$Z1000, 10, false), "")</f>
        <v>1.245924419</v>
      </c>
      <c r="X82" s="8" t="str">
        <f>iferror(VLOOKUP($A82, Awario!$A$2:$Z1000, 11, false), "")</f>
        <v/>
      </c>
      <c r="Y82" s="8">
        <f>iferror(VLOOKUP($A82, Awario!$A$2:$Z1000, 12, false), "")</f>
        <v>0.2594530877</v>
      </c>
      <c r="Z82" s="8">
        <f t="shared" si="2"/>
        <v>0.5093653774</v>
      </c>
      <c r="AA82" s="8"/>
      <c r="AB82" s="8">
        <f>iferror(VLOOKUP($A82, TMUI!$A$2:$G1000, 3, false), "")</f>
        <v>85.47</v>
      </c>
      <c r="AC82" s="8">
        <f>iferror(VLOOKUP($A82, TMUI!$A$2:$G1000, 4, false), "")</f>
        <v>68.67</v>
      </c>
      <c r="AD82" s="8">
        <f>iferror(VLOOKUP($A82, TMUI!$A$2:$G1000, 5, false), "")</f>
        <v>78.36</v>
      </c>
      <c r="AE82" s="8">
        <f>iferror(VLOOKUP($A82, TMUI!$A$2:$G1000, 6, false), "")</f>
        <v>65.27</v>
      </c>
      <c r="AF82" s="8">
        <f>iferror(VLOOKUP($A82, TMUI!$A$2:$Z1000, 7, false), "")</f>
        <v>0.6771498727</v>
      </c>
      <c r="AG82" s="8">
        <f>iferror(VLOOKUP($A82, TMUI!$A$2:$Z1000, 8, false), "")</f>
        <v>-0.02630003715</v>
      </c>
      <c r="AH82" s="8">
        <f>iferror(VLOOKUP($A82, TMUI!$A$2:$Z1000, 9, false), "")</f>
        <v>0.4347557117</v>
      </c>
      <c r="AI82" s="8">
        <f>iferror(VLOOKUP($A82, TMUI!$A$2:$Z1000, 10, false), "")</f>
        <v>0.5350564509</v>
      </c>
      <c r="AJ82" s="8">
        <f>iferror(VLOOKUP($A82, TMUI!$A$2:$Z1000, 11, false), "")</f>
        <v>0.4051654995</v>
      </c>
      <c r="AK82" s="8">
        <f t="shared" si="3"/>
        <v>0.6365261185</v>
      </c>
      <c r="AL82" s="8"/>
      <c r="AM82" s="8">
        <f t="shared" si="4"/>
        <v>0.6503416469</v>
      </c>
      <c r="AN82" s="8">
        <f>iferror(vlookup(A82, 'December Scores'!A$1:AS1000, 3, false), "")</f>
        <v>0.1534334438</v>
      </c>
      <c r="AO82" s="8">
        <f t="shared" si="5"/>
        <v>0.5261145961</v>
      </c>
    </row>
    <row r="83">
      <c r="A83" s="2">
        <v>2045.0</v>
      </c>
      <c r="B83" s="2" t="s">
        <v>288</v>
      </c>
      <c r="C83" s="8">
        <f>lookup($A83, NIL!$A$1:$A1000, NIL!C$1:C1000)</f>
        <v>4</v>
      </c>
      <c r="D83" s="8">
        <f>lookup($A83, NIL!$A$1:$A1000, NIL!D$1:D1000)</f>
        <v>1</v>
      </c>
      <c r="E83" s="8">
        <f>lookup($A83, NIL!$A$1:$A1000, NIL!E$1:E1000)</f>
        <v>1</v>
      </c>
      <c r="F83" s="8">
        <f>lookup($A83, NIL!$A$1:$A1000, NIL!F$1:F1000)</f>
        <v>1</v>
      </c>
      <c r="G83" s="8">
        <f>lookup($A83, NIL!$A$1:$A1000, NIL!G$1:G1000)</f>
        <v>0</v>
      </c>
      <c r="H83" s="8">
        <f>lookup($A83, NIL!$A$1:$A1000, NIL!K$1:K1000)</f>
        <v>0.1802616964</v>
      </c>
      <c r="I83" s="8">
        <f>lookup($A83, NIL!$A$1:$A1000, NIL!L$1:L1000)</f>
        <v>0.3487391692</v>
      </c>
      <c r="J83" s="8">
        <f>lookup($A83, NIL!$A$1:$A1000, NIL!M$1:M1000)</f>
        <v>0.2955136923</v>
      </c>
      <c r="K83" s="8">
        <f>lookup($A83, NIL!$A$1:$A1000, NIL!N$1:N1000)</f>
        <v>1.016618783</v>
      </c>
      <c r="L83" s="8">
        <f>lookup($A83, NIL!$A$1:$A1000, NIL!O$1:O1000)</f>
        <v>-0.7116357457</v>
      </c>
      <c r="M83" s="8">
        <f>lookup($A83, NIL!$A$1:$A1000, NIL!P$1:P1000)</f>
        <v>0.225899519</v>
      </c>
      <c r="N83" s="8">
        <f t="shared" si="1"/>
        <v>0.4752888795</v>
      </c>
      <c r="P83" s="8">
        <f>iferror(VLOOKUP($A83, Awario!$A$2:$G1000, 3, false), "")</f>
        <v>3</v>
      </c>
      <c r="Q83" s="8">
        <f>iferror(VLOOKUP($A83, Awario!$A$2:$Z1000, 4, false), "")</f>
        <v>2201</v>
      </c>
      <c r="R83" s="8">
        <f>iferror(VLOOKUP($A83, Awario!$A$2:$Z1000, 5, false), "")</f>
        <v>2438</v>
      </c>
      <c r="S83" s="8">
        <f>iferror(VLOOKUP($A83, Awario!$A$2:$G1000, 6, false), "")</f>
        <v>3.387033701</v>
      </c>
      <c r="T83" s="9" t="b">
        <f>iferror(VLOOKUP($A83, Awario!$A$2:$Z1000, 7, false), "")</f>
        <v>0</v>
      </c>
      <c r="U83" s="8">
        <f>iferror(VLOOKUP($A83, Awario!$A$2:$Z1000, 8, false), "")</f>
        <v>0.107678328</v>
      </c>
      <c r="V83" s="8">
        <f>iferror(VLOOKUP($A83, Awario!$A$2:$Z1000, 9, false), "")</f>
        <v>1.017007824</v>
      </c>
      <c r="W83" s="8">
        <f>iferror(VLOOKUP($A83, Awario!$A$2:$Z1000, 10, false), "")</f>
        <v>0.3485507262</v>
      </c>
      <c r="X83" s="8">
        <f>iferror(VLOOKUP($A83, Awario!$A$2:$Z1000, 11, false), "")</f>
        <v>-0.5934899842</v>
      </c>
      <c r="Y83" s="8">
        <f>iferror(VLOOKUP($A83, Awario!$A$2:$Z1000, 12, false), "")</f>
        <v>0.2573561886</v>
      </c>
      <c r="Z83" s="8">
        <f t="shared" si="2"/>
        <v>0.5073028569</v>
      </c>
      <c r="AA83" s="8"/>
      <c r="AB83" s="8">
        <f>iferror(VLOOKUP($A83, TMUI!$A$2:$G1000, 3, false), "")</f>
        <v>81.26</v>
      </c>
      <c r="AC83" s="8">
        <f>iferror(VLOOKUP($A83, TMUI!$A$2:$G1000, 4, false), "")</f>
        <v>73.48</v>
      </c>
      <c r="AD83" s="8">
        <f>iferror(VLOOKUP($A83, TMUI!$A$2:$G1000, 5, false), "")</f>
        <v>72.96</v>
      </c>
      <c r="AE83" s="8">
        <f>iferror(VLOOKUP($A83, TMUI!$A$2:$G1000, 6, false), "")</f>
        <v>58.83</v>
      </c>
      <c r="AF83" s="8">
        <f>iferror(VLOOKUP($A83, TMUI!$A$2:$Z1000, 7, false), "")</f>
        <v>0.3685841342</v>
      </c>
      <c r="AG83" s="8">
        <f>iferror(VLOOKUP($A83, TMUI!$A$2:$Z1000, 8, false), "")</f>
        <v>0.3007446465</v>
      </c>
      <c r="AH83" s="8">
        <f>iferror(VLOOKUP($A83, TMUI!$A$2:$Z1000, 9, false), "")</f>
        <v>0.01183838748</v>
      </c>
      <c r="AI83" s="8">
        <f>iferror(VLOOKUP($A83, TMUI!$A$2:$Z1000, 10, false), "")</f>
        <v>0.1421278152</v>
      </c>
      <c r="AJ83" s="8">
        <f>iferror(VLOOKUP($A83, TMUI!$A$2:$Z1000, 11, false), "")</f>
        <v>0.2058237458</v>
      </c>
      <c r="AK83" s="8">
        <f t="shared" si="3"/>
        <v>0.45367802</v>
      </c>
      <c r="AL83" s="8"/>
      <c r="AM83" s="8">
        <f t="shared" si="4"/>
        <v>0.4787565855</v>
      </c>
      <c r="AN83" s="8">
        <f>iferror(vlookup(A83, 'December Scores'!A$1:AS1000, 3, false), "")</f>
        <v>0.6293852976</v>
      </c>
      <c r="AO83" s="8">
        <f t="shared" si="5"/>
        <v>0.5164137635</v>
      </c>
    </row>
    <row r="84">
      <c r="A84" s="2">
        <v>2201.0</v>
      </c>
      <c r="B84" s="2" t="s">
        <v>240</v>
      </c>
      <c r="C84" s="8">
        <f>lookup($A84, NIL!$A$1:$A1000, NIL!C$1:C1000)</f>
        <v>4</v>
      </c>
      <c r="D84" s="8">
        <f>lookup($A84, NIL!$A$1:$A1000, NIL!D$1:D1000)</f>
        <v>1</v>
      </c>
      <c r="E84" s="8">
        <f>lookup($A84, NIL!$A$1:$A1000, NIL!E$1:E1000)</f>
        <v>1</v>
      </c>
      <c r="F84" s="8">
        <f>lookup($A84, NIL!$A$1:$A1000, NIL!F$1:F1000)</f>
        <v>0</v>
      </c>
      <c r="G84" s="8">
        <f>lookup($A84, NIL!$A$1:$A1000, NIL!G$1:G1000)</f>
        <v>0</v>
      </c>
      <c r="H84" s="8">
        <f>lookup($A84, NIL!$A$1:$A1000, NIL!K$1:K1000)</f>
        <v>0.1802616964</v>
      </c>
      <c r="I84" s="8">
        <f>lookup($A84, NIL!$A$1:$A1000, NIL!L$1:L1000)</f>
        <v>0.3487391692</v>
      </c>
      <c r="J84" s="8">
        <f>lookup($A84, NIL!$A$1:$A1000, NIL!M$1:M1000)</f>
        <v>0.2955136923</v>
      </c>
      <c r="K84" s="8">
        <f>lookup($A84, NIL!$A$1:$A1000, NIL!N$1:N1000)</f>
        <v>-0.980049762</v>
      </c>
      <c r="L84" s="8">
        <f>lookup($A84, NIL!$A$1:$A1000, NIL!O$1:O1000)</f>
        <v>-0.7116357457</v>
      </c>
      <c r="M84" s="8">
        <f>lookup($A84, NIL!$A$1:$A1000, NIL!P$1:P1000)</f>
        <v>-0.17343419</v>
      </c>
      <c r="N84" s="8">
        <f t="shared" si="1"/>
        <v>-0.4164543072</v>
      </c>
      <c r="P84" s="8">
        <f>iferror(VLOOKUP($A84, Awario!$A$2:$G1000, 3, false), "")</f>
        <v>3</v>
      </c>
      <c r="Q84" s="8" t="str">
        <f>iferror(VLOOKUP($A84, Awario!$A$2:$Z1000, 4, false), "")</f>
        <v/>
      </c>
      <c r="R84" s="8">
        <f>iferror(VLOOKUP($A84, Awario!$A$2:$Z1000, 5, false), "")</f>
        <v>7747</v>
      </c>
      <c r="S84" s="8">
        <f>iferror(VLOOKUP($A84, Awario!$A$2:$G1000, 6, false), "")</f>
        <v>3.889133556</v>
      </c>
      <c r="T84" s="9" t="b">
        <f>iferror(VLOOKUP($A84, Awario!$A$2:$Z1000, 7, false), "")</f>
        <v>1</v>
      </c>
      <c r="U84" s="8" t="str">
        <f>iferror(VLOOKUP($A84, Awario!$A$2:$Z1000, 8, false), "")</f>
        <v/>
      </c>
      <c r="V84" s="8">
        <f>iferror(VLOOKUP($A84, Awario!$A$2:$Z1000, 9, false), "")</f>
        <v>1.275545327</v>
      </c>
      <c r="W84" s="8">
        <f>iferror(VLOOKUP($A84, Awario!$A$2:$Z1000, 10, false), "")</f>
        <v>0.3485507262</v>
      </c>
      <c r="X84" s="8" t="str">
        <f>iferror(VLOOKUP($A84, Awario!$A$2:$Z1000, 11, false), "")</f>
        <v/>
      </c>
      <c r="Y84" s="8">
        <f>iferror(VLOOKUP($A84, Awario!$A$2:$Z1000, 12, false), "")</f>
        <v>0.8120480264</v>
      </c>
      <c r="Z84" s="8">
        <f t="shared" si="2"/>
        <v>0.9011370741</v>
      </c>
      <c r="AA84" s="8"/>
      <c r="AB84" s="8">
        <f>iferror(VLOOKUP($A84, TMUI!$A$2:$G1000, 3, false), "")</f>
        <v>75.7</v>
      </c>
      <c r="AC84" s="8">
        <f>iferror(VLOOKUP($A84, TMUI!$A$2:$G1000, 4, false), "")</f>
        <v>77.77</v>
      </c>
      <c r="AD84" s="8">
        <f>iferror(VLOOKUP($A84, TMUI!$A$2:$G1000, 5, false), "")</f>
        <v>82.66</v>
      </c>
      <c r="AE84" s="8">
        <f>iferror(VLOOKUP($A84, TMUI!$A$2:$G1000, 6, false), "")</f>
        <v>66.64</v>
      </c>
      <c r="AF84" s="8">
        <f>iferror(VLOOKUP($A84, TMUI!$A$2:$Z1000, 7, false), "")</f>
        <v>-0.03892786251</v>
      </c>
      <c r="AG84" s="8">
        <f>iferror(VLOOKUP($A84, TMUI!$A$2:$Z1000, 8, false), "")</f>
        <v>0.5924331481</v>
      </c>
      <c r="AH84" s="8">
        <f>iferror(VLOOKUP($A84, TMUI!$A$2:$Z1000, 9, false), "")</f>
        <v>0.7715232107</v>
      </c>
      <c r="AI84" s="8">
        <f>iferror(VLOOKUP($A84, TMUI!$A$2:$Z1000, 10, false), "")</f>
        <v>0.6186453066</v>
      </c>
      <c r="AJ84" s="8">
        <f>iferror(VLOOKUP($A84, TMUI!$A$2:$Z1000, 11, false), "")</f>
        <v>0.4859184507</v>
      </c>
      <c r="AK84" s="8">
        <f t="shared" si="3"/>
        <v>0.6970785112</v>
      </c>
      <c r="AL84" s="8"/>
      <c r="AM84" s="8">
        <f t="shared" si="4"/>
        <v>0.393920426</v>
      </c>
      <c r="AN84" s="8">
        <f>iferror(vlookup(A84, 'December Scores'!A$1:AS1000, 3, false), "")</f>
        <v>0.8667389031</v>
      </c>
      <c r="AO84" s="8">
        <f t="shared" si="5"/>
        <v>0.5121250453</v>
      </c>
    </row>
    <row r="85">
      <c r="A85" s="2">
        <v>1711.0</v>
      </c>
      <c r="B85" s="10" t="s">
        <v>187</v>
      </c>
      <c r="C85" s="8">
        <f>lookup($A85, NIL!$A$1:$A1000, NIL!C$1:C1000)</f>
        <v>4</v>
      </c>
      <c r="D85" s="8">
        <f>lookup($A85, NIL!$A$1:$A1000, NIL!D$1:D1000)</f>
        <v>1</v>
      </c>
      <c r="E85" s="8">
        <f>lookup($A85, NIL!$A$1:$A1000, NIL!E$1:E1000)</f>
        <v>1</v>
      </c>
      <c r="F85" s="8">
        <f>lookup($A85, NIL!$A$1:$A1000, NIL!F$1:F1000)</f>
        <v>1</v>
      </c>
      <c r="G85" s="8">
        <f>lookup($A85, NIL!$A$1:$A1000, NIL!G$1:G1000)</f>
        <v>0</v>
      </c>
      <c r="H85" s="8">
        <f>lookup($A85, NIL!$A$1:$A1000, NIL!K$1:K1000)</f>
        <v>0.1802616964</v>
      </c>
      <c r="I85" s="8">
        <f>lookup($A85, NIL!$A$1:$A1000, NIL!L$1:L1000)</f>
        <v>0.3487391692</v>
      </c>
      <c r="J85" s="8">
        <f>lookup($A85, NIL!$A$1:$A1000, NIL!M$1:M1000)</f>
        <v>0.2955136923</v>
      </c>
      <c r="K85" s="8">
        <f>lookup($A85, NIL!$A$1:$A1000, NIL!N$1:N1000)</f>
        <v>1.016618783</v>
      </c>
      <c r="L85" s="8">
        <f>lookup($A85, NIL!$A$1:$A1000, NIL!O$1:O1000)</f>
        <v>-0.7116357457</v>
      </c>
      <c r="M85" s="8">
        <f>lookup($A85, NIL!$A$1:$A1000, NIL!P$1:P1000)</f>
        <v>0.225899519</v>
      </c>
      <c r="N85" s="8">
        <f t="shared" si="1"/>
        <v>0.4752888795</v>
      </c>
      <c r="P85" s="8">
        <f>iferror(VLOOKUP($A85, Awario!$A$2:$G1000, 3, false), "")</f>
        <v>4</v>
      </c>
      <c r="Q85" s="8">
        <f>iferror(VLOOKUP($A85, Awario!$A$2:$Z1000, 4, false), "")</f>
        <v>0</v>
      </c>
      <c r="R85" s="8">
        <f>iferror(VLOOKUP($A85, Awario!$A$2:$Z1000, 5, false), "")</f>
        <v>0</v>
      </c>
      <c r="S85" s="8">
        <f>iferror(VLOOKUP($A85, Awario!$A$2:$G1000, 6, false), "")</f>
        <v>0</v>
      </c>
      <c r="T85" s="9" t="b">
        <f>iferror(VLOOKUP($A85, Awario!$A$2:$Z1000, 7, false), "")</f>
        <v>1</v>
      </c>
      <c r="U85" s="8" t="str">
        <f>iferror(VLOOKUP($A85, Awario!$A$2:$Z1000, 8, false), "")</f>
        <v/>
      </c>
      <c r="V85" s="8">
        <f>iferror(VLOOKUP($A85, Awario!$A$2:$Z1000, 9, false), "")</f>
        <v>-0.7270182438</v>
      </c>
      <c r="W85" s="8">
        <f>iferror(VLOOKUP($A85, Awario!$A$2:$Z1000, 10, false), "")</f>
        <v>0.7972375727</v>
      </c>
      <c r="X85" s="8" t="str">
        <f>iferror(VLOOKUP($A85, Awario!$A$2:$Z1000, 11, false), "")</f>
        <v/>
      </c>
      <c r="Y85" s="8">
        <f>iferror(VLOOKUP($A85, Awario!$A$2:$Z1000, 12, false), "")</f>
        <v>0.03510966444</v>
      </c>
      <c r="Z85" s="8">
        <f t="shared" si="2"/>
        <v>0.1873757307</v>
      </c>
      <c r="AA85" s="8"/>
      <c r="AB85" s="8">
        <f>iferror(VLOOKUP($A85, TMUI!$A$2:$G1000, 3, false), "")</f>
        <v>79.67</v>
      </c>
      <c r="AC85" s="8">
        <f>iferror(VLOOKUP($A85, TMUI!$A$2:$G1000, 4, false), "")</f>
        <v>73.97</v>
      </c>
      <c r="AD85" s="8">
        <f>iferror(VLOOKUP($A85, TMUI!$A$2:$G1000, 5, false), "")</f>
        <v>77.08</v>
      </c>
      <c r="AE85" s="8">
        <f>iferror(VLOOKUP($A85, TMUI!$A$2:$G1000, 6, false), "")</f>
        <v>70.13</v>
      </c>
      <c r="AF85" s="8">
        <f>iferror(VLOOKUP($A85, TMUI!$A$2:$Z1000, 7, false), "")</f>
        <v>0.2520474301</v>
      </c>
      <c r="AG85" s="8">
        <f>iferror(VLOOKUP($A85, TMUI!$A$2:$Z1000, 8, false), "")</f>
        <v>0.3340610488</v>
      </c>
      <c r="AH85" s="8">
        <f>iferror(VLOOKUP($A85, TMUI!$A$2:$Z1000, 9, false), "")</f>
        <v>0.3345086423</v>
      </c>
      <c r="AI85" s="8">
        <f>iferror(VLOOKUP($A85, TMUI!$A$2:$Z1000, 10, false), "")</f>
        <v>0.8315833406</v>
      </c>
      <c r="AJ85" s="8">
        <f>iferror(VLOOKUP($A85, TMUI!$A$2:$Z1000, 11, false), "")</f>
        <v>0.4380501154</v>
      </c>
      <c r="AK85" s="8">
        <f t="shared" si="3"/>
        <v>0.6618535453</v>
      </c>
      <c r="AL85" s="8"/>
      <c r="AM85" s="8">
        <f t="shared" si="4"/>
        <v>0.4415060518</v>
      </c>
      <c r="AN85" s="8">
        <f>iferror(vlookup(A85, 'December Scores'!A$1:AS1000, 3, false), "")</f>
        <v>0.7092313404</v>
      </c>
      <c r="AO85" s="8">
        <f t="shared" si="5"/>
        <v>0.508437374</v>
      </c>
    </row>
    <row r="86">
      <c r="A86" s="2">
        <v>1990.0</v>
      </c>
      <c r="B86" s="2" t="s">
        <v>207</v>
      </c>
      <c r="C86" s="8">
        <f>lookup($A86, NIL!$A$1:$A1000, NIL!C$1:C1000)</f>
        <v>4</v>
      </c>
      <c r="D86" s="8">
        <f>lookup($A86, NIL!$A$1:$A1000, NIL!D$1:D1000)</f>
        <v>1</v>
      </c>
      <c r="E86" s="8">
        <f>lookup($A86, NIL!$A$1:$A1000, NIL!E$1:E1000)</f>
        <v>1</v>
      </c>
      <c r="F86" s="8">
        <f>lookup($A86, NIL!$A$1:$A1000, NIL!F$1:F1000)</f>
        <v>0</v>
      </c>
      <c r="G86" s="8">
        <f>lookup($A86, NIL!$A$1:$A1000, NIL!G$1:G1000)</f>
        <v>0</v>
      </c>
      <c r="H86" s="8">
        <f>lookup($A86, NIL!$A$1:$A1000, NIL!K$1:K1000)</f>
        <v>0.1802616964</v>
      </c>
      <c r="I86" s="8">
        <f>lookup($A86, NIL!$A$1:$A1000, NIL!L$1:L1000)</f>
        <v>0.3487391692</v>
      </c>
      <c r="J86" s="8">
        <f>lookup($A86, NIL!$A$1:$A1000, NIL!M$1:M1000)</f>
        <v>0.2955136923</v>
      </c>
      <c r="K86" s="8">
        <f>lookup($A86, NIL!$A$1:$A1000, NIL!N$1:N1000)</f>
        <v>-0.980049762</v>
      </c>
      <c r="L86" s="8">
        <f>lookup($A86, NIL!$A$1:$A1000, NIL!O$1:O1000)</f>
        <v>-0.7116357457</v>
      </c>
      <c r="M86" s="8">
        <f>lookup($A86, NIL!$A$1:$A1000, NIL!P$1:P1000)</f>
        <v>-0.17343419</v>
      </c>
      <c r="N86" s="8">
        <f t="shared" si="1"/>
        <v>-0.4164543072</v>
      </c>
      <c r="P86" s="8">
        <f>iferror(VLOOKUP($A86, Awario!$A$2:$G1000, 3, false), "")</f>
        <v>5</v>
      </c>
      <c r="Q86" s="8">
        <f>iferror(VLOOKUP($A86, Awario!$A$2:$Z1000, 4, false), "")</f>
        <v>20522</v>
      </c>
      <c r="R86" s="8">
        <f>iferror(VLOOKUP($A86, Awario!$A$2:$Z1000, 5, false), "")</f>
        <v>8372</v>
      </c>
      <c r="S86" s="8">
        <f>iferror(VLOOKUP($A86, Awario!$A$2:$G1000, 6, false), "")</f>
        <v>3.92282922</v>
      </c>
      <c r="T86" s="9" t="b">
        <f>iferror(VLOOKUP($A86, Awario!$A$2:$Z1000, 7, false), "")</f>
        <v>0</v>
      </c>
      <c r="U86" s="8">
        <f>iferror(VLOOKUP($A86, Awario!$A$2:$Z1000, 8, false), "")</f>
        <v>-0.5920475587</v>
      </c>
      <c r="V86" s="8">
        <f>iferror(VLOOKUP($A86, Awario!$A$2:$Z1000, 9, false), "")</f>
        <v>1.292895646</v>
      </c>
      <c r="W86" s="8">
        <f>iferror(VLOOKUP($A86, Awario!$A$2:$Z1000, 10, false), "")</f>
        <v>1.245924419</v>
      </c>
      <c r="X86" s="8">
        <f>iferror(VLOOKUP($A86, Awario!$A$2:$Z1000, 11, false), "")</f>
        <v>-0.6487040196</v>
      </c>
      <c r="Y86" s="8">
        <f>iferror(VLOOKUP($A86, Awario!$A$2:$Z1000, 12, false), "")</f>
        <v>0.6300386818</v>
      </c>
      <c r="Z86" s="8">
        <f t="shared" si="2"/>
        <v>0.7937497602</v>
      </c>
      <c r="AA86" s="8"/>
      <c r="AB86" s="8">
        <f>iferror(VLOOKUP($A86, TMUI!$A$2:$G1000, 3, false), "")</f>
        <v>85.22</v>
      </c>
      <c r="AC86" s="8">
        <f>iferror(VLOOKUP($A86, TMUI!$A$2:$G1000, 4, false), "")</f>
        <v>81.67</v>
      </c>
      <c r="AD86" s="8">
        <f>iferror(VLOOKUP($A86, TMUI!$A$2:$G1000, 5, false), "")</f>
        <v>79.78</v>
      </c>
      <c r="AE86" s="8">
        <f>iferror(VLOOKUP($A86, TMUI!$A$2:$G1000, 6, false), "")</f>
        <v>66.47</v>
      </c>
      <c r="AF86" s="8">
        <f>iferror(VLOOKUP($A86, TMUI!$A$2:$Z1000, 7, false), "")</f>
        <v>0.6588264915</v>
      </c>
      <c r="AG86" s="8">
        <f>iferror(VLOOKUP($A86, TMUI!$A$2:$Z1000, 8, false), "")</f>
        <v>0.8576045132</v>
      </c>
      <c r="AH86" s="8">
        <f>iferror(VLOOKUP($A86, TMUI!$A$2:$Z1000, 9, false), "")</f>
        <v>0.5459673044</v>
      </c>
      <c r="AI86" s="8">
        <f>iferror(VLOOKUP($A86, TMUI!$A$2:$Z1000, 10, false), "")</f>
        <v>0.6082729669</v>
      </c>
      <c r="AJ86" s="8">
        <f>iferror(VLOOKUP($A86, TMUI!$A$2:$Z1000, 11, false), "")</f>
        <v>0.667667819</v>
      </c>
      <c r="AK86" s="8">
        <f t="shared" si="3"/>
        <v>0.817109429</v>
      </c>
      <c r="AL86" s="8"/>
      <c r="AM86" s="8">
        <f t="shared" si="4"/>
        <v>0.3981349607</v>
      </c>
      <c r="AN86" s="8">
        <f>iferror(vlookup(A86, 'December Scores'!A$1:AS1000, 3, false), "")</f>
        <v>0.8140402829</v>
      </c>
      <c r="AO86" s="8">
        <f t="shared" si="5"/>
        <v>0.5021112912</v>
      </c>
    </row>
    <row r="87">
      <c r="A87" s="2">
        <v>1458.0</v>
      </c>
      <c r="B87" s="2" t="s">
        <v>144</v>
      </c>
      <c r="C87" s="8">
        <f>lookup($A87, NIL!$A$1:$A1000, NIL!C$1:C1000)</f>
        <v>4</v>
      </c>
      <c r="D87" s="8">
        <f>lookup($A87, NIL!$A$1:$A1000, NIL!D$1:D1000)</f>
        <v>1</v>
      </c>
      <c r="E87" s="8">
        <f>lookup($A87, NIL!$A$1:$A1000, NIL!E$1:E1000)</f>
        <v>1</v>
      </c>
      <c r="F87" s="8">
        <f>lookup($A87, NIL!$A$1:$A1000, NIL!F$1:F1000)</f>
        <v>0</v>
      </c>
      <c r="G87" s="8">
        <f>lookup($A87, NIL!$A$1:$A1000, NIL!G$1:G1000)</f>
        <v>1</v>
      </c>
      <c r="H87" s="8">
        <f>lookup($A87, NIL!$A$1:$A1000, NIL!K$1:K1000)</f>
        <v>0.1802616964</v>
      </c>
      <c r="I87" s="8">
        <f>lookup($A87, NIL!$A$1:$A1000, NIL!L$1:L1000)</f>
        <v>0.3487391692</v>
      </c>
      <c r="J87" s="8">
        <f>lookup($A87, NIL!$A$1:$A1000, NIL!M$1:M1000)</f>
        <v>0.2955136923</v>
      </c>
      <c r="K87" s="8">
        <f>lookup($A87, NIL!$A$1:$A1000, NIL!N$1:N1000)</f>
        <v>-0.980049762</v>
      </c>
      <c r="L87" s="8">
        <f>lookup($A87, NIL!$A$1:$A1000, NIL!O$1:O1000)</f>
        <v>1.400065978</v>
      </c>
      <c r="M87" s="8">
        <f>lookup($A87, NIL!$A$1:$A1000, NIL!P$1:P1000)</f>
        <v>0.2489061548</v>
      </c>
      <c r="N87" s="8">
        <f t="shared" si="1"/>
        <v>0.4989049556</v>
      </c>
      <c r="P87" s="8">
        <f>iferror(VLOOKUP($A87, Awario!$A$2:$G1000, 3, false), "")</f>
        <v>0</v>
      </c>
      <c r="Q87" s="8">
        <f>iferror(VLOOKUP($A87, Awario!$A$2:$Z1000, 4, false), "")</f>
        <v>0</v>
      </c>
      <c r="R87" s="8">
        <f>iferror(VLOOKUP($A87, Awario!$A$2:$Z1000, 5, false), "")</f>
        <v>3147</v>
      </c>
      <c r="S87" s="8">
        <f>iferror(VLOOKUP($A87, Awario!$A$2:$G1000, 6, false), "")</f>
        <v>3.497896743</v>
      </c>
      <c r="T87" s="9" t="b">
        <f>iferror(VLOOKUP($A87, Awario!$A$2:$Z1000, 7, false), "")</f>
        <v>1</v>
      </c>
      <c r="U87" s="8" t="str">
        <f>iferror(VLOOKUP($A87, Awario!$A$2:$Z1000, 8, false), "")</f>
        <v/>
      </c>
      <c r="V87" s="8">
        <f>iferror(VLOOKUP($A87, Awario!$A$2:$Z1000, 9, false), "")</f>
        <v>1.074092592</v>
      </c>
      <c r="W87" s="8">
        <f>iferror(VLOOKUP($A87, Awario!$A$2:$Z1000, 10, false), "")</f>
        <v>-0.9975098132</v>
      </c>
      <c r="X87" s="8" t="str">
        <f>iferror(VLOOKUP($A87, Awario!$A$2:$Z1000, 11, false), "")</f>
        <v/>
      </c>
      <c r="Y87" s="8">
        <f>iferror(VLOOKUP($A87, Awario!$A$2:$Z1000, 12, false), "")</f>
        <v>0.03829138952</v>
      </c>
      <c r="Z87" s="8">
        <f t="shared" si="2"/>
        <v>0.1956818579</v>
      </c>
      <c r="AA87" s="8"/>
      <c r="AB87" s="8">
        <f>iferror(VLOOKUP($A87, TMUI!$A$2:$G1000, 3, false), "")</f>
        <v>92.99</v>
      </c>
      <c r="AC87" s="8">
        <f>iferror(VLOOKUP($A87, TMUI!$A$2:$G1000, 4, false), "")</f>
        <v>77.41</v>
      </c>
      <c r="AD87" s="8">
        <f>iferror(VLOOKUP($A87, TMUI!$A$2:$G1000, 5, false), "")</f>
        <v>85.13</v>
      </c>
      <c r="AE87" s="8">
        <f>iferror(VLOOKUP($A87, TMUI!$A$2:$G1000, 6, false), "")</f>
        <v>70.22</v>
      </c>
      <c r="AF87" s="8">
        <f>iferror(VLOOKUP($A87, TMUI!$A$2:$Z1000, 7, false), "")</f>
        <v>1.228317178</v>
      </c>
      <c r="AG87" s="8">
        <f>iferror(VLOOKUP($A87, TMUI!$A$2:$Z1000, 8, false), "")</f>
        <v>0.5679557913</v>
      </c>
      <c r="AH87" s="8">
        <f>iferror(VLOOKUP($A87, TMUI!$A$2:$Z1000, 9, false), "")</f>
        <v>0.9649687275</v>
      </c>
      <c r="AI87" s="8">
        <f>iferror(VLOOKUP($A87, TMUI!$A$2:$Z1000, 10, false), "")</f>
        <v>0.8370745793</v>
      </c>
      <c r="AJ87" s="8">
        <f>iferror(VLOOKUP($A87, TMUI!$A$2:$Z1000, 11, false), "")</f>
        <v>0.8995790689</v>
      </c>
      <c r="AK87" s="8">
        <f t="shared" si="3"/>
        <v>0.9484614219</v>
      </c>
      <c r="AL87" s="8"/>
      <c r="AM87" s="8">
        <f t="shared" si="4"/>
        <v>0.5476827452</v>
      </c>
      <c r="AN87" s="8">
        <f>iferror(vlookup(A87, 'December Scores'!A$1:AS1000, 3, false), "")</f>
        <v>0.3472847197</v>
      </c>
      <c r="AO87" s="8">
        <f t="shared" si="5"/>
        <v>0.4975832388</v>
      </c>
    </row>
    <row r="88">
      <c r="A88" s="2">
        <v>2181.0</v>
      </c>
      <c r="B88" s="2" t="s">
        <v>266</v>
      </c>
      <c r="C88" s="8">
        <f>lookup($A88, NIL!$A$1:$A1000, NIL!C$1:C1000)</f>
        <v>4</v>
      </c>
      <c r="D88" s="8">
        <f>lookup($A88, NIL!$A$1:$A1000, NIL!D$1:D1000)</f>
        <v>1</v>
      </c>
      <c r="E88" s="8">
        <f>lookup($A88, NIL!$A$1:$A1000, NIL!E$1:E1000)</f>
        <v>1</v>
      </c>
      <c r="F88" s="8">
        <f>lookup($A88, NIL!$A$1:$A1000, NIL!F$1:F1000)</f>
        <v>0</v>
      </c>
      <c r="G88" s="8">
        <f>lookup($A88, NIL!$A$1:$A1000, NIL!G$1:G1000)</f>
        <v>0</v>
      </c>
      <c r="H88" s="8">
        <f>lookup($A88, NIL!$A$1:$A1000, NIL!K$1:K1000)</f>
        <v>0.1802616964</v>
      </c>
      <c r="I88" s="8">
        <f>lookup($A88, NIL!$A$1:$A1000, NIL!L$1:L1000)</f>
        <v>0.3487391692</v>
      </c>
      <c r="J88" s="8">
        <f>lookup($A88, NIL!$A$1:$A1000, NIL!M$1:M1000)</f>
        <v>0.2955136923</v>
      </c>
      <c r="K88" s="8">
        <f>lookup($A88, NIL!$A$1:$A1000, NIL!N$1:N1000)</f>
        <v>-0.980049762</v>
      </c>
      <c r="L88" s="8">
        <f>lookup($A88, NIL!$A$1:$A1000, NIL!O$1:O1000)</f>
        <v>-0.7116357457</v>
      </c>
      <c r="M88" s="8">
        <f>lookup($A88, NIL!$A$1:$A1000, NIL!P$1:P1000)</f>
        <v>-0.17343419</v>
      </c>
      <c r="N88" s="8">
        <f t="shared" si="1"/>
        <v>-0.4164543072</v>
      </c>
      <c r="P88" s="8">
        <f>iferror(VLOOKUP($A88, Awario!$A$2:$G1000, 3, false), "")</f>
        <v>5</v>
      </c>
      <c r="Q88" s="8" t="str">
        <f>iferror(VLOOKUP($A88, Awario!$A$2:$Z1000, 4, false), "")</f>
        <v/>
      </c>
      <c r="R88" s="8">
        <f>iferror(VLOOKUP($A88, Awario!$A$2:$Z1000, 5, false), "")</f>
        <v>2834</v>
      </c>
      <c r="S88" s="8">
        <f>iferror(VLOOKUP($A88, Awario!$A$2:$G1000, 6, false), "")</f>
        <v>3.452399846</v>
      </c>
      <c r="T88" s="9" t="b">
        <f>iferror(VLOOKUP($A88, Awario!$A$2:$Z1000, 7, false), "")</f>
        <v>1</v>
      </c>
      <c r="U88" s="8" t="str">
        <f>iferror(VLOOKUP($A88, Awario!$A$2:$Z1000, 8, false), "")</f>
        <v/>
      </c>
      <c r="V88" s="8">
        <f>iferror(VLOOKUP($A88, Awario!$A$2:$Z1000, 9, false), "")</f>
        <v>1.05066567</v>
      </c>
      <c r="W88" s="8">
        <f>iferror(VLOOKUP($A88, Awario!$A$2:$Z1000, 10, false), "")</f>
        <v>1.245924419</v>
      </c>
      <c r="X88" s="8" t="str">
        <f>iferror(VLOOKUP($A88, Awario!$A$2:$Z1000, 11, false), "")</f>
        <v/>
      </c>
      <c r="Y88" s="8">
        <f>iferror(VLOOKUP($A88, Awario!$A$2:$Z1000, 12, false), "")</f>
        <v>1.148295045</v>
      </c>
      <c r="Z88" s="8">
        <f t="shared" si="2"/>
        <v>1.071585295</v>
      </c>
      <c r="AA88" s="8"/>
      <c r="AB88" s="8">
        <f>iferror(VLOOKUP($A88, TMUI!$A$2:$G1000, 3, false), "")</f>
        <v>75</v>
      </c>
      <c r="AC88" s="8">
        <f>iferror(VLOOKUP($A88, TMUI!$A$2:$G1000, 4, false), "")</f>
        <v>78.13</v>
      </c>
      <c r="AD88" s="8">
        <f>iferror(VLOOKUP($A88, TMUI!$A$2:$G1000, 5, false), "")</f>
        <v>82.81</v>
      </c>
      <c r="AE88" s="8">
        <f>iferror(VLOOKUP($A88, TMUI!$A$2:$G1000, 6, false), "")</f>
        <v>61.72</v>
      </c>
      <c r="AF88" s="8">
        <f>iferror(VLOOKUP($A88, TMUI!$A$2:$Z1000, 7, false), "")</f>
        <v>-0.09023332972</v>
      </c>
      <c r="AG88" s="8">
        <f>iferror(VLOOKUP($A88, TMUI!$A$2:$Z1000, 8, false), "")</f>
        <v>0.6169105049</v>
      </c>
      <c r="AH88" s="8">
        <f>iferror(VLOOKUP($A88, TMUI!$A$2:$Z1000, 9, false), "")</f>
        <v>0.7832709141</v>
      </c>
      <c r="AI88" s="8">
        <f>iferror(VLOOKUP($A88, TMUI!$A$2:$Z1000, 10, false), "")</f>
        <v>0.3184575911</v>
      </c>
      <c r="AJ88" s="8">
        <f>iferror(VLOOKUP($A88, TMUI!$A$2:$Z1000, 11, false), "")</f>
        <v>0.4071014201</v>
      </c>
      <c r="AK88" s="8">
        <f t="shared" si="3"/>
        <v>0.6380449985</v>
      </c>
      <c r="AL88" s="8"/>
      <c r="AM88" s="8">
        <f t="shared" si="4"/>
        <v>0.4310586621</v>
      </c>
      <c r="AN88" s="8">
        <f>iferror(vlookup(A88, 'December Scores'!A$1:AS1000, 3, false), "")</f>
        <v>0.6177253321</v>
      </c>
      <c r="AO88" s="8">
        <f t="shared" si="5"/>
        <v>0.4777253296</v>
      </c>
    </row>
    <row r="89">
      <c r="A89" s="2">
        <v>2192.0</v>
      </c>
      <c r="B89" s="2" t="s">
        <v>252</v>
      </c>
      <c r="C89" s="8">
        <f>lookup($A89, NIL!$A$1:$A1000, NIL!C$1:C1000)</f>
        <v>4</v>
      </c>
      <c r="D89" s="8">
        <f>lookup($A89, NIL!$A$1:$A1000, NIL!D$1:D1000)</f>
        <v>1</v>
      </c>
      <c r="E89" s="8">
        <f>lookup($A89, NIL!$A$1:$A1000, NIL!E$1:E1000)</f>
        <v>1</v>
      </c>
      <c r="F89" s="8">
        <f>lookup($A89, NIL!$A$1:$A1000, NIL!F$1:F1000)</f>
        <v>0</v>
      </c>
      <c r="G89" s="8">
        <f>lookup($A89, NIL!$A$1:$A1000, NIL!G$1:G1000)</f>
        <v>0</v>
      </c>
      <c r="H89" s="8">
        <f>lookup($A89, NIL!$A$1:$A1000, NIL!K$1:K1000)</f>
        <v>0.1802616964</v>
      </c>
      <c r="I89" s="8">
        <f>lookup($A89, NIL!$A$1:$A1000, NIL!L$1:L1000)</f>
        <v>0.3487391692</v>
      </c>
      <c r="J89" s="8">
        <f>lookup($A89, NIL!$A$1:$A1000, NIL!M$1:M1000)</f>
        <v>0.2955136923</v>
      </c>
      <c r="K89" s="8">
        <f>lookup($A89, NIL!$A$1:$A1000, NIL!N$1:N1000)</f>
        <v>-0.980049762</v>
      </c>
      <c r="L89" s="8">
        <f>lookup($A89, NIL!$A$1:$A1000, NIL!O$1:O1000)</f>
        <v>-0.7116357457</v>
      </c>
      <c r="M89" s="8">
        <f>lookup($A89, NIL!$A$1:$A1000, NIL!P$1:P1000)</f>
        <v>-0.17343419</v>
      </c>
      <c r="N89" s="8">
        <f t="shared" si="1"/>
        <v>-0.4164543072</v>
      </c>
      <c r="P89" s="8">
        <f>iferror(VLOOKUP($A89, Awario!$A$2:$G1000, 3, false), "")</f>
        <v>3</v>
      </c>
      <c r="Q89" s="8" t="str">
        <f>iferror(VLOOKUP($A89, Awario!$A$2:$Z1000, 4, false), "")</f>
        <v/>
      </c>
      <c r="R89" s="8">
        <f>iferror(VLOOKUP($A89, Awario!$A$2:$Z1000, 5, false), "")</f>
        <v>2429</v>
      </c>
      <c r="S89" s="8">
        <f>iferror(VLOOKUP($A89, Awario!$A$2:$G1000, 6, false), "")</f>
        <v>3.385427515</v>
      </c>
      <c r="T89" s="9" t="b">
        <f>iferror(VLOOKUP($A89, Awario!$A$2:$Z1000, 7, false), "")</f>
        <v>1</v>
      </c>
      <c r="U89" s="8" t="str">
        <f>iferror(VLOOKUP($A89, Awario!$A$2:$Z1000, 8, false), "")</f>
        <v/>
      </c>
      <c r="V89" s="8">
        <f>iferror(VLOOKUP($A89, Awario!$A$2:$Z1000, 9, false), "")</f>
        <v>1.016180778</v>
      </c>
      <c r="W89" s="8">
        <f>iferror(VLOOKUP($A89, Awario!$A$2:$Z1000, 10, false), "")</f>
        <v>0.3485507262</v>
      </c>
      <c r="X89" s="8" t="str">
        <f>iferror(VLOOKUP($A89, Awario!$A$2:$Z1000, 11, false), "")</f>
        <v/>
      </c>
      <c r="Y89" s="8">
        <f>iferror(VLOOKUP($A89, Awario!$A$2:$Z1000, 12, false), "")</f>
        <v>0.6823657522</v>
      </c>
      <c r="Z89" s="8">
        <f t="shared" si="2"/>
        <v>0.8260543276</v>
      </c>
      <c r="AA89" s="8"/>
      <c r="AB89" s="8">
        <f>iferror(VLOOKUP($A89, TMUI!$A$2:$G1000, 3, false), "")</f>
        <v>83.91</v>
      </c>
      <c r="AC89" s="8">
        <f>iferror(VLOOKUP($A89, TMUI!$A$2:$G1000, 4, false), "")</f>
        <v>74.69</v>
      </c>
      <c r="AD89" s="8">
        <f>iferror(VLOOKUP($A89, TMUI!$A$2:$G1000, 5, false), "")</f>
        <v>83.17</v>
      </c>
      <c r="AE89" s="8">
        <f>iferror(VLOOKUP($A89, TMUI!$A$2:$G1000, 6, false), "")</f>
        <v>58.95</v>
      </c>
      <c r="AF89" s="8">
        <f>iferror(VLOOKUP($A89, TMUI!$A$2:$Z1000, 7, false), "")</f>
        <v>0.5628119743</v>
      </c>
      <c r="AG89" s="8">
        <f>iferror(VLOOKUP($A89, TMUI!$A$2:$Z1000, 8, false), "")</f>
        <v>0.3830157623</v>
      </c>
      <c r="AH89" s="8">
        <f>iferror(VLOOKUP($A89, TMUI!$A$2:$Z1000, 9, false), "")</f>
        <v>0.8114654024</v>
      </c>
      <c r="AI89" s="8">
        <f>iferror(VLOOKUP($A89, TMUI!$A$2:$Z1000, 10, false), "")</f>
        <v>0.1494494668</v>
      </c>
      <c r="AJ89" s="8">
        <f>iferror(VLOOKUP($A89, TMUI!$A$2:$Z1000, 11, false), "")</f>
        <v>0.4766856515</v>
      </c>
      <c r="AK89" s="8">
        <f t="shared" si="3"/>
        <v>0.6904242547</v>
      </c>
      <c r="AL89" s="8"/>
      <c r="AM89" s="8">
        <f t="shared" si="4"/>
        <v>0.3666747584</v>
      </c>
      <c r="AN89" s="8">
        <f>iferror(vlookup(A89, 'December Scores'!A$1:AS1000, 3, false), "")</f>
        <v>0.7115786557</v>
      </c>
      <c r="AO89" s="8">
        <f t="shared" si="5"/>
        <v>0.4529007327</v>
      </c>
    </row>
    <row r="90">
      <c r="A90" s="2">
        <v>2281.0</v>
      </c>
      <c r="B90" s="2" t="s">
        <v>289</v>
      </c>
      <c r="C90" s="8">
        <f>lookup($A90, NIL!$A$1:$A1000, NIL!C$1:C1000)</f>
        <v>4</v>
      </c>
      <c r="D90" s="8">
        <f>lookup($A90, NIL!$A$1:$A1000, NIL!D$1:D1000)</f>
        <v>1</v>
      </c>
      <c r="E90" s="8">
        <f>lookup($A90, NIL!$A$1:$A1000, NIL!E$1:E1000)</f>
        <v>1</v>
      </c>
      <c r="F90" s="8">
        <f>lookup($A90, NIL!$A$1:$A1000, NIL!F$1:F1000)</f>
        <v>0</v>
      </c>
      <c r="G90" s="8">
        <f>lookup($A90, NIL!$A$1:$A1000, NIL!G$1:G1000)</f>
        <v>0</v>
      </c>
      <c r="H90" s="8">
        <f>lookup($A90, NIL!$A$1:$A1000, NIL!K$1:K1000)</f>
        <v>0.1802616964</v>
      </c>
      <c r="I90" s="8">
        <f>lookup($A90, NIL!$A$1:$A1000, NIL!L$1:L1000)</f>
        <v>0.3487391692</v>
      </c>
      <c r="J90" s="8">
        <f>lookup($A90, NIL!$A$1:$A1000, NIL!M$1:M1000)</f>
        <v>0.2955136923</v>
      </c>
      <c r="K90" s="8">
        <f>lookup($A90, NIL!$A$1:$A1000, NIL!N$1:N1000)</f>
        <v>-0.980049762</v>
      </c>
      <c r="L90" s="8">
        <f>lookup($A90, NIL!$A$1:$A1000, NIL!O$1:O1000)</f>
        <v>-0.7116357457</v>
      </c>
      <c r="M90" s="8">
        <f>lookup($A90, NIL!$A$1:$A1000, NIL!P$1:P1000)</f>
        <v>-0.17343419</v>
      </c>
      <c r="N90" s="8">
        <f t="shared" si="1"/>
        <v>-0.4164543072</v>
      </c>
      <c r="P90" s="8">
        <f>iferror(VLOOKUP($A90, Awario!$A$2:$G1000, 3, false), "")</f>
        <v>4</v>
      </c>
      <c r="Q90" s="8" t="str">
        <f>iferror(VLOOKUP($A90, Awario!$A$2:$Z1000, 4, false), "")</f>
        <v/>
      </c>
      <c r="R90" s="8">
        <f>iferror(VLOOKUP($A90, Awario!$A$2:$Z1000, 5, false), "")</f>
        <v>2429</v>
      </c>
      <c r="S90" s="8">
        <f>iferror(VLOOKUP($A90, Awario!$A$2:$G1000, 6, false), "")</f>
        <v>3.385427515</v>
      </c>
      <c r="T90" s="9" t="b">
        <f>iferror(VLOOKUP($A90, Awario!$A$2:$Z1000, 7, false), "")</f>
        <v>1</v>
      </c>
      <c r="U90" s="8" t="str">
        <f>iferror(VLOOKUP($A90, Awario!$A$2:$Z1000, 8, false), "")</f>
        <v/>
      </c>
      <c r="V90" s="8">
        <f>iferror(VLOOKUP($A90, Awario!$A$2:$Z1000, 9, false), "")</f>
        <v>1.016180778</v>
      </c>
      <c r="W90" s="8">
        <f>iferror(VLOOKUP($A90, Awario!$A$2:$Z1000, 10, false), "")</f>
        <v>0.7972375727</v>
      </c>
      <c r="X90" s="8" t="str">
        <f>iferror(VLOOKUP($A90, Awario!$A$2:$Z1000, 11, false), "")</f>
        <v/>
      </c>
      <c r="Y90" s="8">
        <f>iferror(VLOOKUP($A90, Awario!$A$2:$Z1000, 12, false), "")</f>
        <v>0.9067091755</v>
      </c>
      <c r="Z90" s="8">
        <f t="shared" si="2"/>
        <v>0.9522127785</v>
      </c>
      <c r="AA90" s="8"/>
      <c r="AB90" s="8">
        <f>iferror(VLOOKUP($A90, TMUI!$A$2:$G1000, 3, false), "")</f>
        <v>92.35</v>
      </c>
      <c r="AC90" s="8">
        <f>iferror(VLOOKUP($A90, TMUI!$A$2:$G1000, 4, false), "")</f>
        <v>70.47</v>
      </c>
      <c r="AD90" s="8">
        <f>iferror(VLOOKUP($A90, TMUI!$A$2:$G1000, 5, false), "")</f>
        <v>79.92</v>
      </c>
      <c r="AE90" s="8">
        <f>iferror(VLOOKUP($A90, TMUI!$A$2:$G1000, 6, false), "")</f>
        <v>50.12</v>
      </c>
      <c r="AF90" s="8">
        <f>iferror(VLOOKUP($A90, TMUI!$A$2:$Z1000, 7, false), "")</f>
        <v>1.181409322</v>
      </c>
      <c r="AG90" s="8">
        <f>iferror(VLOOKUP($A90, TMUI!$A$2:$Z1000, 8, false), "")</f>
        <v>0.09608674675</v>
      </c>
      <c r="AH90" s="8">
        <f>iferror(VLOOKUP($A90, TMUI!$A$2:$Z1000, 9, false), "")</f>
        <v>0.5569318276</v>
      </c>
      <c r="AI90" s="8">
        <f>iferror(VLOOKUP($A90, TMUI!$A$2:$Z1000, 10, false), "")</f>
        <v>-0.3893020633</v>
      </c>
      <c r="AJ90" s="8">
        <f>iferror(VLOOKUP($A90, TMUI!$A$2:$Z1000, 11, false), "")</f>
        <v>0.3612814582</v>
      </c>
      <c r="AK90" s="8">
        <f t="shared" si="3"/>
        <v>0.6010669332</v>
      </c>
      <c r="AL90" s="8"/>
      <c r="AM90" s="8">
        <f t="shared" si="4"/>
        <v>0.3789418015</v>
      </c>
      <c r="AN90" s="8">
        <f>iferror(vlookup(A90, 'December Scores'!A$1:AS1000, 3, false), "")</f>
        <v>0.4888215104</v>
      </c>
      <c r="AO90" s="8">
        <f t="shared" si="5"/>
        <v>0.4064117287</v>
      </c>
    </row>
    <row r="91">
      <c r="A91" s="2">
        <v>1595.0</v>
      </c>
      <c r="B91" s="2" t="s">
        <v>57</v>
      </c>
      <c r="C91" s="8">
        <f>lookup($A91, NIL!$A$1:$A1000, NIL!C$1:C1000)</f>
        <v>4</v>
      </c>
      <c r="D91" s="8">
        <f>lookup($A91, NIL!$A$1:$A1000, NIL!D$1:D1000)</f>
        <v>1</v>
      </c>
      <c r="E91" s="8">
        <f>lookup($A91, NIL!$A$1:$A1000, NIL!E$1:E1000)</f>
        <v>0</v>
      </c>
      <c r="F91" s="8">
        <f>lookup($A91, NIL!$A$1:$A1000, NIL!F$1:F1000)</f>
        <v>0</v>
      </c>
      <c r="G91" s="8">
        <f>lookup($A91, NIL!$A$1:$A1000, NIL!G$1:G1000)</f>
        <v>0</v>
      </c>
      <c r="H91" s="8">
        <f>lookup($A91, NIL!$A$1:$A1000, NIL!K$1:K1000)</f>
        <v>0.1802616964</v>
      </c>
      <c r="I91" s="8">
        <f>lookup($A91, NIL!$A$1:$A1000, NIL!L$1:L1000)</f>
        <v>0.3487391692</v>
      </c>
      <c r="J91" s="8">
        <f>lookup($A91, NIL!$A$1:$A1000, NIL!M$1:M1000)</f>
        <v>-3.37154258</v>
      </c>
      <c r="K91" s="8">
        <f>lookup($A91, NIL!$A$1:$A1000, NIL!N$1:N1000)</f>
        <v>-0.980049762</v>
      </c>
      <c r="L91" s="8">
        <f>lookup($A91, NIL!$A$1:$A1000, NIL!O$1:O1000)</f>
        <v>-0.7116357457</v>
      </c>
      <c r="M91" s="8">
        <f>lookup($A91, NIL!$A$1:$A1000, NIL!P$1:P1000)</f>
        <v>-0.9068454444</v>
      </c>
      <c r="N91" s="8">
        <f t="shared" si="1"/>
        <v>-0.9522843296</v>
      </c>
      <c r="P91" s="8">
        <f>iferror(VLOOKUP($A91, Awario!$A$2:$G1000, 3, false), "")</f>
        <v>5</v>
      </c>
      <c r="Q91" s="8">
        <f>iferror(VLOOKUP($A91, Awario!$A$2:$Z1000, 4, false), "")</f>
        <v>0</v>
      </c>
      <c r="R91" s="8">
        <f>iferror(VLOOKUP($A91, Awario!$A$2:$Z1000, 5, false), "")</f>
        <v>122</v>
      </c>
      <c r="S91" s="8">
        <f>iferror(VLOOKUP($A91, Awario!$A$2:$G1000, 6, false), "")</f>
        <v>2.086359831</v>
      </c>
      <c r="T91" s="9" t="b">
        <f>iferror(VLOOKUP($A91, Awario!$A$2:$Z1000, 7, false), "")</f>
        <v>1</v>
      </c>
      <c r="U91" s="8" t="str">
        <f>iferror(VLOOKUP($A91, Awario!$A$2:$Z1000, 8, false), "")</f>
        <v/>
      </c>
      <c r="V91" s="8">
        <f>iferror(VLOOKUP($A91, Awario!$A$2:$Z1000, 9, false), "")</f>
        <v>0.3472745599</v>
      </c>
      <c r="W91" s="8">
        <f>iferror(VLOOKUP($A91, Awario!$A$2:$Z1000, 10, false), "")</f>
        <v>1.245924419</v>
      </c>
      <c r="X91" s="8" t="str">
        <f>iferror(VLOOKUP($A91, Awario!$A$2:$Z1000, 11, false), "")</f>
        <v/>
      </c>
      <c r="Y91" s="8">
        <f>iferror(VLOOKUP($A91, Awario!$A$2:$Z1000, 12, false), "")</f>
        <v>0.7965994895</v>
      </c>
      <c r="Z91" s="8">
        <f t="shared" si="2"/>
        <v>0.8925242235</v>
      </c>
      <c r="AA91" s="8"/>
      <c r="AB91" s="8">
        <f>iferror(VLOOKUP($A91, TMUI!$A$2:$G1000, 3, false), "")</f>
        <v>90.83</v>
      </c>
      <c r="AC91" s="8">
        <f>iferror(VLOOKUP($A91, TMUI!$A$2:$G1000, 4, false), "")</f>
        <v>89.17</v>
      </c>
      <c r="AD91" s="8">
        <f>iferror(VLOOKUP($A91, TMUI!$A$2:$G1000, 5, false), "")</f>
        <v>92.82</v>
      </c>
      <c r="AE91" s="8">
        <f>iferror(VLOOKUP($A91, TMUI!$A$2:$G1000, 6, false), "")</f>
        <v>80.49</v>
      </c>
      <c r="AF91" s="8">
        <f>iferror(VLOOKUP($A91, TMUI!$A$2:$Z1000, 7, false), "")</f>
        <v>1.070003164</v>
      </c>
      <c r="AG91" s="8">
        <f>iferror(VLOOKUP($A91, TMUI!$A$2:$Z1000, 8, false), "")</f>
        <v>1.367549446</v>
      </c>
      <c r="AH91" s="8">
        <f>iferror(VLOOKUP($A91, TMUI!$A$2:$Z1000, 9, false), "")</f>
        <v>1.567234324</v>
      </c>
      <c r="AI91" s="8">
        <f>iferror(VLOOKUP($A91, TMUI!$A$2:$Z1000, 10, false), "")</f>
        <v>1.463685928</v>
      </c>
      <c r="AJ91" s="8">
        <f>iferror(VLOOKUP($A91, TMUI!$A$2:$Z1000, 11, false), "")</f>
        <v>1.367118216</v>
      </c>
      <c r="AK91" s="8">
        <f t="shared" si="3"/>
        <v>1.169238306</v>
      </c>
      <c r="AL91" s="8"/>
      <c r="AM91" s="8">
        <f t="shared" si="4"/>
        <v>0.3698260666</v>
      </c>
      <c r="AN91" s="8">
        <f>iferror(vlookup(A91, 'December Scores'!A$1:AS1000, 3, false), "")</f>
        <v>0.4852426842</v>
      </c>
      <c r="AO91" s="8">
        <f t="shared" si="5"/>
        <v>0.398680221</v>
      </c>
    </row>
    <row r="92">
      <c r="A92" s="2">
        <v>1416.0</v>
      </c>
      <c r="B92" s="2" t="s">
        <v>128</v>
      </c>
      <c r="C92" s="8">
        <f>lookup($A92, NIL!$A$1:$A1000, NIL!C$1:C1000)</f>
        <v>4</v>
      </c>
      <c r="D92" s="8">
        <f>lookup($A92, NIL!$A$1:$A1000, NIL!D$1:D1000)</f>
        <v>1</v>
      </c>
      <c r="E92" s="8">
        <f>lookup($A92, NIL!$A$1:$A1000, NIL!E$1:E1000)</f>
        <v>1</v>
      </c>
      <c r="F92" s="8">
        <f>lookup($A92, NIL!$A$1:$A1000, NIL!F$1:F1000)</f>
        <v>1</v>
      </c>
      <c r="G92" s="8">
        <f>lookup($A92, NIL!$A$1:$A1000, NIL!G$1:G1000)</f>
        <v>1</v>
      </c>
      <c r="H92" s="8">
        <f>lookup($A92, NIL!$A$1:$A1000, NIL!K$1:K1000)</f>
        <v>0.1802616964</v>
      </c>
      <c r="I92" s="8">
        <f>lookup($A92, NIL!$A$1:$A1000, NIL!L$1:L1000)</f>
        <v>0.3487391692</v>
      </c>
      <c r="J92" s="8">
        <f>lookup($A92, NIL!$A$1:$A1000, NIL!M$1:M1000)</f>
        <v>0.2955136923</v>
      </c>
      <c r="K92" s="8">
        <f>lookup($A92, NIL!$A$1:$A1000, NIL!N$1:N1000)</f>
        <v>1.016618783</v>
      </c>
      <c r="L92" s="8">
        <f>lookup($A92, NIL!$A$1:$A1000, NIL!O$1:O1000)</f>
        <v>1.400065978</v>
      </c>
      <c r="M92" s="8">
        <f>lookup($A92, NIL!$A$1:$A1000, NIL!P$1:P1000)</f>
        <v>0.6482398638</v>
      </c>
      <c r="N92" s="8">
        <f t="shared" si="1"/>
        <v>0.8051334447</v>
      </c>
      <c r="P92" s="8">
        <f>iferror(VLOOKUP($A92, Awario!$A$2:$G1000, 3, false), "")</f>
        <v>3</v>
      </c>
      <c r="Q92" s="8">
        <f>iferror(VLOOKUP($A92, Awario!$A$2:$Z1000, 4, false), "")</f>
        <v>0</v>
      </c>
      <c r="R92" s="8">
        <f>iferror(VLOOKUP($A92, Awario!$A$2:$Z1000, 5, false), "")</f>
        <v>0</v>
      </c>
      <c r="S92" s="8">
        <f>iferror(VLOOKUP($A92, Awario!$A$2:$G1000, 6, false), "")</f>
        <v>0</v>
      </c>
      <c r="T92" s="9" t="b">
        <f>iferror(VLOOKUP($A92, Awario!$A$2:$Z1000, 7, false), "")</f>
        <v>1</v>
      </c>
      <c r="U92" s="8" t="str">
        <f>iferror(VLOOKUP($A92, Awario!$A$2:$Z1000, 8, false), "")</f>
        <v/>
      </c>
      <c r="V92" s="8">
        <f>iferror(VLOOKUP($A92, Awario!$A$2:$Z1000, 9, false), "")</f>
        <v>-0.7270182438</v>
      </c>
      <c r="W92" s="8">
        <f>iferror(VLOOKUP($A92, Awario!$A$2:$Z1000, 10, false), "")</f>
        <v>0.3485507262</v>
      </c>
      <c r="X92" s="8" t="str">
        <f>iferror(VLOOKUP($A92, Awario!$A$2:$Z1000, 11, false), "")</f>
        <v/>
      </c>
      <c r="Y92" s="8">
        <f>iferror(VLOOKUP($A92, Awario!$A$2:$Z1000, 12, false), "")</f>
        <v>-0.1892337588</v>
      </c>
      <c r="Z92" s="8">
        <f t="shared" si="2"/>
        <v>-0.4350100675</v>
      </c>
      <c r="AA92" s="8"/>
      <c r="AB92" s="8">
        <f>iferror(VLOOKUP($A92, TMUI!$A$2:$G1000, 3, false), "")</f>
        <v>80.44</v>
      </c>
      <c r="AC92" s="8">
        <f>iferror(VLOOKUP($A92, TMUI!$A$2:$G1000, 4, false), "")</f>
        <v>79.32</v>
      </c>
      <c r="AD92" s="8">
        <f>iferror(VLOOKUP($A92, TMUI!$A$2:$G1000, 5, false), "")</f>
        <v>81.69</v>
      </c>
      <c r="AE92" s="8">
        <f>iferror(VLOOKUP($A92, TMUI!$A$2:$G1000, 6, false), "")</f>
        <v>69.02</v>
      </c>
      <c r="AF92" s="8">
        <f>iferror(VLOOKUP($A92, TMUI!$A$2:$Z1000, 7, false), "")</f>
        <v>0.308483444</v>
      </c>
      <c r="AG92" s="8">
        <f>iferror(VLOOKUP($A92, TMUI!$A$2:$Z1000, 8, false), "")</f>
        <v>0.6978217676</v>
      </c>
      <c r="AH92" s="8">
        <f>iferror(VLOOKUP($A92, TMUI!$A$2:$Z1000, 9, false), "")</f>
        <v>0.6955547283</v>
      </c>
      <c r="AI92" s="8">
        <f>iferror(VLOOKUP($A92, TMUI!$A$2:$Z1000, 10, false), "")</f>
        <v>0.7638580633</v>
      </c>
      <c r="AJ92" s="8">
        <f>iferror(VLOOKUP($A92, TMUI!$A$2:$Z1000, 11, false), "")</f>
        <v>0.6164295008</v>
      </c>
      <c r="AK92" s="8">
        <f t="shared" si="3"/>
        <v>0.7851302445</v>
      </c>
      <c r="AL92" s="8"/>
      <c r="AM92" s="8">
        <f t="shared" si="4"/>
        <v>0.3850845406</v>
      </c>
      <c r="AN92" s="8">
        <f>iferror(vlookup(A92, 'December Scores'!A$1:AS1000, 3, false), "")</f>
        <v>0.4346792015</v>
      </c>
      <c r="AO92" s="8">
        <f t="shared" si="5"/>
        <v>0.3974832058</v>
      </c>
    </row>
    <row r="93">
      <c r="A93" s="2">
        <v>2089.0</v>
      </c>
      <c r="B93" s="2" t="s">
        <v>292</v>
      </c>
      <c r="C93" s="8">
        <f>lookup($A93, NIL!$A$1:$A1000, NIL!C$1:C1000)</f>
        <v>4</v>
      </c>
      <c r="D93" s="8">
        <f>lookup($A93, NIL!$A$1:$A1000, NIL!D$1:D1000)</f>
        <v>1</v>
      </c>
      <c r="E93" s="8">
        <f>lookup($A93, NIL!$A$1:$A1000, NIL!E$1:E1000)</f>
        <v>1</v>
      </c>
      <c r="F93" s="8">
        <f>lookup($A93, NIL!$A$1:$A1000, NIL!F$1:F1000)</f>
        <v>1</v>
      </c>
      <c r="G93" s="8">
        <f>lookup($A93, NIL!$A$1:$A1000, NIL!G$1:G1000)</f>
        <v>1</v>
      </c>
      <c r="H93" s="8">
        <f>lookup($A93, NIL!$A$1:$A1000, NIL!K$1:K1000)</f>
        <v>0.1802616964</v>
      </c>
      <c r="I93" s="8">
        <f>lookup($A93, NIL!$A$1:$A1000, NIL!L$1:L1000)</f>
        <v>0.3487391692</v>
      </c>
      <c r="J93" s="8">
        <f>lookup($A93, NIL!$A$1:$A1000, NIL!M$1:M1000)</f>
        <v>0.2955136923</v>
      </c>
      <c r="K93" s="8">
        <f>lookup($A93, NIL!$A$1:$A1000, NIL!N$1:N1000)</f>
        <v>1.016618783</v>
      </c>
      <c r="L93" s="8">
        <f>lookup($A93, NIL!$A$1:$A1000, NIL!O$1:O1000)</f>
        <v>1.400065978</v>
      </c>
      <c r="M93" s="8">
        <f>lookup($A93, NIL!$A$1:$A1000, NIL!P$1:P1000)</f>
        <v>0.6482398638</v>
      </c>
      <c r="N93" s="8">
        <f t="shared" si="1"/>
        <v>0.8051334447</v>
      </c>
      <c r="P93" s="8">
        <f>iferror(VLOOKUP($A93, Awario!$A$2:$G1000, 3, false), "")</f>
        <v>5</v>
      </c>
      <c r="Q93" s="8">
        <f>iferror(VLOOKUP($A93, Awario!$A$2:$Z1000, 4, false), "")</f>
        <v>8383</v>
      </c>
      <c r="R93" s="8">
        <f>iferror(VLOOKUP($A93, Awario!$A$2:$Z1000, 5, false), "")</f>
        <v>0</v>
      </c>
      <c r="S93" s="8">
        <f>iferror(VLOOKUP($A93, Awario!$A$2:$G1000, 6, false), "")</f>
        <v>0</v>
      </c>
      <c r="T93" s="9" t="b">
        <f>iferror(VLOOKUP($A93, Awario!$A$2:$Z1000, 7, false), "")</f>
        <v>0</v>
      </c>
      <c r="U93" s="8">
        <f>iferror(VLOOKUP($A93, Awario!$A$2:$Z1000, 8, false), "")</f>
        <v>-1</v>
      </c>
      <c r="V93" s="8">
        <f>iferror(VLOOKUP($A93, Awario!$A$2:$Z1000, 9, false), "")</f>
        <v>-0.7270182438</v>
      </c>
      <c r="W93" s="8">
        <f>iferror(VLOOKUP($A93, Awario!$A$2:$Z1000, 10, false), "")</f>
        <v>1.245924419</v>
      </c>
      <c r="X93" s="8">
        <f>iferror(VLOOKUP($A93, Awario!$A$2:$Z1000, 11, false), "")</f>
        <v>-0.6808947688</v>
      </c>
      <c r="Y93" s="8">
        <f>iferror(VLOOKUP($A93, Awario!$A$2:$Z1000, 12, false), "")</f>
        <v>-0.05399619782</v>
      </c>
      <c r="Z93" s="8">
        <f t="shared" si="2"/>
        <v>-0.2323708196</v>
      </c>
      <c r="AA93" s="8"/>
      <c r="AB93" s="8">
        <f>iferror(VLOOKUP($A93, TMUI!$A$2:$G1000, 3, false), "")</f>
        <v>90.34</v>
      </c>
      <c r="AC93" s="8">
        <f>iferror(VLOOKUP($A93, TMUI!$A$2:$G1000, 4, false), "")</f>
        <v>75.42</v>
      </c>
      <c r="AD93" s="8">
        <f>iferror(VLOOKUP($A93, TMUI!$A$2:$G1000, 5, false), "")</f>
        <v>75.98</v>
      </c>
      <c r="AE93" s="8">
        <f>iferror(VLOOKUP($A93, TMUI!$A$2:$G1000, 6, false), "")</f>
        <v>50.59</v>
      </c>
      <c r="AF93" s="8">
        <f>iferror(VLOOKUP($A93, TMUI!$A$2:$Z1000, 7, false), "")</f>
        <v>1.034089337</v>
      </c>
      <c r="AG93" s="8">
        <f>iferror(VLOOKUP($A93, TMUI!$A$2:$Z1000, 8, false), "")</f>
        <v>0.4326504025</v>
      </c>
      <c r="AH93" s="8">
        <f>iferror(VLOOKUP($A93, TMUI!$A$2:$Z1000, 9, false), "")</f>
        <v>0.248358817</v>
      </c>
      <c r="AI93" s="8">
        <f>iferror(VLOOKUP($A93, TMUI!$A$2:$Z1000, 10, false), "")</f>
        <v>-0.3606255945</v>
      </c>
      <c r="AJ93" s="8">
        <f>iferror(VLOOKUP($A93, TMUI!$A$2:$Z1000, 11, false), "")</f>
        <v>0.3386182406</v>
      </c>
      <c r="AK93" s="8">
        <f t="shared" si="3"/>
        <v>0.5819091343</v>
      </c>
      <c r="AL93" s="8"/>
      <c r="AM93" s="8">
        <f t="shared" si="4"/>
        <v>0.3848905865</v>
      </c>
      <c r="AN93" s="8">
        <f>iferror(vlookup(A93, 'December Scores'!A$1:AS1000, 3, false), "")</f>
        <v>0.3808237683</v>
      </c>
      <c r="AO93" s="8">
        <f t="shared" si="5"/>
        <v>0.3838738819</v>
      </c>
    </row>
    <row r="94">
      <c r="A94" s="2">
        <v>2214.0</v>
      </c>
      <c r="B94" s="2" t="s">
        <v>255</v>
      </c>
      <c r="C94" s="8">
        <f>lookup($A94, NIL!$A$1:$A1000, NIL!C$1:C1000)</f>
        <v>4</v>
      </c>
      <c r="D94" s="8">
        <f>lookup($A94, NIL!$A$1:$A1000, NIL!D$1:D1000)</f>
        <v>1</v>
      </c>
      <c r="E94" s="8">
        <f>lookup($A94, NIL!$A$1:$A1000, NIL!E$1:E1000)</f>
        <v>1</v>
      </c>
      <c r="F94" s="8">
        <f>lookup($A94, NIL!$A$1:$A1000, NIL!F$1:F1000)</f>
        <v>0</v>
      </c>
      <c r="G94" s="8">
        <f>lookup($A94, NIL!$A$1:$A1000, NIL!G$1:G1000)</f>
        <v>1</v>
      </c>
      <c r="H94" s="8">
        <f>lookup($A94, NIL!$A$1:$A1000, NIL!K$1:K1000)</f>
        <v>0.1802616964</v>
      </c>
      <c r="I94" s="8">
        <f>lookup($A94, NIL!$A$1:$A1000, NIL!L$1:L1000)</f>
        <v>0.3487391692</v>
      </c>
      <c r="J94" s="8">
        <f>lookup($A94, NIL!$A$1:$A1000, NIL!M$1:M1000)</f>
        <v>0.2955136923</v>
      </c>
      <c r="K94" s="8">
        <f>lookup($A94, NIL!$A$1:$A1000, NIL!N$1:N1000)</f>
        <v>-0.980049762</v>
      </c>
      <c r="L94" s="8">
        <f>lookup($A94, NIL!$A$1:$A1000, NIL!O$1:O1000)</f>
        <v>1.400065978</v>
      </c>
      <c r="M94" s="8">
        <f>lookup($A94, NIL!$A$1:$A1000, NIL!P$1:P1000)</f>
        <v>0.2489061548</v>
      </c>
      <c r="N94" s="8">
        <f t="shared" si="1"/>
        <v>0.4989049556</v>
      </c>
      <c r="P94" s="8">
        <f>iferror(VLOOKUP($A94, Awario!$A$2:$G1000, 3, false), "")</f>
        <v>4</v>
      </c>
      <c r="Q94" s="8" t="str">
        <f>iferror(VLOOKUP($A94, Awario!$A$2:$Z1000, 4, false), "")</f>
        <v/>
      </c>
      <c r="R94" s="8">
        <f>iferror(VLOOKUP($A94, Awario!$A$2:$Z1000, 5, false), "")</f>
        <v>0</v>
      </c>
      <c r="S94" s="8">
        <f>iferror(VLOOKUP($A94, Awario!$A$2:$G1000, 6, false), "")</f>
        <v>0</v>
      </c>
      <c r="T94" s="9" t="b">
        <f>iferror(VLOOKUP($A94, Awario!$A$2:$Z1000, 7, false), "")</f>
        <v>1</v>
      </c>
      <c r="U94" s="8" t="str">
        <f>iferror(VLOOKUP($A94, Awario!$A$2:$Z1000, 8, false), "")</f>
        <v/>
      </c>
      <c r="V94" s="8">
        <f>iferror(VLOOKUP($A94, Awario!$A$2:$Z1000, 9, false), "")</f>
        <v>-0.7270182438</v>
      </c>
      <c r="W94" s="8">
        <f>iferror(VLOOKUP($A94, Awario!$A$2:$Z1000, 10, false), "")</f>
        <v>0.7972375727</v>
      </c>
      <c r="X94" s="8" t="str">
        <f>iferror(VLOOKUP($A94, Awario!$A$2:$Z1000, 11, false), "")</f>
        <v/>
      </c>
      <c r="Y94" s="8">
        <f>iferror(VLOOKUP($A94, Awario!$A$2:$Z1000, 12, false), "")</f>
        <v>0.03510966444</v>
      </c>
      <c r="Z94" s="8">
        <f t="shared" si="2"/>
        <v>0.1873757307</v>
      </c>
      <c r="AA94" s="8"/>
      <c r="AB94" s="8">
        <f>iferror(VLOOKUP($A94, TMUI!$A$2:$G1000, 3, false), "")</f>
        <v>83.67</v>
      </c>
      <c r="AC94" s="8">
        <f>iferror(VLOOKUP($A94, TMUI!$A$2:$G1000, 4, false), "")</f>
        <v>75.24</v>
      </c>
      <c r="AD94" s="8">
        <f>iferror(VLOOKUP($A94, TMUI!$A$2:$G1000, 5, false), "")</f>
        <v>76.88</v>
      </c>
      <c r="AE94" s="8">
        <f>iferror(VLOOKUP($A94, TMUI!$A$2:$G1000, 6, false), "")</f>
        <v>64.45</v>
      </c>
      <c r="AF94" s="8">
        <f>iferror(VLOOKUP($A94, TMUI!$A$2:$Z1000, 7, false), "")</f>
        <v>0.5452215284</v>
      </c>
      <c r="AG94" s="8">
        <f>iferror(VLOOKUP($A94, TMUI!$A$2:$Z1000, 8, false), "")</f>
        <v>0.4204117241</v>
      </c>
      <c r="AH94" s="8">
        <f>iferror(VLOOKUP($A94, TMUI!$A$2:$Z1000, 9, false), "")</f>
        <v>0.3188450377</v>
      </c>
      <c r="AI94" s="8">
        <f>iferror(VLOOKUP($A94, TMUI!$A$2:$Z1000, 10, false), "")</f>
        <v>0.485025165</v>
      </c>
      <c r="AJ94" s="8">
        <f>iferror(VLOOKUP($A94, TMUI!$A$2:$Z1000, 11, false), "")</f>
        <v>0.4423758638</v>
      </c>
      <c r="AK94" s="8">
        <f t="shared" si="3"/>
        <v>0.6651134217</v>
      </c>
      <c r="AL94" s="8"/>
      <c r="AM94" s="8">
        <f t="shared" si="4"/>
        <v>0.4504647027</v>
      </c>
      <c r="AN94" s="8">
        <f>iferror(vlookup(A94, 'December Scores'!A$1:AS1000, 3, false), "")</f>
        <v>0.1661201528</v>
      </c>
      <c r="AO94" s="8">
        <f t="shared" si="5"/>
        <v>0.3793785652</v>
      </c>
    </row>
    <row r="95">
      <c r="A95" s="2">
        <v>2211.0</v>
      </c>
      <c r="B95" s="2" t="s">
        <v>317</v>
      </c>
      <c r="C95" s="8">
        <f>lookup($A95, NIL!$A$1:$A1000, NIL!C$1:C1000)</f>
        <v>4</v>
      </c>
      <c r="D95" s="8">
        <f>lookup($A95, NIL!$A$1:$A1000, NIL!D$1:D1000)</f>
        <v>1</v>
      </c>
      <c r="E95" s="8">
        <f>lookup($A95, NIL!$A$1:$A1000, NIL!E$1:E1000)</f>
        <v>1</v>
      </c>
      <c r="F95" s="8">
        <f>lookup($A95, NIL!$A$1:$A1000, NIL!F$1:F1000)</f>
        <v>1</v>
      </c>
      <c r="G95" s="8">
        <f>lookup($A95, NIL!$A$1:$A1000, NIL!G$1:G1000)</f>
        <v>0</v>
      </c>
      <c r="H95" s="8">
        <f>lookup($A95, NIL!$A$1:$A1000, NIL!K$1:K1000)</f>
        <v>0.1802616964</v>
      </c>
      <c r="I95" s="8">
        <f>lookup($A95, NIL!$A$1:$A1000, NIL!L$1:L1000)</f>
        <v>0.3487391692</v>
      </c>
      <c r="J95" s="8">
        <f>lookup($A95, NIL!$A$1:$A1000, NIL!M$1:M1000)</f>
        <v>0.2955136923</v>
      </c>
      <c r="K95" s="8">
        <f>lookup($A95, NIL!$A$1:$A1000, NIL!N$1:N1000)</f>
        <v>1.016618783</v>
      </c>
      <c r="L95" s="8">
        <f>lookup($A95, NIL!$A$1:$A1000, NIL!O$1:O1000)</f>
        <v>-0.7116357457</v>
      </c>
      <c r="M95" s="8">
        <f>lookup($A95, NIL!$A$1:$A1000, NIL!P$1:P1000)</f>
        <v>0.225899519</v>
      </c>
      <c r="N95" s="8">
        <f t="shared" si="1"/>
        <v>0.4752888795</v>
      </c>
      <c r="P95" s="8">
        <f>iferror(VLOOKUP($A95, Awario!$A$2:$G1000, 3, false), "")</f>
        <v>5</v>
      </c>
      <c r="Q95" s="8" t="str">
        <f>iferror(VLOOKUP($A95, Awario!$A$2:$Z1000, 4, false), "")</f>
        <v/>
      </c>
      <c r="R95" s="8">
        <f>iferror(VLOOKUP($A95, Awario!$A$2:$Z1000, 5, false), "")</f>
        <v>4867</v>
      </c>
      <c r="S95" s="8">
        <f>iferror(VLOOKUP($A95, Awario!$A$2:$G1000, 6, false), "")</f>
        <v>3.687261346</v>
      </c>
      <c r="T95" s="9" t="b">
        <f>iferror(VLOOKUP($A95, Awario!$A$2:$Z1000, 7, false), "")</f>
        <v>1</v>
      </c>
      <c r="U95" s="8" t="str">
        <f>iferror(VLOOKUP($A95, Awario!$A$2:$Z1000, 8, false), "")</f>
        <v/>
      </c>
      <c r="V95" s="8">
        <f>iferror(VLOOKUP($A95, Awario!$A$2:$Z1000, 9, false), "")</f>
        <v>1.171598798</v>
      </c>
      <c r="W95" s="8">
        <f>iferror(VLOOKUP($A95, Awario!$A$2:$Z1000, 10, false), "")</f>
        <v>1.245924419</v>
      </c>
      <c r="X95" s="8" t="str">
        <f>iferror(VLOOKUP($A95, Awario!$A$2:$Z1000, 11, false), "")</f>
        <v/>
      </c>
      <c r="Y95" s="8">
        <f>iferror(VLOOKUP($A95, Awario!$A$2:$Z1000, 12, false), "")</f>
        <v>1.208761608</v>
      </c>
      <c r="Z95" s="8">
        <f t="shared" si="2"/>
        <v>1.099436951</v>
      </c>
      <c r="AA95" s="8"/>
      <c r="AB95" s="8">
        <f>iferror(VLOOKUP($A95, TMUI!$A$2:$G1000, 3, false), "")</f>
        <v>74.85</v>
      </c>
      <c r="AC95" s="8">
        <f>iferror(VLOOKUP($A95, TMUI!$A$2:$G1000, 4, false), "")</f>
        <v>66.92</v>
      </c>
      <c r="AD95" s="8">
        <f>iferror(VLOOKUP($A95, TMUI!$A$2:$G1000, 5, false), "")</f>
        <v>75.2</v>
      </c>
      <c r="AE95" s="8">
        <f>iferror(VLOOKUP($A95, TMUI!$A$2:$G1000, 6, false), "")</f>
        <v>39.69</v>
      </c>
      <c r="AF95" s="8">
        <f>iferror(VLOOKUP($A95, TMUI!$A$2:$Z1000, 7, false), "")</f>
        <v>-0.1012273584</v>
      </c>
      <c r="AG95" s="8">
        <f>iferror(VLOOKUP($A95, TMUI!$A$2:$Z1000, 8, false), "")</f>
        <v>-0.1452871882</v>
      </c>
      <c r="AH95" s="8">
        <f>iferror(VLOOKUP($A95, TMUI!$A$2:$Z1000, 9, false), "")</f>
        <v>0.187270759</v>
      </c>
      <c r="AI95" s="8">
        <f>iferror(VLOOKUP($A95, TMUI!$A$2:$Z1000, 10, false), "")</f>
        <v>-1.025675615</v>
      </c>
      <c r="AJ95" s="8">
        <f>iferror(VLOOKUP($A95, TMUI!$A$2:$Z1000, 11, false), "")</f>
        <v>-0.2712298505</v>
      </c>
      <c r="AK95" s="8">
        <f t="shared" si="3"/>
        <v>-0.5207973219</v>
      </c>
      <c r="AL95" s="8"/>
      <c r="AM95" s="8">
        <f t="shared" si="4"/>
        <v>0.3513095028</v>
      </c>
      <c r="AN95" s="8">
        <f>iferror(vlookup(A95, 'December Scores'!A$1:AS1000, 3, false), "")</f>
        <v>0.4471452087</v>
      </c>
      <c r="AO95" s="8">
        <f t="shared" si="5"/>
        <v>0.3752684292</v>
      </c>
    </row>
    <row r="96">
      <c r="A96" s="2">
        <v>1893.0</v>
      </c>
      <c r="B96" s="2" t="s">
        <v>254</v>
      </c>
      <c r="C96" s="8">
        <f>lookup($A96, NIL!$A$1:$A1000, NIL!C$1:C1000)</f>
        <v>4</v>
      </c>
      <c r="D96" s="8">
        <f>lookup($A96, NIL!$A$1:$A1000, NIL!D$1:D1000)</f>
        <v>1</v>
      </c>
      <c r="E96" s="8">
        <f>lookup($A96, NIL!$A$1:$A1000, NIL!E$1:E1000)</f>
        <v>1</v>
      </c>
      <c r="F96" s="8">
        <f>lookup($A96, NIL!$A$1:$A1000, NIL!F$1:F1000)</f>
        <v>1</v>
      </c>
      <c r="G96" s="8">
        <f>lookup($A96, NIL!$A$1:$A1000, NIL!G$1:G1000)</f>
        <v>1</v>
      </c>
      <c r="H96" s="8">
        <f>lookup($A96, NIL!$A$1:$A1000, NIL!K$1:K1000)</f>
        <v>0.1802616964</v>
      </c>
      <c r="I96" s="8">
        <f>lookup($A96, NIL!$A$1:$A1000, NIL!L$1:L1000)</f>
        <v>0.3487391692</v>
      </c>
      <c r="J96" s="8">
        <f>lookup($A96, NIL!$A$1:$A1000, NIL!M$1:M1000)</f>
        <v>0.2955136923</v>
      </c>
      <c r="K96" s="8">
        <f>lookup($A96, NIL!$A$1:$A1000, NIL!N$1:N1000)</f>
        <v>1.016618783</v>
      </c>
      <c r="L96" s="8">
        <f>lookup($A96, NIL!$A$1:$A1000, NIL!O$1:O1000)</f>
        <v>1.400065978</v>
      </c>
      <c r="M96" s="8">
        <f>lookup($A96, NIL!$A$1:$A1000, NIL!P$1:P1000)</f>
        <v>0.6482398638</v>
      </c>
      <c r="N96" s="8">
        <f t="shared" si="1"/>
        <v>0.8051334447</v>
      </c>
      <c r="P96" s="8">
        <f>iferror(VLOOKUP($A96, Awario!$A$2:$G1000, 3, false), "")</f>
        <v>5</v>
      </c>
      <c r="Q96" s="8" t="str">
        <f>iferror(VLOOKUP($A96, Awario!$A$2:$Z1000, 4, false), "")</f>
        <v/>
      </c>
      <c r="R96" s="8">
        <f>iferror(VLOOKUP($A96, Awario!$A$2:$Z1000, 5, false), "")</f>
        <v>29867</v>
      </c>
      <c r="S96" s="8">
        <f>iferror(VLOOKUP($A96, Awario!$A$2:$G1000, 6, false), "")</f>
        <v>4.475191602</v>
      </c>
      <c r="T96" s="9" t="b">
        <f>iferror(VLOOKUP($A96, Awario!$A$2:$Z1000, 7, false), "")</f>
        <v>1</v>
      </c>
      <c r="U96" s="8" t="str">
        <f>iferror(VLOOKUP($A96, Awario!$A$2:$Z1000, 8, false), "")</f>
        <v/>
      </c>
      <c r="V96" s="8">
        <f>iferror(VLOOKUP($A96, Awario!$A$2:$Z1000, 9, false), "")</f>
        <v>1.577313953</v>
      </c>
      <c r="W96" s="8">
        <f>iferror(VLOOKUP($A96, Awario!$A$2:$Z1000, 10, false), "")</f>
        <v>1.245924419</v>
      </c>
      <c r="X96" s="8" t="str">
        <f>iferror(VLOOKUP($A96, Awario!$A$2:$Z1000, 11, false), "")</f>
        <v/>
      </c>
      <c r="Y96" s="8">
        <f>iferror(VLOOKUP($A96, Awario!$A$2:$Z1000, 12, false), "")</f>
        <v>1.411619186</v>
      </c>
      <c r="Z96" s="8">
        <f t="shared" si="2"/>
        <v>1.188115814</v>
      </c>
      <c r="AA96" s="8"/>
      <c r="AB96" s="8">
        <f>iferror(VLOOKUP($A96, TMUI!$A$2:$G1000, 3, false), "")</f>
        <v>65.92</v>
      </c>
      <c r="AC96" s="8">
        <f>iferror(VLOOKUP($A96, TMUI!$A$2:$G1000, 4, false), "")</f>
        <v>64.66</v>
      </c>
      <c r="AD96" s="8">
        <f>iferror(VLOOKUP($A96, TMUI!$A$2:$G1000, 5, false), "")</f>
        <v>75.31</v>
      </c>
      <c r="AE96" s="8">
        <f>iferror(VLOOKUP($A96, TMUI!$A$2:$G1000, 6, false), "")</f>
        <v>51.1</v>
      </c>
      <c r="AF96" s="8">
        <f>iferror(VLOOKUP($A96, TMUI!$A$2:$Z1000, 7, false), "")</f>
        <v>-0.755738533</v>
      </c>
      <c r="AG96" s="8">
        <f>iferror(VLOOKUP($A96, TMUI!$A$2:$Z1000, 8, false), "")</f>
        <v>-0.2989505946</v>
      </c>
      <c r="AH96" s="8">
        <f>iferror(VLOOKUP($A96, TMUI!$A$2:$Z1000, 9, false), "")</f>
        <v>0.1958857415</v>
      </c>
      <c r="AI96" s="8">
        <f>iferror(VLOOKUP($A96, TMUI!$A$2:$Z1000, 10, false), "")</f>
        <v>-0.3295085752</v>
      </c>
      <c r="AJ96" s="8">
        <f>iferror(VLOOKUP($A96, TMUI!$A$2:$Z1000, 11, false), "")</f>
        <v>-0.2970779903</v>
      </c>
      <c r="AK96" s="8">
        <f t="shared" si="3"/>
        <v>-0.5450486128</v>
      </c>
      <c r="AL96" s="8"/>
      <c r="AM96" s="8">
        <f t="shared" si="4"/>
        <v>0.4827335485</v>
      </c>
      <c r="AN96" s="8">
        <f>iferror(vlookup(A96, 'December Scores'!A$1:AS1000, 3, false), "")</f>
        <v>-0.02347907878</v>
      </c>
      <c r="AO96" s="8">
        <f t="shared" si="5"/>
        <v>0.3561803917</v>
      </c>
    </row>
    <row r="97">
      <c r="A97" s="2">
        <v>1965.0</v>
      </c>
      <c r="B97" s="2" t="s">
        <v>87</v>
      </c>
      <c r="C97" s="8">
        <f>lookup($A97, NIL!$A$1:$A1000, NIL!C$1:C1000)</f>
        <v>4</v>
      </c>
      <c r="D97" s="8">
        <f>lookup($A97, NIL!$A$1:$A1000, NIL!D$1:D1000)</f>
        <v>1</v>
      </c>
      <c r="E97" s="8">
        <f>lookup($A97, NIL!$A$1:$A1000, NIL!E$1:E1000)</f>
        <v>1</v>
      </c>
      <c r="F97" s="8">
        <f>lookup($A97, NIL!$A$1:$A1000, NIL!F$1:F1000)</f>
        <v>1</v>
      </c>
      <c r="G97" s="8">
        <f>lookup($A97, NIL!$A$1:$A1000, NIL!G$1:G1000)</f>
        <v>1</v>
      </c>
      <c r="H97" s="8">
        <f>lookup($A97, NIL!$A$1:$A1000, NIL!K$1:K1000)</f>
        <v>0.1802616964</v>
      </c>
      <c r="I97" s="8">
        <f>lookup($A97, NIL!$A$1:$A1000, NIL!L$1:L1000)</f>
        <v>0.3487391692</v>
      </c>
      <c r="J97" s="8">
        <f>lookup($A97, NIL!$A$1:$A1000, NIL!M$1:M1000)</f>
        <v>0.2955136923</v>
      </c>
      <c r="K97" s="8">
        <f>lookup($A97, NIL!$A$1:$A1000, NIL!N$1:N1000)</f>
        <v>1.016618783</v>
      </c>
      <c r="L97" s="8">
        <f>lookup($A97, NIL!$A$1:$A1000, NIL!O$1:O1000)</f>
        <v>1.400065978</v>
      </c>
      <c r="M97" s="8">
        <f>lookup($A97, NIL!$A$1:$A1000, NIL!P$1:P1000)</f>
        <v>0.6482398638</v>
      </c>
      <c r="N97" s="8">
        <f t="shared" si="1"/>
        <v>0.8051334447</v>
      </c>
      <c r="P97" s="8">
        <f>iferror(VLOOKUP($A97, Awario!$A$2:$G1000, 3, false), "")</f>
        <v>1</v>
      </c>
      <c r="Q97" s="8">
        <f>iferror(VLOOKUP($A97, Awario!$A$2:$Z1000, 4, false), "")</f>
        <v>0</v>
      </c>
      <c r="R97" s="8">
        <f>iferror(VLOOKUP($A97, Awario!$A$2:$Z1000, 5, false), "")</f>
        <v>0</v>
      </c>
      <c r="S97" s="8">
        <f>iferror(VLOOKUP($A97, Awario!$A$2:$G1000, 6, false), "")</f>
        <v>0</v>
      </c>
      <c r="T97" s="9" t="b">
        <f>iferror(VLOOKUP($A97, Awario!$A$2:$Z1000, 7, false), "")</f>
        <v>1</v>
      </c>
      <c r="U97" s="8" t="str">
        <f>iferror(VLOOKUP($A97, Awario!$A$2:$Z1000, 8, false), "")</f>
        <v/>
      </c>
      <c r="V97" s="8">
        <f>iferror(VLOOKUP($A97, Awario!$A$2:$Z1000, 9, false), "")</f>
        <v>-0.7270182438</v>
      </c>
      <c r="W97" s="8">
        <f>iferror(VLOOKUP($A97, Awario!$A$2:$Z1000, 10, false), "")</f>
        <v>-0.5488229667</v>
      </c>
      <c r="X97" s="8" t="str">
        <f>iferror(VLOOKUP($A97, Awario!$A$2:$Z1000, 11, false), "")</f>
        <v/>
      </c>
      <c r="Y97" s="8">
        <f>iferror(VLOOKUP($A97, Awario!$A$2:$Z1000, 12, false), "")</f>
        <v>-0.6379206052</v>
      </c>
      <c r="Z97" s="8">
        <f t="shared" si="2"/>
        <v>-0.7986993209</v>
      </c>
      <c r="AA97" s="8"/>
      <c r="AB97" s="8">
        <f>iferror(VLOOKUP($A97, TMUI!$A$2:$G1000, 3, false), "")</f>
        <v>87.56</v>
      </c>
      <c r="AC97" s="8">
        <f>iferror(VLOOKUP($A97, TMUI!$A$2:$G1000, 4, false), "")</f>
        <v>89.27</v>
      </c>
      <c r="AD97" s="8">
        <f>iferror(VLOOKUP($A97, TMUI!$A$2:$G1000, 5, false), "")</f>
        <v>86.06</v>
      </c>
      <c r="AE97" s="8">
        <f>iferror(VLOOKUP($A97, TMUI!$A$2:$G1000, 6, false), "")</f>
        <v>78.93</v>
      </c>
      <c r="AF97" s="8">
        <f>iferror(VLOOKUP($A97, TMUI!$A$2:$Z1000, 7, false), "")</f>
        <v>0.8303333391</v>
      </c>
      <c r="AG97" s="8">
        <f>iferror(VLOOKUP($A97, TMUI!$A$2:$Z1000, 8, false), "")</f>
        <v>1.374348712</v>
      </c>
      <c r="AH97" s="8">
        <f>iferror(VLOOKUP($A97, TMUI!$A$2:$Z1000, 9, false), "")</f>
        <v>1.037804489</v>
      </c>
      <c r="AI97" s="8">
        <f>iferror(VLOOKUP($A97, TMUI!$A$2:$Z1000, 10, false), "")</f>
        <v>1.368504458</v>
      </c>
      <c r="AJ97" s="8">
        <f>iferror(VLOOKUP($A97, TMUI!$A$2:$Z1000, 11, false), "")</f>
        <v>1.152747749</v>
      </c>
      <c r="AK97" s="8">
        <f t="shared" si="3"/>
        <v>1.07366091</v>
      </c>
      <c r="AL97" s="8"/>
      <c r="AM97" s="8">
        <f t="shared" si="4"/>
        <v>0.3600316779</v>
      </c>
      <c r="AN97" s="8">
        <f>iferror(vlookup(A97, 'December Scores'!A$1:AS1000, 3, false), "")</f>
        <v>0.3383450507</v>
      </c>
      <c r="AO97" s="8">
        <f t="shared" si="5"/>
        <v>0.3546100211</v>
      </c>
    </row>
    <row r="98">
      <c r="A98" s="2">
        <v>1870.0</v>
      </c>
      <c r="B98" s="2" t="s">
        <v>246</v>
      </c>
      <c r="C98" s="8">
        <f>lookup($A98, NIL!$A$1:$A1000, NIL!C$1:C1000)</f>
        <v>4</v>
      </c>
      <c r="D98" s="8">
        <f>lookup($A98, NIL!$A$1:$A1000, NIL!D$1:D1000)</f>
        <v>1</v>
      </c>
      <c r="E98" s="8">
        <f>lookup($A98, NIL!$A$1:$A1000, NIL!E$1:E1000)</f>
        <v>1</v>
      </c>
      <c r="F98" s="8">
        <f>lookup($A98, NIL!$A$1:$A1000, NIL!F$1:F1000)</f>
        <v>1</v>
      </c>
      <c r="G98" s="8">
        <f>lookup($A98, NIL!$A$1:$A1000, NIL!G$1:G1000)</f>
        <v>1</v>
      </c>
      <c r="H98" s="8">
        <f>lookup($A98, NIL!$A$1:$A1000, NIL!K$1:K1000)</f>
        <v>0.1802616964</v>
      </c>
      <c r="I98" s="8">
        <f>lookup($A98, NIL!$A$1:$A1000, NIL!L$1:L1000)</f>
        <v>0.3487391692</v>
      </c>
      <c r="J98" s="8">
        <f>lookup($A98, NIL!$A$1:$A1000, NIL!M$1:M1000)</f>
        <v>0.2955136923</v>
      </c>
      <c r="K98" s="8">
        <f>lookup($A98, NIL!$A$1:$A1000, NIL!N$1:N1000)</f>
        <v>1.016618783</v>
      </c>
      <c r="L98" s="8">
        <f>lookup($A98, NIL!$A$1:$A1000, NIL!O$1:O1000)</f>
        <v>1.400065978</v>
      </c>
      <c r="M98" s="8">
        <f>lookup($A98, NIL!$A$1:$A1000, NIL!P$1:P1000)</f>
        <v>0.6482398638</v>
      </c>
      <c r="N98" s="8">
        <f t="shared" si="1"/>
        <v>0.8051334447</v>
      </c>
      <c r="P98" s="8">
        <f>iferror(VLOOKUP($A98, Awario!$A$2:$G1000, 3, false), "")</f>
        <v>5</v>
      </c>
      <c r="Q98" s="8">
        <f>iferror(VLOOKUP($A98, Awario!$A$2:$Z1000, 4, false), "")</f>
        <v>8383</v>
      </c>
      <c r="R98" s="8">
        <f>iferror(VLOOKUP($A98, Awario!$A$2:$Z1000, 5, false), "")</f>
        <v>29867</v>
      </c>
      <c r="S98" s="8">
        <f>iferror(VLOOKUP($A98, Awario!$A$2:$G1000, 6, false), "")</f>
        <v>4.475191602</v>
      </c>
      <c r="T98" s="9" t="b">
        <f>iferror(VLOOKUP($A98, Awario!$A$2:$Z1000, 7, false), "")</f>
        <v>0</v>
      </c>
      <c r="U98" s="8">
        <f>iferror(VLOOKUP($A98, Awario!$A$2:$Z1000, 8, false), "")</f>
        <v>2.562805678</v>
      </c>
      <c r="V98" s="8">
        <f>iferror(VLOOKUP($A98, Awario!$A$2:$Z1000, 9, false), "")</f>
        <v>1.577313953</v>
      </c>
      <c r="W98" s="8">
        <f>iferror(VLOOKUP($A98, Awario!$A$2:$Z1000, 10, false), "")</f>
        <v>1.245924419</v>
      </c>
      <c r="X98" s="8">
        <f>iferror(VLOOKUP($A98, Awario!$A$2:$Z1000, 11, false), "")</f>
        <v>-0.3997605667</v>
      </c>
      <c r="Y98" s="8">
        <f>iferror(VLOOKUP($A98, Awario!$A$2:$Z1000, 12, false), "")</f>
        <v>0.8078259353</v>
      </c>
      <c r="Z98" s="8">
        <f t="shared" si="2"/>
        <v>0.8987913747</v>
      </c>
      <c r="AA98" s="8"/>
      <c r="AB98" s="8">
        <f>iferror(VLOOKUP($A98, TMUI!$A$2:$G1000, 3, false), "")</f>
        <v>66.5</v>
      </c>
      <c r="AC98" s="8">
        <f>iferror(VLOOKUP($A98, TMUI!$A$2:$G1000, 4, false), "")</f>
        <v>67.01</v>
      </c>
      <c r="AD98" s="8">
        <f>iferror(VLOOKUP($A98, TMUI!$A$2:$G1000, 5, false), "")</f>
        <v>72.32</v>
      </c>
      <c r="AE98" s="8">
        <f>iferror(VLOOKUP($A98, TMUI!$A$2:$G1000, 6, false), "")</f>
        <v>60.19</v>
      </c>
      <c r="AF98" s="8">
        <f>iferror(VLOOKUP($A98, TMUI!$A$2:$Z1000, 7, false), "")</f>
        <v>-0.7132282887</v>
      </c>
      <c r="AG98" s="8">
        <f>iferror(VLOOKUP($A98, TMUI!$A$2:$Z1000, 8, false), "")</f>
        <v>-0.139167849</v>
      </c>
      <c r="AH98" s="8">
        <f>iferror(VLOOKUP($A98, TMUI!$A$2:$Z1000, 9, false), "")</f>
        <v>-0.03828514725</v>
      </c>
      <c r="AI98" s="8">
        <f>iferror(VLOOKUP($A98, TMUI!$A$2:$Z1000, 10, false), "")</f>
        <v>0.2251065333</v>
      </c>
      <c r="AJ98" s="8">
        <f>iferror(VLOOKUP($A98, TMUI!$A$2:$Z1000, 11, false), "")</f>
        <v>-0.1663936879</v>
      </c>
      <c r="AK98" s="8">
        <f t="shared" si="3"/>
        <v>-0.4079138241</v>
      </c>
      <c r="AL98" s="8"/>
      <c r="AM98" s="8">
        <f t="shared" si="4"/>
        <v>0.4320036651</v>
      </c>
      <c r="AN98" s="8">
        <f>iferror(vlookup(A98, 'December Scores'!A$1:AS1000, 3, false), "")</f>
        <v>0.07468850323</v>
      </c>
      <c r="AO98" s="8">
        <f t="shared" si="5"/>
        <v>0.3426748746</v>
      </c>
    </row>
    <row r="99">
      <c r="A99" s="2">
        <v>1459.0</v>
      </c>
      <c r="B99" s="2" t="s">
        <v>76</v>
      </c>
      <c r="C99" s="8">
        <f>lookup($A99, NIL!$A$1:$A1000, NIL!C$1:C1000)</f>
        <v>4</v>
      </c>
      <c r="D99" s="8">
        <f>lookup($A99, NIL!$A$1:$A1000, NIL!D$1:D1000)</f>
        <v>1</v>
      </c>
      <c r="E99" s="8">
        <f>lookup($A99, NIL!$A$1:$A1000, NIL!E$1:E1000)</f>
        <v>1</v>
      </c>
      <c r="F99" s="8">
        <f>lookup($A99, NIL!$A$1:$A1000, NIL!F$1:F1000)</f>
        <v>1</v>
      </c>
      <c r="G99" s="8">
        <f>lookup($A99, NIL!$A$1:$A1000, NIL!G$1:G1000)</f>
        <v>0</v>
      </c>
      <c r="H99" s="8">
        <f>lookup($A99, NIL!$A$1:$A1000, NIL!K$1:K1000)</f>
        <v>0.1802616964</v>
      </c>
      <c r="I99" s="8">
        <f>lookup($A99, NIL!$A$1:$A1000, NIL!L$1:L1000)</f>
        <v>0.3487391692</v>
      </c>
      <c r="J99" s="8">
        <f>lookup($A99, NIL!$A$1:$A1000, NIL!M$1:M1000)</f>
        <v>0.2955136923</v>
      </c>
      <c r="K99" s="8">
        <f>lookup($A99, NIL!$A$1:$A1000, NIL!N$1:N1000)</f>
        <v>1.016618783</v>
      </c>
      <c r="L99" s="8">
        <f>lookup($A99, NIL!$A$1:$A1000, NIL!O$1:O1000)</f>
        <v>-0.7116357457</v>
      </c>
      <c r="M99" s="8">
        <f>lookup($A99, NIL!$A$1:$A1000, NIL!P$1:P1000)</f>
        <v>0.225899519</v>
      </c>
      <c r="N99" s="8">
        <f t="shared" si="1"/>
        <v>0.4752888795</v>
      </c>
      <c r="P99" s="8">
        <f>iferror(VLOOKUP($A99, Awario!$A$2:$G1000, 3, false), "")</f>
        <v>2</v>
      </c>
      <c r="Q99" s="8">
        <f>iferror(VLOOKUP($A99, Awario!$A$2:$Z1000, 4, false), "")</f>
        <v>0</v>
      </c>
      <c r="R99" s="8">
        <f>iferror(VLOOKUP($A99, Awario!$A$2:$Z1000, 5, false), "")</f>
        <v>0</v>
      </c>
      <c r="S99" s="8">
        <f>iferror(VLOOKUP($A99, Awario!$A$2:$G1000, 6, false), "")</f>
        <v>0</v>
      </c>
      <c r="T99" s="9" t="b">
        <f>iferror(VLOOKUP($A99, Awario!$A$2:$Z1000, 7, false), "")</f>
        <v>1</v>
      </c>
      <c r="U99" s="8" t="str">
        <f>iferror(VLOOKUP($A99, Awario!$A$2:$Z1000, 8, false), "")</f>
        <v/>
      </c>
      <c r="V99" s="8">
        <f>iferror(VLOOKUP($A99, Awario!$A$2:$Z1000, 9, false), "")</f>
        <v>-0.7270182438</v>
      </c>
      <c r="W99" s="8">
        <f>iferror(VLOOKUP($A99, Awario!$A$2:$Z1000, 10, false), "")</f>
        <v>-0.1001361202</v>
      </c>
      <c r="X99" s="8" t="str">
        <f>iferror(VLOOKUP($A99, Awario!$A$2:$Z1000, 11, false), "")</f>
        <v/>
      </c>
      <c r="Y99" s="8">
        <f>iferror(VLOOKUP($A99, Awario!$A$2:$Z1000, 12, false), "")</f>
        <v>-0.413577182</v>
      </c>
      <c r="Z99" s="8">
        <f t="shared" si="2"/>
        <v>-0.6430996673</v>
      </c>
      <c r="AA99" s="8"/>
      <c r="AB99" s="8">
        <f>iferror(VLOOKUP($A99, TMUI!$A$2:$G1000, 3, false), "")</f>
        <v>89.81</v>
      </c>
      <c r="AC99" s="8">
        <f>iferror(VLOOKUP($A99, TMUI!$A$2:$G1000, 4, false), "")</f>
        <v>87.21</v>
      </c>
      <c r="AD99" s="8">
        <f>iferror(VLOOKUP($A99, TMUI!$A$2:$G1000, 5, false), "")</f>
        <v>88.44</v>
      </c>
      <c r="AE99" s="8">
        <f>iferror(VLOOKUP($A99, TMUI!$A$2:$G1000, 6, false), "")</f>
        <v>80.59</v>
      </c>
      <c r="AF99" s="8">
        <f>iferror(VLOOKUP($A99, TMUI!$A$2:$Z1000, 7, false), "")</f>
        <v>0.9952437694</v>
      </c>
      <c r="AG99" s="8">
        <f>iferror(VLOOKUP($A99, TMUI!$A$2:$Z1000, 8, false), "")</f>
        <v>1.234283837</v>
      </c>
      <c r="AH99" s="8">
        <f>iferror(VLOOKUP($A99, TMUI!$A$2:$Z1000, 9, false), "")</f>
        <v>1.224201384</v>
      </c>
      <c r="AI99" s="8">
        <f>iferror(VLOOKUP($A99, TMUI!$A$2:$Z1000, 10, false), "")</f>
        <v>1.469787305</v>
      </c>
      <c r="AJ99" s="8">
        <f>iferror(VLOOKUP($A99, TMUI!$A$2:$Z1000, 11, false), "")</f>
        <v>1.230879074</v>
      </c>
      <c r="AK99" s="8">
        <f t="shared" si="3"/>
        <v>1.109449897</v>
      </c>
      <c r="AL99" s="8"/>
      <c r="AM99" s="8">
        <f t="shared" si="4"/>
        <v>0.3138797031</v>
      </c>
      <c r="AN99" s="8">
        <f>iferror(vlookup(A99, 'December Scores'!A$1:AS1000, 3, false), "")</f>
        <v>0.425464151</v>
      </c>
      <c r="AO99" s="8">
        <f t="shared" si="5"/>
        <v>0.341775815</v>
      </c>
    </row>
    <row r="100">
      <c r="A100" s="2">
        <v>2423.0</v>
      </c>
      <c r="B100" s="2" t="s">
        <v>73</v>
      </c>
      <c r="C100" s="8">
        <f>lookup($A100, NIL!$A$1:$A1000, NIL!C$1:C1000)</f>
        <v>4</v>
      </c>
      <c r="D100" s="8">
        <f>lookup($A100, NIL!$A$1:$A1000, NIL!D$1:D1000)</f>
        <v>1</v>
      </c>
      <c r="E100" s="8">
        <f>lookup($A100, NIL!$A$1:$A1000, NIL!E$1:E1000)</f>
        <v>1</v>
      </c>
      <c r="F100" s="8">
        <f>lookup($A100, NIL!$A$1:$A1000, NIL!F$1:F1000)</f>
        <v>0</v>
      </c>
      <c r="G100" s="8">
        <f>lookup($A100, NIL!$A$1:$A1000, NIL!G$1:G1000)</f>
        <v>0</v>
      </c>
      <c r="H100" s="8">
        <f>lookup($A100, NIL!$A$1:$A1000, NIL!K$1:K1000)</f>
        <v>0.1802616964</v>
      </c>
      <c r="I100" s="8">
        <f>lookup($A100, NIL!$A$1:$A1000, NIL!L$1:L1000)</f>
        <v>0.3487391692</v>
      </c>
      <c r="J100" s="8">
        <f>lookup($A100, NIL!$A$1:$A1000, NIL!M$1:M1000)</f>
        <v>0.2955136923</v>
      </c>
      <c r="K100" s="8">
        <f>lookup($A100, NIL!$A$1:$A1000, NIL!N$1:N1000)</f>
        <v>-0.980049762</v>
      </c>
      <c r="L100" s="8">
        <f>lookup($A100, NIL!$A$1:$A1000, NIL!O$1:O1000)</f>
        <v>-0.7116357457</v>
      </c>
      <c r="M100" s="8">
        <f>lookup($A100, NIL!$A$1:$A1000, NIL!P$1:P1000)</f>
        <v>-0.17343419</v>
      </c>
      <c r="N100" s="8">
        <f t="shared" si="1"/>
        <v>-0.4164543072</v>
      </c>
      <c r="P100" s="8" t="str">
        <f>iferror(VLOOKUP($A100, Awario!$A$2:$G1000, 3, false), "")</f>
        <v/>
      </c>
      <c r="Q100" s="8" t="str">
        <f>iferror(VLOOKUP($A100, Awario!$A$2:$Z1000, 4, false), "")</f>
        <v/>
      </c>
      <c r="R100" s="8" t="str">
        <f>iferror(VLOOKUP($A100, Awario!$A$2:$Z1000, 5, false), "")</f>
        <v/>
      </c>
      <c r="S100" s="8" t="str">
        <f>iferror(VLOOKUP($A100, Awario!$A$2:$G1000, 6, false), "")</f>
        <v/>
      </c>
      <c r="T100" s="9" t="str">
        <f>iferror(VLOOKUP($A100, Awario!$A$2:$Z1000, 7, false), "")</f>
        <v/>
      </c>
      <c r="U100" s="8" t="str">
        <f>iferror(VLOOKUP($A100, Awario!$A$2:$Z1000, 8, false), "")</f>
        <v/>
      </c>
      <c r="V100" s="8" t="str">
        <f>iferror(VLOOKUP($A100, Awario!$A$2:$Z1000, 9, false), "")</f>
        <v/>
      </c>
      <c r="W100" s="8" t="str">
        <f>iferror(VLOOKUP($A100, Awario!$A$2:$Z1000, 10, false), "")</f>
        <v/>
      </c>
      <c r="X100" s="8" t="str">
        <f>iferror(VLOOKUP($A100, Awario!$A$2:$Z1000, 11, false), "")</f>
        <v/>
      </c>
      <c r="Y100" s="8" t="str">
        <f>iferror(VLOOKUP($A100, Awario!$A$2:$Z1000, 12, false), "")</f>
        <v/>
      </c>
      <c r="Z100" s="8" t="str">
        <f t="shared" si="2"/>
        <v/>
      </c>
      <c r="AA100" s="8"/>
      <c r="AB100" s="8">
        <f>iferror(VLOOKUP($A100, TMUI!$A$2:$G1000, 3, false), "")</f>
        <v>82.81</v>
      </c>
      <c r="AC100" s="8">
        <f>iferror(VLOOKUP($A100, TMUI!$A$2:$G1000, 4, false), "")</f>
        <v>85.16</v>
      </c>
      <c r="AD100" s="8">
        <f>iferror(VLOOKUP($A100, TMUI!$A$2:$G1000, 5, false), "")</f>
        <v>88.28</v>
      </c>
      <c r="AE100" s="8">
        <f>iferror(VLOOKUP($A100, TMUI!$A$2:$G1000, 6, false), "")</f>
        <v>89.84</v>
      </c>
      <c r="AF100" s="8">
        <f>iferror(VLOOKUP($A100, TMUI!$A$2:$Z1000, 7, false), "")</f>
        <v>0.4821890973</v>
      </c>
      <c r="AG100" s="8">
        <f>iferror(VLOOKUP($A100, TMUI!$A$2:$Z1000, 8, false), "")</f>
        <v>1.094898889</v>
      </c>
      <c r="AH100" s="8">
        <f>iferror(VLOOKUP($A100, TMUI!$A$2:$Z1000, 9, false), "")</f>
        <v>1.2116705</v>
      </c>
      <c r="AI100" s="8">
        <f>iferror(VLOOKUP($A100, TMUI!$A$2:$Z1000, 10, false), "")</f>
        <v>2.034164615</v>
      </c>
      <c r="AJ100" s="8">
        <f>iferror(VLOOKUP($A100, TMUI!$A$2:$Z1000, 11, false), "")</f>
        <v>1.205730775</v>
      </c>
      <c r="AK100" s="8">
        <f t="shared" si="3"/>
        <v>1.098057729</v>
      </c>
      <c r="AL100" s="8"/>
      <c r="AM100" s="8">
        <f t="shared" si="4"/>
        <v>0.3408017107</v>
      </c>
      <c r="AN100" s="8" t="str">
        <f>iferror(vlookup(A100, 'December Scores'!A$1:AS1000, 3, false), "")</f>
        <v/>
      </c>
      <c r="AO100" s="8">
        <f t="shared" si="5"/>
        <v>0.3408017107</v>
      </c>
    </row>
    <row r="101">
      <c r="A101" s="2">
        <v>2377.0</v>
      </c>
      <c r="B101" s="2" t="s">
        <v>100</v>
      </c>
      <c r="C101" s="8">
        <f>lookup($A101, NIL!$A$1:$A1000, NIL!C$1:C1000)</f>
        <v>4</v>
      </c>
      <c r="D101" s="8">
        <f>lookup($A101, NIL!$A$1:$A1000, NIL!D$1:D1000)</f>
        <v>1</v>
      </c>
      <c r="E101" s="8">
        <f>lookup($A101, NIL!$A$1:$A1000, NIL!E$1:E1000)</f>
        <v>1</v>
      </c>
      <c r="F101" s="8">
        <f>lookup($A101, NIL!$A$1:$A1000, NIL!F$1:F1000)</f>
        <v>0</v>
      </c>
      <c r="G101" s="8">
        <f>lookup($A101, NIL!$A$1:$A1000, NIL!G$1:G1000)</f>
        <v>0</v>
      </c>
      <c r="H101" s="8">
        <f>lookup($A101, NIL!$A$1:$A1000, NIL!K$1:K1000)</f>
        <v>0.1802616964</v>
      </c>
      <c r="I101" s="8">
        <f>lookup($A101, NIL!$A$1:$A1000, NIL!L$1:L1000)</f>
        <v>0.3487391692</v>
      </c>
      <c r="J101" s="8">
        <f>lookup($A101, NIL!$A$1:$A1000, NIL!M$1:M1000)</f>
        <v>0.2955136923</v>
      </c>
      <c r="K101" s="8">
        <f>lookup($A101, NIL!$A$1:$A1000, NIL!N$1:N1000)</f>
        <v>-0.980049762</v>
      </c>
      <c r="L101" s="8">
        <f>lookup($A101, NIL!$A$1:$A1000, NIL!O$1:O1000)</f>
        <v>-0.7116357457</v>
      </c>
      <c r="M101" s="8">
        <f>lookup($A101, NIL!$A$1:$A1000, NIL!P$1:P1000)</f>
        <v>-0.17343419</v>
      </c>
      <c r="N101" s="8">
        <f t="shared" si="1"/>
        <v>-0.4164543072</v>
      </c>
      <c r="P101" s="8" t="str">
        <f>iferror(VLOOKUP($A101, Awario!$A$2:$G1000, 3, false), "")</f>
        <v/>
      </c>
      <c r="Q101" s="8" t="str">
        <f>iferror(VLOOKUP($A101, Awario!$A$2:$Z1000, 4, false), "")</f>
        <v/>
      </c>
      <c r="R101" s="8" t="str">
        <f>iferror(VLOOKUP($A101, Awario!$A$2:$Z1000, 5, false), "")</f>
        <v/>
      </c>
      <c r="S101" s="8" t="str">
        <f>iferror(VLOOKUP($A101, Awario!$A$2:$G1000, 6, false), "")</f>
        <v/>
      </c>
      <c r="T101" s="9" t="str">
        <f>iferror(VLOOKUP($A101, Awario!$A$2:$Z1000, 7, false), "")</f>
        <v/>
      </c>
      <c r="U101" s="8" t="str">
        <f>iferror(VLOOKUP($A101, Awario!$A$2:$Z1000, 8, false), "")</f>
        <v/>
      </c>
      <c r="V101" s="8" t="str">
        <f>iferror(VLOOKUP($A101, Awario!$A$2:$Z1000, 9, false), "")</f>
        <v/>
      </c>
      <c r="W101" s="8" t="str">
        <f>iferror(VLOOKUP($A101, Awario!$A$2:$Z1000, 10, false), "")</f>
        <v/>
      </c>
      <c r="X101" s="8" t="str">
        <f>iferror(VLOOKUP($A101, Awario!$A$2:$Z1000, 11, false), "")</f>
        <v/>
      </c>
      <c r="Y101" s="8" t="str">
        <f>iferror(VLOOKUP($A101, Awario!$A$2:$Z1000, 12, false), "")</f>
        <v/>
      </c>
      <c r="Z101" s="8" t="str">
        <f t="shared" si="2"/>
        <v/>
      </c>
      <c r="AA101" s="8"/>
      <c r="AB101" s="8">
        <f>iferror(VLOOKUP($A101, TMUI!$A$2:$G1000, 3, false), "")</f>
        <v>89.06</v>
      </c>
      <c r="AC101" s="8">
        <f>iferror(VLOOKUP($A101, TMUI!$A$2:$G1000, 4, false), "")</f>
        <v>89.06</v>
      </c>
      <c r="AD101" s="8">
        <f>iferror(VLOOKUP($A101, TMUI!$A$2:$G1000, 5, false), "")</f>
        <v>86.72</v>
      </c>
      <c r="AE101" s="8">
        <f>iferror(VLOOKUP($A101, TMUI!$A$2:$G1000, 6, false), "")</f>
        <v>75</v>
      </c>
      <c r="AF101" s="8">
        <f>iferror(VLOOKUP($A101, TMUI!$A$2:$Z1000, 7, false), "")</f>
        <v>0.9402736259</v>
      </c>
      <c r="AG101" s="8">
        <f>iferror(VLOOKUP($A101, TMUI!$A$2:$Z1000, 8, false), "")</f>
        <v>1.360070254</v>
      </c>
      <c r="AH101" s="8">
        <f>iferror(VLOOKUP($A101, TMUI!$A$2:$Z1000, 9, false), "")</f>
        <v>1.089494384</v>
      </c>
      <c r="AI101" s="8">
        <f>iferror(VLOOKUP($A101, TMUI!$A$2:$Z1000, 10, false), "")</f>
        <v>1.128720368</v>
      </c>
      <c r="AJ101" s="8">
        <f>iferror(VLOOKUP($A101, TMUI!$A$2:$Z1000, 11, false), "")</f>
        <v>1.129639658</v>
      </c>
      <c r="AK101" s="8">
        <f t="shared" si="3"/>
        <v>1.062845077</v>
      </c>
      <c r="AL101" s="8"/>
      <c r="AM101" s="8">
        <f t="shared" si="4"/>
        <v>0.323195385</v>
      </c>
      <c r="AN101" s="8" t="str">
        <f>iferror(vlookup(A101, 'December Scores'!A$1:AS1000, 3, false), "")</f>
        <v/>
      </c>
      <c r="AO101" s="8">
        <f t="shared" si="5"/>
        <v>0.323195385</v>
      </c>
    </row>
    <row r="102">
      <c r="A102" s="2">
        <v>2083.0</v>
      </c>
      <c r="B102" s="10" t="s">
        <v>345</v>
      </c>
      <c r="C102" s="8">
        <f>lookup($A102, NIL!$A$1:$A1000, NIL!C$1:C1000)</f>
        <v>4</v>
      </c>
      <c r="D102" s="8">
        <f>lookup($A102, NIL!$A$1:$A1000, NIL!D$1:D1000)</f>
        <v>1</v>
      </c>
      <c r="E102" s="8">
        <f>lookup($A102, NIL!$A$1:$A1000, NIL!E$1:E1000)</f>
        <v>1</v>
      </c>
      <c r="F102" s="8">
        <f>lookup($A102, NIL!$A$1:$A1000, NIL!F$1:F1000)</f>
        <v>0</v>
      </c>
      <c r="G102" s="8">
        <f>lookup($A102, NIL!$A$1:$A1000, NIL!G$1:G1000)</f>
        <v>0</v>
      </c>
      <c r="H102" s="8">
        <f>lookup($A102, NIL!$A$1:$A1000, NIL!K$1:K1000)</f>
        <v>0.1802616964</v>
      </c>
      <c r="I102" s="8">
        <f>lookup($A102, NIL!$A$1:$A1000, NIL!L$1:L1000)</f>
        <v>0.3487391692</v>
      </c>
      <c r="J102" s="8">
        <f>lookup($A102, NIL!$A$1:$A1000, NIL!M$1:M1000)</f>
        <v>0.2955136923</v>
      </c>
      <c r="K102" s="8">
        <f>lookup($A102, NIL!$A$1:$A1000, NIL!N$1:N1000)</f>
        <v>-0.980049762</v>
      </c>
      <c r="L102" s="8">
        <f>lookup($A102, NIL!$A$1:$A1000, NIL!O$1:O1000)</f>
        <v>-0.7116357457</v>
      </c>
      <c r="M102" s="8">
        <f>lookup($A102, NIL!$A$1:$A1000, NIL!P$1:P1000)</f>
        <v>-0.17343419</v>
      </c>
      <c r="N102" s="8">
        <f t="shared" si="1"/>
        <v>-0.4164543072</v>
      </c>
      <c r="P102" s="8">
        <f>iferror(VLOOKUP($A102, Awario!$A$2:$G1000, 3, false), "")</f>
        <v>4</v>
      </c>
      <c r="Q102" s="8">
        <f>iferror(VLOOKUP($A102, Awario!$A$2:$Z1000, 4, false), "")</f>
        <v>0</v>
      </c>
      <c r="R102" s="8">
        <f>iferror(VLOOKUP($A102, Awario!$A$2:$Z1000, 5, false), "")</f>
        <v>0</v>
      </c>
      <c r="S102" s="8">
        <f>iferror(VLOOKUP($A102, Awario!$A$2:$G1000, 6, false), "")</f>
        <v>0</v>
      </c>
      <c r="T102" s="9" t="b">
        <f>iferror(VLOOKUP($A102, Awario!$A$2:$Z1000, 7, false), "")</f>
        <v>1</v>
      </c>
      <c r="U102" s="8" t="str">
        <f>iferror(VLOOKUP($A102, Awario!$A$2:$Z1000, 8, false), "")</f>
        <v/>
      </c>
      <c r="V102" s="8">
        <f>iferror(VLOOKUP($A102, Awario!$A$2:$Z1000, 9, false), "")</f>
        <v>-0.7270182438</v>
      </c>
      <c r="W102" s="8">
        <f>iferror(VLOOKUP($A102, Awario!$A$2:$Z1000, 10, false), "")</f>
        <v>0.7972375727</v>
      </c>
      <c r="X102" s="8" t="str">
        <f>iferror(VLOOKUP($A102, Awario!$A$2:$Z1000, 11, false), "")</f>
        <v/>
      </c>
      <c r="Y102" s="8">
        <f>iferror(VLOOKUP($A102, Awario!$A$2:$Z1000, 12, false), "")</f>
        <v>0.03510966444</v>
      </c>
      <c r="Z102" s="8">
        <f t="shared" si="2"/>
        <v>0.1873757307</v>
      </c>
      <c r="AA102" s="8"/>
      <c r="AB102" s="8">
        <f>iferror(VLOOKUP($A102, TMUI!$A$2:$G1000, 3, false), "")</f>
        <v>88.38</v>
      </c>
      <c r="AC102" s="8">
        <f>iferror(VLOOKUP($A102, TMUI!$A$2:$G1000, 4, false), "")</f>
        <v>80.42</v>
      </c>
      <c r="AD102" s="8">
        <f>iferror(VLOOKUP($A102, TMUI!$A$2:$G1000, 5, false), "")</f>
        <v>85.4</v>
      </c>
      <c r="AE102" s="8">
        <f>iferror(VLOOKUP($A102, TMUI!$A$2:$G1000, 6, false), "")</f>
        <v>76.9</v>
      </c>
      <c r="AF102" s="8">
        <f>iferror(VLOOKUP($A102, TMUI!$A$2:$Z1000, 7, false), "")</f>
        <v>0.8904340292</v>
      </c>
      <c r="AG102" s="8">
        <f>iferror(VLOOKUP($A102, TMUI!$A$2:$Z1000, 8, false), "")</f>
        <v>0.7726136911</v>
      </c>
      <c r="AH102" s="8">
        <f>iferror(VLOOKUP($A102, TMUI!$A$2:$Z1000, 9, false), "")</f>
        <v>0.9861145937</v>
      </c>
      <c r="AI102" s="8">
        <f>iferror(VLOOKUP($A102, TMUI!$A$2:$Z1000, 10, false), "")</f>
        <v>1.244646518</v>
      </c>
      <c r="AJ102" s="8">
        <f>iferror(VLOOKUP($A102, TMUI!$A$2:$Z1000, 11, false), "")</f>
        <v>0.9734522081</v>
      </c>
      <c r="AK102" s="8">
        <f t="shared" si="3"/>
        <v>0.9866368167</v>
      </c>
      <c r="AL102" s="8"/>
      <c r="AM102" s="8">
        <f t="shared" si="4"/>
        <v>0.2525194134</v>
      </c>
      <c r="AN102" s="8">
        <f>iferror(vlookup(A102, 'December Scores'!A$1:AS1000, 3, false), "")</f>
        <v>0.4581561426</v>
      </c>
      <c r="AO102" s="8">
        <f t="shared" si="5"/>
        <v>0.3039285957</v>
      </c>
    </row>
    <row r="103">
      <c r="A103" s="2">
        <v>1444.0</v>
      </c>
      <c r="B103" s="2" t="s">
        <v>137</v>
      </c>
      <c r="C103" s="8">
        <f>lookup($A103, NIL!$A$1:$A1000, NIL!C$1:C1000)</f>
        <v>4</v>
      </c>
      <c r="D103" s="8">
        <f>lookup($A103, NIL!$A$1:$A1000, NIL!D$1:D1000)</f>
        <v>1</v>
      </c>
      <c r="E103" s="8">
        <f>lookup($A103, NIL!$A$1:$A1000, NIL!E$1:E1000)</f>
        <v>1</v>
      </c>
      <c r="F103" s="8">
        <f>lookup($A103, NIL!$A$1:$A1000, NIL!F$1:F1000)</f>
        <v>1</v>
      </c>
      <c r="G103" s="8">
        <f>lookup($A103, NIL!$A$1:$A1000, NIL!G$1:G1000)</f>
        <v>0</v>
      </c>
      <c r="H103" s="8">
        <f>lookup($A103, NIL!$A$1:$A1000, NIL!K$1:K1000)</f>
        <v>0.1802616964</v>
      </c>
      <c r="I103" s="8">
        <f>lookup($A103, NIL!$A$1:$A1000, NIL!L$1:L1000)</f>
        <v>0.3487391692</v>
      </c>
      <c r="J103" s="8">
        <f>lookup($A103, NIL!$A$1:$A1000, NIL!M$1:M1000)</f>
        <v>0.2955136923</v>
      </c>
      <c r="K103" s="8">
        <f>lookup($A103, NIL!$A$1:$A1000, NIL!N$1:N1000)</f>
        <v>1.016618783</v>
      </c>
      <c r="L103" s="8">
        <f>lookup($A103, NIL!$A$1:$A1000, NIL!O$1:O1000)</f>
        <v>-0.7116357457</v>
      </c>
      <c r="M103" s="8">
        <f>lookup($A103, NIL!$A$1:$A1000, NIL!P$1:P1000)</f>
        <v>0.225899519</v>
      </c>
      <c r="N103" s="8">
        <f t="shared" si="1"/>
        <v>0.4752888795</v>
      </c>
      <c r="P103" s="8">
        <f>iferror(VLOOKUP($A103, Awario!$A$2:$G1000, 3, false), "")</f>
        <v>3</v>
      </c>
      <c r="Q103" s="8">
        <f>iferror(VLOOKUP($A103, Awario!$A$2:$Z1000, 4, false), "")</f>
        <v>0</v>
      </c>
      <c r="R103" s="8">
        <f>iferror(VLOOKUP($A103, Awario!$A$2:$Z1000, 5, false), "")</f>
        <v>0</v>
      </c>
      <c r="S103" s="8">
        <f>iferror(VLOOKUP($A103, Awario!$A$2:$G1000, 6, false), "")</f>
        <v>0</v>
      </c>
      <c r="T103" s="9" t="b">
        <f>iferror(VLOOKUP($A103, Awario!$A$2:$Z1000, 7, false), "")</f>
        <v>1</v>
      </c>
      <c r="U103" s="8" t="str">
        <f>iferror(VLOOKUP($A103, Awario!$A$2:$Z1000, 8, false), "")</f>
        <v/>
      </c>
      <c r="V103" s="8">
        <f>iferror(VLOOKUP($A103, Awario!$A$2:$Z1000, 9, false), "")</f>
        <v>-0.7270182438</v>
      </c>
      <c r="W103" s="8">
        <f>iferror(VLOOKUP($A103, Awario!$A$2:$Z1000, 10, false), "")</f>
        <v>0.3485507262</v>
      </c>
      <c r="X103" s="8" t="str">
        <f>iferror(VLOOKUP($A103, Awario!$A$2:$Z1000, 11, false), "")</f>
        <v/>
      </c>
      <c r="Y103" s="8">
        <f>iferror(VLOOKUP($A103, Awario!$A$2:$Z1000, 12, false), "")</f>
        <v>-0.1892337588</v>
      </c>
      <c r="Z103" s="8">
        <f t="shared" si="2"/>
        <v>-0.4350100675</v>
      </c>
      <c r="AA103" s="8"/>
      <c r="AB103" s="8">
        <f>iferror(VLOOKUP($A103, TMUI!$A$2:$G1000, 3, false), "")</f>
        <v>82.6</v>
      </c>
      <c r="AC103" s="8">
        <f>iferror(VLOOKUP($A103, TMUI!$A$2:$G1000, 4, false), "")</f>
        <v>81.63</v>
      </c>
      <c r="AD103" s="8">
        <f>iferror(VLOOKUP($A103, TMUI!$A$2:$G1000, 5, false), "")</f>
        <v>82.84</v>
      </c>
      <c r="AE103" s="8">
        <f>iferror(VLOOKUP($A103, TMUI!$A$2:$G1000, 6, false), "")</f>
        <v>69.33</v>
      </c>
      <c r="AF103" s="8">
        <f>iferror(VLOOKUP($A103, TMUI!$A$2:$Z1000, 7, false), "")</f>
        <v>0.4667974571</v>
      </c>
      <c r="AG103" s="8">
        <f>iferror(VLOOKUP($A103, TMUI!$A$2:$Z1000, 8, false), "")</f>
        <v>0.8548848069</v>
      </c>
      <c r="AH103" s="8">
        <f>iferror(VLOOKUP($A103, TMUI!$A$2:$Z1000, 9, false), "")</f>
        <v>0.7856204548</v>
      </c>
      <c r="AI103" s="8">
        <f>iferror(VLOOKUP($A103, TMUI!$A$2:$Z1000, 10, false), "")</f>
        <v>0.7827723299</v>
      </c>
      <c r="AJ103" s="8">
        <f>iferror(VLOOKUP($A103, TMUI!$A$2:$Z1000, 11, false), "")</f>
        <v>0.7225187622</v>
      </c>
      <c r="AK103" s="8">
        <f t="shared" si="3"/>
        <v>0.8500110365</v>
      </c>
      <c r="AL103" s="8"/>
      <c r="AM103" s="8">
        <f t="shared" si="4"/>
        <v>0.2967632829</v>
      </c>
      <c r="AN103" s="8">
        <f>iferror(vlookup(A103, 'December Scores'!A$1:AS1000, 3, false), "")</f>
        <v>0.2221558134</v>
      </c>
      <c r="AO103" s="8">
        <f t="shared" si="5"/>
        <v>0.2781114155</v>
      </c>
    </row>
    <row r="104">
      <c r="A104" s="2">
        <v>1092.0</v>
      </c>
      <c r="B104" s="2" t="s">
        <v>99</v>
      </c>
      <c r="C104" s="8">
        <f>lookup($A104, NIL!$A$1:$A1000, NIL!C$1:C1000)</f>
        <v>4</v>
      </c>
      <c r="D104" s="8">
        <f>lookup($A104, NIL!$A$1:$A1000, NIL!D$1:D1000)</f>
        <v>1</v>
      </c>
      <c r="E104" s="8">
        <f>lookup($A104, NIL!$A$1:$A1000, NIL!E$1:E1000)</f>
        <v>0</v>
      </c>
      <c r="F104" s="8">
        <f>lookup($A104, NIL!$A$1:$A1000, NIL!F$1:F1000)</f>
        <v>0</v>
      </c>
      <c r="G104" s="8">
        <f>lookup($A104, NIL!$A$1:$A1000, NIL!G$1:G1000)</f>
        <v>0</v>
      </c>
      <c r="H104" s="8">
        <f>lookup($A104, NIL!$A$1:$A1000, NIL!K$1:K1000)</f>
        <v>0.1802616964</v>
      </c>
      <c r="I104" s="8">
        <f>lookup($A104, NIL!$A$1:$A1000, NIL!L$1:L1000)</f>
        <v>0.3487391692</v>
      </c>
      <c r="J104" s="8">
        <f>lookup($A104, NIL!$A$1:$A1000, NIL!M$1:M1000)</f>
        <v>-3.37154258</v>
      </c>
      <c r="K104" s="8">
        <f>lookup($A104, NIL!$A$1:$A1000, NIL!N$1:N1000)</f>
        <v>-0.980049762</v>
      </c>
      <c r="L104" s="8">
        <f>lookup($A104, NIL!$A$1:$A1000, NIL!O$1:O1000)</f>
        <v>-0.7116357457</v>
      </c>
      <c r="M104" s="8">
        <f>lookup($A104, NIL!$A$1:$A1000, NIL!P$1:P1000)</f>
        <v>-0.9068454444</v>
      </c>
      <c r="N104" s="8">
        <f t="shared" si="1"/>
        <v>-0.9522843296</v>
      </c>
      <c r="P104" s="8">
        <f>iferror(VLOOKUP($A104, Awario!$A$2:$G1000, 3, false), "")</f>
        <v>2</v>
      </c>
      <c r="Q104" s="8">
        <f>iferror(VLOOKUP($A104, Awario!$A$2:$Z1000, 4, false), "")</f>
        <v>0</v>
      </c>
      <c r="R104" s="8">
        <f>iferror(VLOOKUP($A104, Awario!$A$2:$Z1000, 5, false), "")</f>
        <v>2429</v>
      </c>
      <c r="S104" s="8">
        <f>iferror(VLOOKUP($A104, Awario!$A$2:$G1000, 6, false), "")</f>
        <v>3.385427515</v>
      </c>
      <c r="T104" s="9" t="b">
        <f>iferror(VLOOKUP($A104, Awario!$A$2:$Z1000, 7, false), "")</f>
        <v>1</v>
      </c>
      <c r="U104" s="8" t="str">
        <f>iferror(VLOOKUP($A104, Awario!$A$2:$Z1000, 8, false), "")</f>
        <v/>
      </c>
      <c r="V104" s="8">
        <f>iferror(VLOOKUP($A104, Awario!$A$2:$Z1000, 9, false), "")</f>
        <v>1.016180778</v>
      </c>
      <c r="W104" s="8">
        <f>iferror(VLOOKUP($A104, Awario!$A$2:$Z1000, 10, false), "")</f>
        <v>-0.1001361202</v>
      </c>
      <c r="X104" s="8" t="str">
        <f>iferror(VLOOKUP($A104, Awario!$A$2:$Z1000, 11, false), "")</f>
        <v/>
      </c>
      <c r="Y104" s="8">
        <f>iferror(VLOOKUP($A104, Awario!$A$2:$Z1000, 12, false), "")</f>
        <v>0.458022329</v>
      </c>
      <c r="Z104" s="8">
        <f t="shared" si="2"/>
        <v>0.6767734695</v>
      </c>
      <c r="AA104" s="8"/>
      <c r="AB104" s="8">
        <f>iferror(VLOOKUP($A104, TMUI!$A$2:$G1000, 3, false), "")</f>
        <v>90.48</v>
      </c>
      <c r="AC104" s="8">
        <f>iferror(VLOOKUP($A104, TMUI!$A$2:$G1000, 4, false), "")</f>
        <v>79.45</v>
      </c>
      <c r="AD104" s="8">
        <f>iferror(VLOOKUP($A104, TMUI!$A$2:$G1000, 5, false), "")</f>
        <v>80.21</v>
      </c>
      <c r="AE104" s="8">
        <f>iferror(VLOOKUP($A104, TMUI!$A$2:$G1000, 6, false), "")</f>
        <v>69</v>
      </c>
      <c r="AF104" s="8">
        <f>iferror(VLOOKUP($A104, TMUI!$A$2:$Z1000, 7, false), "")</f>
        <v>1.044350431</v>
      </c>
      <c r="AG104" s="8">
        <f>iferror(VLOOKUP($A104, TMUI!$A$2:$Z1000, 8, false), "")</f>
        <v>0.7066608131</v>
      </c>
      <c r="AH104" s="8">
        <f>iferror(VLOOKUP($A104, TMUI!$A$2:$Z1000, 9, false), "")</f>
        <v>0.5796440543</v>
      </c>
      <c r="AI104" s="8">
        <f>iferror(VLOOKUP($A104, TMUI!$A$2:$Z1000, 10, false), "")</f>
        <v>0.762637788</v>
      </c>
      <c r="AJ104" s="8">
        <f>iferror(VLOOKUP($A104, TMUI!$A$2:$Z1000, 11, false), "")</f>
        <v>0.7733232716</v>
      </c>
      <c r="AK104" s="8">
        <f t="shared" si="3"/>
        <v>0.8793880097</v>
      </c>
      <c r="AL104" s="8"/>
      <c r="AM104" s="8">
        <f t="shared" si="4"/>
        <v>0.2012923832</v>
      </c>
      <c r="AN104" s="8">
        <f>iferror(vlookup(A104, 'December Scores'!A$1:AS1000, 3, false), "")</f>
        <v>0.4784386573</v>
      </c>
      <c r="AO104" s="8">
        <f t="shared" si="5"/>
        <v>0.2705789517</v>
      </c>
    </row>
    <row r="105">
      <c r="A105" s="2">
        <v>1062.0</v>
      </c>
      <c r="B105" s="2" t="s">
        <v>92</v>
      </c>
      <c r="C105" s="8">
        <f>lookup($A105, NIL!$A$1:$A1000, NIL!C$1:C1000)</f>
        <v>4</v>
      </c>
      <c r="D105" s="8">
        <f>lookup($A105, NIL!$A$1:$A1000, NIL!D$1:D1000)</f>
        <v>1</v>
      </c>
      <c r="E105" s="8">
        <f>lookup($A105, NIL!$A$1:$A1000, NIL!E$1:E1000)</f>
        <v>1</v>
      </c>
      <c r="F105" s="8">
        <f>lookup($A105, NIL!$A$1:$A1000, NIL!F$1:F1000)</f>
        <v>1</v>
      </c>
      <c r="G105" s="8">
        <f>lookup($A105, NIL!$A$1:$A1000, NIL!G$1:G1000)</f>
        <v>1</v>
      </c>
      <c r="H105" s="8">
        <f>lookup($A105, NIL!$A$1:$A1000, NIL!K$1:K1000)</f>
        <v>0.1802616964</v>
      </c>
      <c r="I105" s="8">
        <f>lookup($A105, NIL!$A$1:$A1000, NIL!L$1:L1000)</f>
        <v>0.3487391692</v>
      </c>
      <c r="J105" s="8">
        <f>lookup($A105, NIL!$A$1:$A1000, NIL!M$1:M1000)</f>
        <v>0.2955136923</v>
      </c>
      <c r="K105" s="8">
        <f>lookup($A105, NIL!$A$1:$A1000, NIL!N$1:N1000)</f>
        <v>1.016618783</v>
      </c>
      <c r="L105" s="8">
        <f>lookup($A105, NIL!$A$1:$A1000, NIL!O$1:O1000)</f>
        <v>1.400065978</v>
      </c>
      <c r="M105" s="8">
        <f>lookup($A105, NIL!$A$1:$A1000, NIL!P$1:P1000)</f>
        <v>0.6482398638</v>
      </c>
      <c r="N105" s="8">
        <f t="shared" si="1"/>
        <v>0.8051334447</v>
      </c>
      <c r="P105" s="8">
        <f>iferror(VLOOKUP($A105, Awario!$A$2:$G1000, 3, false), "")</f>
        <v>3</v>
      </c>
      <c r="Q105" s="8">
        <f>iferror(VLOOKUP($A105, Awario!$A$2:$Z1000, 4, false), "")</f>
        <v>0</v>
      </c>
      <c r="R105" s="8">
        <f>iferror(VLOOKUP($A105, Awario!$A$2:$Z1000, 5, false), "")</f>
        <v>0</v>
      </c>
      <c r="S105" s="8">
        <f>iferror(VLOOKUP($A105, Awario!$A$2:$G1000, 6, false), "")</f>
        <v>0</v>
      </c>
      <c r="T105" s="9" t="b">
        <f>iferror(VLOOKUP($A105, Awario!$A$2:$Z1000, 7, false), "")</f>
        <v>1</v>
      </c>
      <c r="U105" s="8" t="str">
        <f>iferror(VLOOKUP($A105, Awario!$A$2:$Z1000, 8, false), "")</f>
        <v/>
      </c>
      <c r="V105" s="8">
        <f>iferror(VLOOKUP($A105, Awario!$A$2:$Z1000, 9, false), "")</f>
        <v>-0.7270182438</v>
      </c>
      <c r="W105" s="8">
        <f>iferror(VLOOKUP($A105, Awario!$A$2:$Z1000, 10, false), "")</f>
        <v>0.3485507262</v>
      </c>
      <c r="X105" s="8" t="str">
        <f>iferror(VLOOKUP($A105, Awario!$A$2:$Z1000, 11, false), "")</f>
        <v/>
      </c>
      <c r="Y105" s="8">
        <f>iferror(VLOOKUP($A105, Awario!$A$2:$Z1000, 12, false), "")</f>
        <v>-0.1892337588</v>
      </c>
      <c r="Z105" s="8">
        <f t="shared" si="2"/>
        <v>-0.4350100675</v>
      </c>
      <c r="AA105" s="8"/>
      <c r="AB105" s="8">
        <f>iferror(VLOOKUP($A105, TMUI!$A$2:$G1000, 3, false), "")</f>
        <v>72.94</v>
      </c>
      <c r="AC105" s="8">
        <f>iferror(VLOOKUP($A105, TMUI!$A$2:$G1000, 4, false), "")</f>
        <v>79.89</v>
      </c>
      <c r="AD105" s="8">
        <f>iferror(VLOOKUP($A105, TMUI!$A$2:$G1000, 5, false), "")</f>
        <v>77.49</v>
      </c>
      <c r="AE105" s="8">
        <f>iferror(VLOOKUP($A105, TMUI!$A$2:$G1000, 6, false), "")</f>
        <v>57.24</v>
      </c>
      <c r="AF105" s="8">
        <f>iferror(VLOOKUP($A105, TMUI!$A$2:$Z1000, 7, false), "")</f>
        <v>-0.2412179904</v>
      </c>
      <c r="AG105" s="8">
        <f>iferror(VLOOKUP($A105, TMUI!$A$2:$Z1000, 8, false), "")</f>
        <v>0.7365775825</v>
      </c>
      <c r="AH105" s="8">
        <f>iferror(VLOOKUP($A105, TMUI!$A$2:$Z1000, 9, false), "")</f>
        <v>0.3666190317</v>
      </c>
      <c r="AI105" s="8">
        <f>iferror(VLOOKUP($A105, TMUI!$A$2:$Z1000, 10, false), "")</f>
        <v>0.04511593151</v>
      </c>
      <c r="AJ105" s="8">
        <f>iferror(VLOOKUP($A105, TMUI!$A$2:$Z1000, 11, false), "")</f>
        <v>0.2267736388</v>
      </c>
      <c r="AK105" s="8">
        <f t="shared" si="3"/>
        <v>0.4762075586</v>
      </c>
      <c r="AL105" s="8"/>
      <c r="AM105" s="8">
        <f t="shared" si="4"/>
        <v>0.2821103119</v>
      </c>
      <c r="AN105" s="8">
        <f>iferror(vlookup(A105, 'December Scores'!A$1:AS1000, 3, false), "")</f>
        <v>0.2027238789</v>
      </c>
      <c r="AO105" s="8">
        <f t="shared" si="5"/>
        <v>0.2622637037</v>
      </c>
    </row>
    <row r="106">
      <c r="A106" s="2">
        <v>2012.0</v>
      </c>
      <c r="B106" s="2" t="s">
        <v>282</v>
      </c>
      <c r="C106" s="8">
        <f>lookup($A106, NIL!$A$1:$A1000, NIL!C$1:C1000)</f>
        <v>4</v>
      </c>
      <c r="D106" s="8">
        <f>lookup($A106, NIL!$A$1:$A1000, NIL!D$1:D1000)</f>
        <v>1</v>
      </c>
      <c r="E106" s="8">
        <f>lookup($A106, NIL!$A$1:$A1000, NIL!E$1:E1000)</f>
        <v>1</v>
      </c>
      <c r="F106" s="8">
        <f>lookup($A106, NIL!$A$1:$A1000, NIL!F$1:F1000)</f>
        <v>0</v>
      </c>
      <c r="G106" s="8">
        <f>lookup($A106, NIL!$A$1:$A1000, NIL!G$1:G1000)</f>
        <v>0</v>
      </c>
      <c r="H106" s="8">
        <f>lookup($A106, NIL!$A$1:$A1000, NIL!K$1:K1000)</f>
        <v>0.1802616964</v>
      </c>
      <c r="I106" s="8">
        <f>lookup($A106, NIL!$A$1:$A1000, NIL!L$1:L1000)</f>
        <v>0.3487391692</v>
      </c>
      <c r="J106" s="8">
        <f>lookup($A106, NIL!$A$1:$A1000, NIL!M$1:M1000)</f>
        <v>0.2955136923</v>
      </c>
      <c r="K106" s="8">
        <f>lookup($A106, NIL!$A$1:$A1000, NIL!N$1:N1000)</f>
        <v>-0.980049762</v>
      </c>
      <c r="L106" s="8">
        <f>lookup($A106, NIL!$A$1:$A1000, NIL!O$1:O1000)</f>
        <v>-0.7116357457</v>
      </c>
      <c r="M106" s="8">
        <f>lookup($A106, NIL!$A$1:$A1000, NIL!P$1:P1000)</f>
        <v>-0.17343419</v>
      </c>
      <c r="N106" s="8">
        <f t="shared" si="1"/>
        <v>-0.4164543072</v>
      </c>
      <c r="P106" s="8">
        <f>iferror(VLOOKUP($A106, Awario!$A$2:$G1000, 3, false), "")</f>
        <v>5</v>
      </c>
      <c r="Q106" s="8">
        <f>iferror(VLOOKUP($A106, Awario!$A$2:$Z1000, 4, false), "")</f>
        <v>8440</v>
      </c>
      <c r="R106" s="8">
        <f>iferror(VLOOKUP($A106, Awario!$A$2:$Z1000, 5, false), "")</f>
        <v>23664</v>
      </c>
      <c r="S106" s="8">
        <f>iferror(VLOOKUP($A106, Awario!$A$2:$G1000, 6, false), "")</f>
        <v>4.374088157</v>
      </c>
      <c r="T106" s="9" t="b">
        <f>iferror(VLOOKUP($A106, Awario!$A$2:$Z1000, 7, false), "")</f>
        <v>0</v>
      </c>
      <c r="U106" s="8">
        <f>iferror(VLOOKUP($A106, Awario!$A$2:$Z1000, 8, false), "")</f>
        <v>1.803791469</v>
      </c>
      <c r="V106" s="8">
        <f>iferror(VLOOKUP($A106, Awario!$A$2:$Z1000, 9, false), "")</f>
        <v>1.525254523</v>
      </c>
      <c r="W106" s="8">
        <f>iferror(VLOOKUP($A106, Awario!$A$2:$Z1000, 10, false), "")</f>
        <v>1.245924419</v>
      </c>
      <c r="X106" s="8">
        <f>iferror(VLOOKUP($A106, Awario!$A$2:$Z1000, 11, false), "")</f>
        <v>-0.4596529306</v>
      </c>
      <c r="Y106" s="8">
        <f>iferror(VLOOKUP($A106, Awario!$A$2:$Z1000, 12, false), "")</f>
        <v>0.7705086707</v>
      </c>
      <c r="Z106" s="8">
        <f t="shared" si="2"/>
        <v>0.8777862329</v>
      </c>
      <c r="AA106" s="8"/>
      <c r="AB106" s="8">
        <f>iferror(VLOOKUP($A106, TMUI!$A$2:$G1000, 3, false), "")</f>
        <v>80.83</v>
      </c>
      <c r="AC106" s="8">
        <f>iferror(VLOOKUP($A106, TMUI!$A$2:$G1000, 4, false), "")</f>
        <v>63.18</v>
      </c>
      <c r="AD106" s="8">
        <f>iferror(VLOOKUP($A106, TMUI!$A$2:$G1000, 5, false), "")</f>
        <v>73.65</v>
      </c>
      <c r="AE106" s="8">
        <f>iferror(VLOOKUP($A106, TMUI!$A$2:$G1000, 6, false), "")</f>
        <v>51.33</v>
      </c>
      <c r="AF106" s="8">
        <f>iferror(VLOOKUP($A106, TMUI!$A$2:$Z1000, 7, false), "")</f>
        <v>0.3370679186</v>
      </c>
      <c r="AG106" s="8">
        <f>iferror(VLOOKUP($A106, TMUI!$A$2:$Z1000, 8, false), "")</f>
        <v>-0.399579728</v>
      </c>
      <c r="AH106" s="8">
        <f>iferror(VLOOKUP($A106, TMUI!$A$2:$Z1000, 9, false), "")</f>
        <v>0.06587782335</v>
      </c>
      <c r="AI106" s="8">
        <f>iferror(VLOOKUP($A106, TMUI!$A$2:$Z1000, 10, false), "")</f>
        <v>-0.3154754097</v>
      </c>
      <c r="AJ106" s="8">
        <f>iferror(VLOOKUP($A106, TMUI!$A$2:$Z1000, 11, false), "")</f>
        <v>-0.07802734894</v>
      </c>
      <c r="AK106" s="8">
        <f t="shared" si="3"/>
        <v>-0.279333759</v>
      </c>
      <c r="AL106" s="8"/>
      <c r="AM106" s="8">
        <f t="shared" si="4"/>
        <v>0.06066605556</v>
      </c>
      <c r="AN106" s="8">
        <f>iferror(vlookup(A106, 'December Scores'!A$1:AS1000, 3, false), "")</f>
        <v>0.831126207</v>
      </c>
      <c r="AO106" s="8">
        <f t="shared" si="5"/>
        <v>0.2532810934</v>
      </c>
    </row>
    <row r="107">
      <c r="A107" s="2">
        <v>808.0</v>
      </c>
      <c r="B107" s="2" t="s">
        <v>67</v>
      </c>
      <c r="C107" s="8">
        <f>lookup($A107, NIL!$A$1:$A1000, NIL!C$1:C1000)</f>
        <v>4</v>
      </c>
      <c r="D107" s="8">
        <f>lookup($A107, NIL!$A$1:$A1000, NIL!D$1:D1000)</f>
        <v>1</v>
      </c>
      <c r="E107" s="8">
        <f>lookup($A107, NIL!$A$1:$A1000, NIL!E$1:E1000)</f>
        <v>1</v>
      </c>
      <c r="F107" s="8">
        <f>lookup($A107, NIL!$A$1:$A1000, NIL!F$1:F1000)</f>
        <v>0</v>
      </c>
      <c r="G107" s="8">
        <f>lookup($A107, NIL!$A$1:$A1000, NIL!G$1:G1000)</f>
        <v>0</v>
      </c>
      <c r="H107" s="8">
        <f>lookup($A107, NIL!$A$1:$A1000, NIL!K$1:K1000)</f>
        <v>0.1802616964</v>
      </c>
      <c r="I107" s="8">
        <f>lookup($A107, NIL!$A$1:$A1000, NIL!L$1:L1000)</f>
        <v>0.3487391692</v>
      </c>
      <c r="J107" s="8">
        <f>lookup($A107, NIL!$A$1:$A1000, NIL!M$1:M1000)</f>
        <v>0.2955136923</v>
      </c>
      <c r="K107" s="8">
        <f>lookup($A107, NIL!$A$1:$A1000, NIL!N$1:N1000)</f>
        <v>-0.980049762</v>
      </c>
      <c r="L107" s="8">
        <f>lookup($A107, NIL!$A$1:$A1000, NIL!O$1:O1000)</f>
        <v>-0.7116357457</v>
      </c>
      <c r="M107" s="8">
        <f>lookup($A107, NIL!$A$1:$A1000, NIL!P$1:P1000)</f>
        <v>-0.17343419</v>
      </c>
      <c r="N107" s="8">
        <f t="shared" si="1"/>
        <v>-0.4164543072</v>
      </c>
      <c r="P107" s="8">
        <f>iferror(VLOOKUP($A107, Awario!$A$2:$G1000, 3, false), "")</f>
        <v>0</v>
      </c>
      <c r="Q107" s="8">
        <f>iferror(VLOOKUP($A107, Awario!$A$2:$Z1000, 4, false), "")</f>
        <v>0</v>
      </c>
      <c r="R107" s="8">
        <f>iferror(VLOOKUP($A107, Awario!$A$2:$Z1000, 5, false), "")</f>
        <v>2429</v>
      </c>
      <c r="S107" s="8">
        <f>iferror(VLOOKUP($A107, Awario!$A$2:$G1000, 6, false), "")</f>
        <v>3.385427515</v>
      </c>
      <c r="T107" s="9" t="b">
        <f>iferror(VLOOKUP($A107, Awario!$A$2:$Z1000, 7, false), "")</f>
        <v>1</v>
      </c>
      <c r="U107" s="8" t="str">
        <f>iferror(VLOOKUP($A107, Awario!$A$2:$Z1000, 8, false), "")</f>
        <v/>
      </c>
      <c r="V107" s="8">
        <f>iferror(VLOOKUP($A107, Awario!$A$2:$Z1000, 9, false), "")</f>
        <v>1.016180778</v>
      </c>
      <c r="W107" s="8">
        <f>iferror(VLOOKUP($A107, Awario!$A$2:$Z1000, 10, false), "")</f>
        <v>-0.9975098132</v>
      </c>
      <c r="X107" s="8" t="str">
        <f>iferror(VLOOKUP($A107, Awario!$A$2:$Z1000, 11, false), "")</f>
        <v/>
      </c>
      <c r="Y107" s="8">
        <f>iferror(VLOOKUP($A107, Awario!$A$2:$Z1000, 12, false), "")</f>
        <v>0.009335482538</v>
      </c>
      <c r="Z107" s="8">
        <f t="shared" si="2"/>
        <v>0.09662030086</v>
      </c>
      <c r="AA107" s="8"/>
      <c r="AB107" s="8">
        <f>iferror(VLOOKUP($A107, TMUI!$A$2:$G1000, 3, false), "")</f>
        <v>85.01</v>
      </c>
      <c r="AC107" s="8">
        <f>iferror(VLOOKUP($A107, TMUI!$A$2:$G1000, 4, false), "")</f>
        <v>83.27</v>
      </c>
      <c r="AD107" s="8">
        <f>iferror(VLOOKUP($A107, TMUI!$A$2:$G1000, 5, false), "")</f>
        <v>93.25</v>
      </c>
      <c r="AE107" s="8">
        <f>iferror(VLOOKUP($A107, TMUI!$A$2:$G1000, 6, false), "")</f>
        <v>79.02</v>
      </c>
      <c r="AF107" s="8">
        <f>iferror(VLOOKUP($A107, TMUI!$A$2:$Z1000, 7, false), "")</f>
        <v>0.6434348514</v>
      </c>
      <c r="AG107" s="8">
        <f>iferror(VLOOKUP($A107, TMUI!$A$2:$Z1000, 8, false), "")</f>
        <v>0.9663927656</v>
      </c>
      <c r="AH107" s="8">
        <f>iferror(VLOOKUP($A107, TMUI!$A$2:$Z1000, 9, false), "")</f>
        <v>1.600911074</v>
      </c>
      <c r="AI107" s="8">
        <f>iferror(VLOOKUP($A107, TMUI!$A$2:$Z1000, 10, false), "")</f>
        <v>1.373995696</v>
      </c>
      <c r="AJ107" s="8">
        <f>iferror(VLOOKUP($A107, TMUI!$A$2:$Z1000, 11, false), "")</f>
        <v>1.146183597</v>
      </c>
      <c r="AK107" s="8">
        <f t="shared" si="3"/>
        <v>1.070599644</v>
      </c>
      <c r="AL107" s="8"/>
      <c r="AM107" s="8">
        <f t="shared" si="4"/>
        <v>0.2502552124</v>
      </c>
      <c r="AN107" s="8">
        <f>iferror(vlookup(A107, 'December Scores'!A$1:AS1000, 3, false), "")</f>
        <v>0.2372202936</v>
      </c>
      <c r="AO107" s="8">
        <f t="shared" si="5"/>
        <v>0.2469964827</v>
      </c>
    </row>
    <row r="108">
      <c r="A108" s="2">
        <v>1401.0</v>
      </c>
      <c r="B108" s="2" t="s">
        <v>62</v>
      </c>
      <c r="C108" s="8">
        <f>lookup($A108, NIL!$A$1:$A1000, NIL!C$1:C1000)</f>
        <v>4</v>
      </c>
      <c r="D108" s="8">
        <f>lookup($A108, NIL!$A$1:$A1000, NIL!D$1:D1000)</f>
        <v>1</v>
      </c>
      <c r="E108" s="8">
        <f>lookup($A108, NIL!$A$1:$A1000, NIL!E$1:E1000)</f>
        <v>1</v>
      </c>
      <c r="F108" s="8">
        <f>lookup($A108, NIL!$A$1:$A1000, NIL!F$1:F1000)</f>
        <v>1</v>
      </c>
      <c r="G108" s="8">
        <f>lookup($A108, NIL!$A$1:$A1000, NIL!G$1:G1000)</f>
        <v>0</v>
      </c>
      <c r="H108" s="8">
        <f>lookup($A108, NIL!$A$1:$A1000, NIL!K$1:K1000)</f>
        <v>0.1802616964</v>
      </c>
      <c r="I108" s="8">
        <f>lookup($A108, NIL!$A$1:$A1000, NIL!L$1:L1000)</f>
        <v>0.3487391692</v>
      </c>
      <c r="J108" s="8">
        <f>lookup($A108, NIL!$A$1:$A1000, NIL!M$1:M1000)</f>
        <v>0.2955136923</v>
      </c>
      <c r="K108" s="8">
        <f>lookup($A108, NIL!$A$1:$A1000, NIL!N$1:N1000)</f>
        <v>1.016618783</v>
      </c>
      <c r="L108" s="8">
        <f>lookup($A108, NIL!$A$1:$A1000, NIL!O$1:O1000)</f>
        <v>-0.7116357457</v>
      </c>
      <c r="M108" s="8">
        <f>lookup($A108, NIL!$A$1:$A1000, NIL!P$1:P1000)</f>
        <v>0.225899519</v>
      </c>
      <c r="N108" s="8">
        <f t="shared" si="1"/>
        <v>0.4752888795</v>
      </c>
      <c r="P108" s="8">
        <f>iferror(VLOOKUP($A108, Awario!$A$2:$G1000, 3, false), "")</f>
        <v>0</v>
      </c>
      <c r="Q108" s="8">
        <f>iferror(VLOOKUP($A108, Awario!$A$2:$Z1000, 4, false), "")</f>
        <v>0</v>
      </c>
      <c r="R108" s="8">
        <f>iferror(VLOOKUP($A108, Awario!$A$2:$Z1000, 5, false), "")</f>
        <v>0</v>
      </c>
      <c r="S108" s="8">
        <f>iferror(VLOOKUP($A108, Awario!$A$2:$G1000, 6, false), "")</f>
        <v>0</v>
      </c>
      <c r="T108" s="9" t="b">
        <f>iferror(VLOOKUP($A108, Awario!$A$2:$Z1000, 7, false), "")</f>
        <v>1</v>
      </c>
      <c r="U108" s="8" t="str">
        <f>iferror(VLOOKUP($A108, Awario!$A$2:$Z1000, 8, false), "")</f>
        <v/>
      </c>
      <c r="V108" s="8">
        <f>iferror(VLOOKUP($A108, Awario!$A$2:$Z1000, 9, false), "")</f>
        <v>-0.7270182438</v>
      </c>
      <c r="W108" s="8">
        <f>iferror(VLOOKUP($A108, Awario!$A$2:$Z1000, 10, false), "")</f>
        <v>-0.9975098132</v>
      </c>
      <c r="X108" s="8" t="str">
        <f>iferror(VLOOKUP($A108, Awario!$A$2:$Z1000, 11, false), "")</f>
        <v/>
      </c>
      <c r="Y108" s="8">
        <f>iferror(VLOOKUP($A108, Awario!$A$2:$Z1000, 12, false), "")</f>
        <v>-0.8622640285</v>
      </c>
      <c r="Z108" s="8">
        <f t="shared" si="2"/>
        <v>-0.9285817296</v>
      </c>
      <c r="AA108" s="8"/>
      <c r="AB108" s="8">
        <f>iferror(VLOOKUP($A108, TMUI!$A$2:$G1000, 3, false), "")</f>
        <v>95.34</v>
      </c>
      <c r="AC108" s="8">
        <f>iferror(VLOOKUP($A108, TMUI!$A$2:$G1000, 4, false), "")</f>
        <v>87.84</v>
      </c>
      <c r="AD108" s="8">
        <f>iferror(VLOOKUP($A108, TMUI!$A$2:$G1000, 5, false), "")</f>
        <v>84</v>
      </c>
      <c r="AE108" s="8">
        <f>iferror(VLOOKUP($A108, TMUI!$A$2:$G1000, 6, false), "")</f>
        <v>81.91</v>
      </c>
      <c r="AF108" s="8">
        <f>iferror(VLOOKUP($A108, TMUI!$A$2:$Z1000, 7, false), "")</f>
        <v>1.40055696</v>
      </c>
      <c r="AG108" s="8">
        <f>iferror(VLOOKUP($A108, TMUI!$A$2:$Z1000, 8, false), "")</f>
        <v>1.277119211</v>
      </c>
      <c r="AH108" s="8">
        <f>iferror(VLOOKUP($A108, TMUI!$A$2:$Z1000, 9, false), "")</f>
        <v>0.8764693615</v>
      </c>
      <c r="AI108" s="8">
        <f>iferror(VLOOKUP($A108, TMUI!$A$2:$Z1000, 10, false), "")</f>
        <v>1.550325472</v>
      </c>
      <c r="AJ108" s="8">
        <f>iferror(VLOOKUP($A108, TMUI!$A$2:$Z1000, 11, false), "")</f>
        <v>1.276117751</v>
      </c>
      <c r="AK108" s="8">
        <f t="shared" si="3"/>
        <v>1.129653819</v>
      </c>
      <c r="AL108" s="8"/>
      <c r="AM108" s="8">
        <f t="shared" si="4"/>
        <v>0.2254536564</v>
      </c>
      <c r="AN108" s="8">
        <f>iferror(vlookup(A108, 'December Scores'!A$1:AS1000, 3, false), "")</f>
        <v>0.2877365635</v>
      </c>
      <c r="AO108" s="8">
        <f t="shared" si="5"/>
        <v>0.2410243832</v>
      </c>
    </row>
    <row r="109">
      <c r="A109" s="2">
        <v>823.0</v>
      </c>
      <c r="B109" s="2" t="s">
        <v>72</v>
      </c>
      <c r="C109" s="8">
        <f>lookup($A109, NIL!$A$1:$A1000, NIL!C$1:C1000)</f>
        <v>4</v>
      </c>
      <c r="D109" s="8">
        <f>lookup($A109, NIL!$A$1:$A1000, NIL!D$1:D1000)</f>
        <v>1</v>
      </c>
      <c r="E109" s="8" t="str">
        <f>lookup($A109, NIL!$A$1:$A1000, NIL!E$1:E1000)</f>
        <v/>
      </c>
      <c r="F109" s="8" t="str">
        <f>lookup($A109, NIL!$A$1:$A1000, NIL!F$1:F1000)</f>
        <v/>
      </c>
      <c r="G109" s="8" t="str">
        <f>lookup($A109, NIL!$A$1:$A1000, NIL!G$1:G1000)</f>
        <v/>
      </c>
      <c r="H109" s="8">
        <f>lookup($A109, NIL!$A$1:$A1000, NIL!K$1:K1000)</f>
        <v>0.1802616964</v>
      </c>
      <c r="I109" s="8">
        <f>lookup($A109, NIL!$A$1:$A1000, NIL!L$1:L1000)</f>
        <v>0.3487391692</v>
      </c>
      <c r="J109" s="8" t="str">
        <f>lookup($A109, NIL!$A$1:$A1000, NIL!M$1:M1000)</f>
        <v/>
      </c>
      <c r="K109" s="8" t="str">
        <f>lookup($A109, NIL!$A$1:$A1000, NIL!N$1:N1000)</f>
        <v/>
      </c>
      <c r="L109" s="8" t="str">
        <f>lookup($A109, NIL!$A$1:$A1000, NIL!O$1:O1000)</f>
        <v/>
      </c>
      <c r="M109" s="8">
        <f>lookup($A109, NIL!$A$1:$A1000, NIL!P$1:P1000)</f>
        <v>0.2645004328</v>
      </c>
      <c r="N109" s="8">
        <f t="shared" si="1"/>
        <v>0.5142960556</v>
      </c>
      <c r="P109" s="8">
        <f>iferror(VLOOKUP($A109, Awario!$A$2:$G1000, 3, false), "")</f>
        <v>5</v>
      </c>
      <c r="Q109" s="8">
        <f>iferror(VLOOKUP($A109, Awario!$A$2:$Z1000, 4, false), "")</f>
        <v>3514</v>
      </c>
      <c r="R109" s="8">
        <f>iferror(VLOOKUP($A109, Awario!$A$2:$Z1000, 5, false), "")</f>
        <v>494</v>
      </c>
      <c r="S109" s="8">
        <f>iferror(VLOOKUP($A109, Awario!$A$2:$G1000, 6, false), "")</f>
        <v>2.693726949</v>
      </c>
      <c r="T109" s="9" t="b">
        <f>iferror(VLOOKUP($A109, Awario!$A$2:$Z1000, 7, false), "")</f>
        <v>0</v>
      </c>
      <c r="U109" s="8">
        <f>iferror(VLOOKUP($A109, Awario!$A$2:$Z1000, 8, false), "")</f>
        <v>-0.859419465</v>
      </c>
      <c r="V109" s="8">
        <f>iferror(VLOOKUP($A109, Awario!$A$2:$Z1000, 9, false), "")</f>
        <v>0.6600154949</v>
      </c>
      <c r="W109" s="8">
        <f>iferror(VLOOKUP($A109, Awario!$A$2:$Z1000, 10, false), "")</f>
        <v>1.245924419</v>
      </c>
      <c r="X109" s="8">
        <f>iferror(VLOOKUP($A109, Awario!$A$2:$Z1000, 11, false), "")</f>
        <v>-0.6698018268</v>
      </c>
      <c r="Y109" s="8">
        <f>iferror(VLOOKUP($A109, Awario!$A$2:$Z1000, 12, false), "")</f>
        <v>0.4120460291</v>
      </c>
      <c r="Z109" s="8">
        <f t="shared" si="2"/>
        <v>0.6419081158</v>
      </c>
      <c r="AA109" s="8"/>
      <c r="AB109" s="8">
        <f>iferror(VLOOKUP($A109, TMUI!$A$2:$G1000, 3, false), "")</f>
        <v>74.29</v>
      </c>
      <c r="AC109" s="8">
        <f>iferror(VLOOKUP($A109, TMUI!$A$2:$G1000, 4, false), "")</f>
        <v>64.93</v>
      </c>
      <c r="AD109" s="8">
        <f>iferror(VLOOKUP($A109, TMUI!$A$2:$G1000, 5, false), "")</f>
        <v>71.51</v>
      </c>
      <c r="AE109" s="8">
        <f>iferror(VLOOKUP($A109, TMUI!$A$2:$G1000, 6, false), "")</f>
        <v>48.02</v>
      </c>
      <c r="AF109" s="8">
        <f>iferror(VLOOKUP($A109, TMUI!$A$2:$Z1000, 7, false), "")</f>
        <v>-0.1422717322</v>
      </c>
      <c r="AG109" s="8">
        <f>iferror(VLOOKUP($A109, TMUI!$A$2:$Z1000, 8, false), "")</f>
        <v>-0.280592577</v>
      </c>
      <c r="AH109" s="8">
        <f>iferror(VLOOKUP($A109, TMUI!$A$2:$Z1000, 9, false), "")</f>
        <v>-0.1017227459</v>
      </c>
      <c r="AI109" s="8">
        <f>iferror(VLOOKUP($A109, TMUI!$A$2:$Z1000, 10, false), "")</f>
        <v>-0.5174309662</v>
      </c>
      <c r="AJ109" s="8">
        <f>iferror(VLOOKUP($A109, TMUI!$A$2:$Z1000, 11, false), "")</f>
        <v>-0.2605045053</v>
      </c>
      <c r="AK109" s="8">
        <f t="shared" si="3"/>
        <v>-0.5103964198</v>
      </c>
      <c r="AL109" s="8"/>
      <c r="AM109" s="8">
        <f t="shared" si="4"/>
        <v>0.2152692505</v>
      </c>
      <c r="AN109" s="8">
        <f>iferror(vlookup(A109, 'December Scores'!A$1:AS1000, 3, false), "")</f>
        <v>0.2709366158</v>
      </c>
      <c r="AO109" s="8">
        <f t="shared" si="5"/>
        <v>0.2291860918</v>
      </c>
    </row>
    <row r="110">
      <c r="A110" s="2">
        <v>2108.0</v>
      </c>
      <c r="B110" s="2" t="s">
        <v>307</v>
      </c>
      <c r="C110" s="8">
        <f>lookup($A110, NIL!$A$1:$A1000, NIL!C$1:C1000)</f>
        <v>4</v>
      </c>
      <c r="D110" s="8">
        <f>lookup($A110, NIL!$A$1:$A1000, NIL!D$1:D1000)</f>
        <v>1</v>
      </c>
      <c r="E110" s="8">
        <f>lookup($A110, NIL!$A$1:$A1000, NIL!E$1:E1000)</f>
        <v>1</v>
      </c>
      <c r="F110" s="8">
        <f>lookup($A110, NIL!$A$1:$A1000, NIL!F$1:F1000)</f>
        <v>1</v>
      </c>
      <c r="G110" s="8">
        <f>lookup($A110, NIL!$A$1:$A1000, NIL!G$1:G1000)</f>
        <v>1</v>
      </c>
      <c r="H110" s="8">
        <f>lookup($A110, NIL!$A$1:$A1000, NIL!K$1:K1000)</f>
        <v>0.1802616964</v>
      </c>
      <c r="I110" s="8">
        <f>lookup($A110, NIL!$A$1:$A1000, NIL!L$1:L1000)</f>
        <v>0.3487391692</v>
      </c>
      <c r="J110" s="8">
        <f>lookup($A110, NIL!$A$1:$A1000, NIL!M$1:M1000)</f>
        <v>0.2955136923</v>
      </c>
      <c r="K110" s="8">
        <f>lookup($A110, NIL!$A$1:$A1000, NIL!N$1:N1000)</f>
        <v>1.016618783</v>
      </c>
      <c r="L110" s="8">
        <f>lookup($A110, NIL!$A$1:$A1000, NIL!O$1:O1000)</f>
        <v>1.400065978</v>
      </c>
      <c r="M110" s="8">
        <f>lookup($A110, NIL!$A$1:$A1000, NIL!P$1:P1000)</f>
        <v>0.6482398638</v>
      </c>
      <c r="N110" s="8">
        <f t="shared" si="1"/>
        <v>0.8051334447</v>
      </c>
      <c r="P110" s="8">
        <f>iferror(VLOOKUP($A110, Awario!$A$2:$G1000, 3, false), "")</f>
        <v>5</v>
      </c>
      <c r="Q110" s="8">
        <f>iferror(VLOOKUP($A110, Awario!$A$2:$Z1000, 4, false), "")</f>
        <v>0</v>
      </c>
      <c r="R110" s="8">
        <f>iferror(VLOOKUP($A110, Awario!$A$2:$Z1000, 5, false), "")</f>
        <v>0</v>
      </c>
      <c r="S110" s="8">
        <f>iferror(VLOOKUP($A110, Awario!$A$2:$G1000, 6, false), "")</f>
        <v>0</v>
      </c>
      <c r="T110" s="9" t="b">
        <f>iferror(VLOOKUP($A110, Awario!$A$2:$Z1000, 7, false), "")</f>
        <v>1</v>
      </c>
      <c r="U110" s="8" t="str">
        <f>iferror(VLOOKUP($A110, Awario!$A$2:$Z1000, 8, false), "")</f>
        <v/>
      </c>
      <c r="V110" s="8">
        <f>iferror(VLOOKUP($A110, Awario!$A$2:$Z1000, 9, false), "")</f>
        <v>-0.7270182438</v>
      </c>
      <c r="W110" s="8">
        <f>iferror(VLOOKUP($A110, Awario!$A$2:$Z1000, 10, false), "")</f>
        <v>1.245924419</v>
      </c>
      <c r="X110" s="8" t="str">
        <f>iferror(VLOOKUP($A110, Awario!$A$2:$Z1000, 11, false), "")</f>
        <v/>
      </c>
      <c r="Y110" s="8">
        <f>iferror(VLOOKUP($A110, Awario!$A$2:$Z1000, 12, false), "")</f>
        <v>0.2594530877</v>
      </c>
      <c r="Z110" s="8">
        <f t="shared" si="2"/>
        <v>0.5093653774</v>
      </c>
      <c r="AA110" s="8"/>
      <c r="AB110" s="8">
        <f>iferror(VLOOKUP($A110, TMUI!$A$2:$G1000, 3, false), "")</f>
        <v>69.25</v>
      </c>
      <c r="AC110" s="8">
        <f>iferror(VLOOKUP($A110, TMUI!$A$2:$G1000, 4, false), "")</f>
        <v>63.84</v>
      </c>
      <c r="AD110" s="8">
        <f>iferror(VLOOKUP($A110, TMUI!$A$2:$G1000, 5, false), "")</f>
        <v>66.6</v>
      </c>
      <c r="AE110" s="8">
        <f>iferror(VLOOKUP($A110, TMUI!$A$2:$G1000, 6, false), "")</f>
        <v>31.2</v>
      </c>
      <c r="AF110" s="8">
        <f>iferror(VLOOKUP($A110, TMUI!$A$2:$Z1000, 7, false), "")</f>
        <v>-0.5116710961</v>
      </c>
      <c r="AG110" s="8">
        <f>iferror(VLOOKUP($A110, TMUI!$A$2:$Z1000, 8, false), "")</f>
        <v>-0.3547045739</v>
      </c>
      <c r="AH110" s="8">
        <f>iferror(VLOOKUP($A110, TMUI!$A$2:$Z1000, 9, false), "")</f>
        <v>-0.4862642389</v>
      </c>
      <c r="AI110" s="8">
        <f>iferror(VLOOKUP($A110, TMUI!$A$2:$Z1000, 10, false), "")</f>
        <v>-1.543682465</v>
      </c>
      <c r="AJ110" s="8">
        <f>iferror(VLOOKUP($A110, TMUI!$A$2:$Z1000, 11, false), "")</f>
        <v>-0.7240805935</v>
      </c>
      <c r="AK110" s="8">
        <f t="shared" si="3"/>
        <v>-0.8509292529</v>
      </c>
      <c r="AL110" s="8"/>
      <c r="AM110" s="8">
        <f t="shared" si="4"/>
        <v>0.1545231897</v>
      </c>
      <c r="AN110" s="8">
        <f>iferror(vlookup(A110, 'December Scores'!A$1:AS1000, 3, false), "")</f>
        <v>0.4489576539</v>
      </c>
      <c r="AO110" s="8">
        <f t="shared" si="5"/>
        <v>0.2281318058</v>
      </c>
    </row>
    <row r="111">
      <c r="A111" s="2">
        <v>1350.0</v>
      </c>
      <c r="B111" s="2" t="s">
        <v>108</v>
      </c>
      <c r="C111" s="8">
        <f>lookup($A111, NIL!$A$1:$A1000, NIL!C$1:C1000)</f>
        <v>4</v>
      </c>
      <c r="D111" s="8">
        <f>lookup($A111, NIL!$A$1:$A1000, NIL!D$1:D1000)</f>
        <v>1</v>
      </c>
      <c r="E111" s="8">
        <f>lookup($A111, NIL!$A$1:$A1000, NIL!E$1:E1000)</f>
        <v>1</v>
      </c>
      <c r="F111" s="8">
        <f>lookup($A111, NIL!$A$1:$A1000, NIL!F$1:F1000)</f>
        <v>0</v>
      </c>
      <c r="G111" s="8">
        <f>lookup($A111, NIL!$A$1:$A1000, NIL!G$1:G1000)</f>
        <v>0</v>
      </c>
      <c r="H111" s="8">
        <f>lookup($A111, NIL!$A$1:$A1000, NIL!K$1:K1000)</f>
        <v>0.1802616964</v>
      </c>
      <c r="I111" s="8">
        <f>lookup($A111, NIL!$A$1:$A1000, NIL!L$1:L1000)</f>
        <v>0.3487391692</v>
      </c>
      <c r="J111" s="8">
        <f>lookup($A111, NIL!$A$1:$A1000, NIL!M$1:M1000)</f>
        <v>0.2955136923</v>
      </c>
      <c r="K111" s="8">
        <f>lookup($A111, NIL!$A$1:$A1000, NIL!N$1:N1000)</f>
        <v>-0.980049762</v>
      </c>
      <c r="L111" s="8">
        <f>lookup($A111, NIL!$A$1:$A1000, NIL!O$1:O1000)</f>
        <v>-0.7116357457</v>
      </c>
      <c r="M111" s="8">
        <f>lookup($A111, NIL!$A$1:$A1000, NIL!P$1:P1000)</f>
        <v>-0.17343419</v>
      </c>
      <c r="N111" s="8">
        <f t="shared" si="1"/>
        <v>-0.4164543072</v>
      </c>
      <c r="P111" s="8">
        <f>iferror(VLOOKUP($A111, Awario!$A$2:$G1000, 3, false), "")</f>
        <v>3</v>
      </c>
      <c r="Q111" s="8">
        <f>iferror(VLOOKUP($A111, Awario!$A$2:$Z1000, 4, false), "")</f>
        <v>0</v>
      </c>
      <c r="R111" s="8">
        <f>iferror(VLOOKUP($A111, Awario!$A$2:$Z1000, 5, false), "")</f>
        <v>0</v>
      </c>
      <c r="S111" s="8">
        <f>iferror(VLOOKUP($A111, Awario!$A$2:$G1000, 6, false), "")</f>
        <v>0</v>
      </c>
      <c r="T111" s="9" t="b">
        <f>iferror(VLOOKUP($A111, Awario!$A$2:$Z1000, 7, false), "")</f>
        <v>1</v>
      </c>
      <c r="U111" s="8" t="str">
        <f>iferror(VLOOKUP($A111, Awario!$A$2:$Z1000, 8, false), "")</f>
        <v/>
      </c>
      <c r="V111" s="8">
        <f>iferror(VLOOKUP($A111, Awario!$A$2:$Z1000, 9, false), "")</f>
        <v>-0.7270182438</v>
      </c>
      <c r="W111" s="8">
        <f>iferror(VLOOKUP($A111, Awario!$A$2:$Z1000, 10, false), "")</f>
        <v>0.3485507262</v>
      </c>
      <c r="X111" s="8" t="str">
        <f>iferror(VLOOKUP($A111, Awario!$A$2:$Z1000, 11, false), "")</f>
        <v/>
      </c>
      <c r="Y111" s="8">
        <f>iferror(VLOOKUP($A111, Awario!$A$2:$Z1000, 12, false), "")</f>
        <v>-0.1892337588</v>
      </c>
      <c r="Z111" s="8">
        <f t="shared" si="2"/>
        <v>-0.4350100675</v>
      </c>
      <c r="AA111" s="8"/>
      <c r="AB111" s="8">
        <f>iferror(VLOOKUP($A111, TMUI!$A$2:$G1000, 3, false), "")</f>
        <v>87.27</v>
      </c>
      <c r="AC111" s="8">
        <f>iferror(VLOOKUP($A111, TMUI!$A$2:$G1000, 4, false), "")</f>
        <v>80.26</v>
      </c>
      <c r="AD111" s="8">
        <f>iferror(VLOOKUP($A111, TMUI!$A$2:$G1000, 5, false), "")</f>
        <v>82.14</v>
      </c>
      <c r="AE111" s="8">
        <f>iferror(VLOOKUP($A111, TMUI!$A$2:$G1000, 6, false), "")</f>
        <v>86.32</v>
      </c>
      <c r="AF111" s="8">
        <f>iferror(VLOOKUP($A111, TMUI!$A$2:$Z1000, 7, false), "")</f>
        <v>0.8090782169</v>
      </c>
      <c r="AG111" s="8">
        <f>iferror(VLOOKUP($A111, TMUI!$A$2:$Z1000, 8, false), "")</f>
        <v>0.7617348659</v>
      </c>
      <c r="AH111" s="8">
        <f>iferror(VLOOKUP($A111, TMUI!$A$2:$Z1000, 9, false), "")</f>
        <v>0.7307978387</v>
      </c>
      <c r="AI111" s="8">
        <f>iferror(VLOOKUP($A111, TMUI!$A$2:$Z1000, 10, false), "")</f>
        <v>1.819396169</v>
      </c>
      <c r="AJ111" s="8">
        <f>iferror(VLOOKUP($A111, TMUI!$A$2:$Z1000, 11, false), "")</f>
        <v>1.030251773</v>
      </c>
      <c r="AK111" s="8">
        <f t="shared" si="3"/>
        <v>1.015013188</v>
      </c>
      <c r="AL111" s="8"/>
      <c r="AM111" s="8">
        <f t="shared" si="4"/>
        <v>0.05451627123</v>
      </c>
      <c r="AN111" s="8">
        <f>iferror(vlookup(A111, 'December Scores'!A$1:AS1000, 3, false), "")</f>
        <v>0.7164935547</v>
      </c>
      <c r="AO111" s="8">
        <f t="shared" si="5"/>
        <v>0.2200105921</v>
      </c>
    </row>
    <row r="112">
      <c r="A112" s="2">
        <v>2361.0</v>
      </c>
      <c r="B112" s="2" t="s">
        <v>235</v>
      </c>
      <c r="C112" s="8">
        <f>lookup($A112, NIL!$A$1:$A1000, NIL!C$1:C1000)</f>
        <v>4</v>
      </c>
      <c r="D112" s="8">
        <f>lookup($A112, NIL!$A$1:$A1000, NIL!D$1:D1000)</f>
        <v>1</v>
      </c>
      <c r="E112" s="8">
        <f>lookup($A112, NIL!$A$1:$A1000, NIL!E$1:E1000)</f>
        <v>0</v>
      </c>
      <c r="F112" s="8">
        <f>lookup($A112, NIL!$A$1:$A1000, NIL!F$1:F1000)</f>
        <v>1</v>
      </c>
      <c r="G112" s="8">
        <f>lookup($A112, NIL!$A$1:$A1000, NIL!G$1:G1000)</f>
        <v>1</v>
      </c>
      <c r="H112" s="8">
        <f>lookup($A112, NIL!$A$1:$A1000, NIL!K$1:K1000)</f>
        <v>0.1802616964</v>
      </c>
      <c r="I112" s="8">
        <f>lookup($A112, NIL!$A$1:$A1000, NIL!L$1:L1000)</f>
        <v>0.3487391692</v>
      </c>
      <c r="J112" s="8">
        <f>lookup($A112, NIL!$A$1:$A1000, NIL!M$1:M1000)</f>
        <v>-3.37154258</v>
      </c>
      <c r="K112" s="8">
        <f>lookup($A112, NIL!$A$1:$A1000, NIL!N$1:N1000)</f>
        <v>1.016618783</v>
      </c>
      <c r="L112" s="8">
        <f>lookup($A112, NIL!$A$1:$A1000, NIL!O$1:O1000)</f>
        <v>1.400065978</v>
      </c>
      <c r="M112" s="8">
        <f>lookup($A112, NIL!$A$1:$A1000, NIL!P$1:P1000)</f>
        <v>-0.08517139064</v>
      </c>
      <c r="N112" s="8">
        <f t="shared" si="1"/>
        <v>-0.2918413792</v>
      </c>
      <c r="P112" s="8" t="str">
        <f>iferror(VLOOKUP($A112, Awario!$A$2:$G1000, 3, false), "")</f>
        <v/>
      </c>
      <c r="Q112" s="8" t="str">
        <f>iferror(VLOOKUP($A112, Awario!$A$2:$Z1000, 4, false), "")</f>
        <v/>
      </c>
      <c r="R112" s="8" t="str">
        <f>iferror(VLOOKUP($A112, Awario!$A$2:$Z1000, 5, false), "")</f>
        <v/>
      </c>
      <c r="S112" s="8" t="str">
        <f>iferror(VLOOKUP($A112, Awario!$A$2:$G1000, 6, false), "")</f>
        <v/>
      </c>
      <c r="T112" s="9" t="str">
        <f>iferror(VLOOKUP($A112, Awario!$A$2:$Z1000, 7, false), "")</f>
        <v/>
      </c>
      <c r="U112" s="8" t="str">
        <f>iferror(VLOOKUP($A112, Awario!$A$2:$Z1000, 8, false), "")</f>
        <v/>
      </c>
      <c r="V112" s="8" t="str">
        <f>iferror(VLOOKUP($A112, Awario!$A$2:$Z1000, 9, false), "")</f>
        <v/>
      </c>
      <c r="W112" s="8" t="str">
        <f>iferror(VLOOKUP($A112, Awario!$A$2:$Z1000, 10, false), "")</f>
        <v/>
      </c>
      <c r="X112" s="8" t="str">
        <f>iferror(VLOOKUP($A112, Awario!$A$2:$Z1000, 11, false), "")</f>
        <v/>
      </c>
      <c r="Y112" s="8" t="str">
        <f>iferror(VLOOKUP($A112, Awario!$A$2:$Z1000, 12, false), "")</f>
        <v/>
      </c>
      <c r="Z112" s="8" t="str">
        <f t="shared" si="2"/>
        <v/>
      </c>
      <c r="AA112" s="8"/>
      <c r="AB112" s="8">
        <f>iferror(VLOOKUP($A112, TMUI!$A$2:$G1000, 3, false), "")</f>
        <v>64.06</v>
      </c>
      <c r="AC112" s="8">
        <f>iferror(VLOOKUP($A112, TMUI!$A$2:$G1000, 4, false), "")</f>
        <v>83.59</v>
      </c>
      <c r="AD112" s="8">
        <f>iferror(VLOOKUP($A112, TMUI!$A$2:$G1000, 5, false), "")</f>
        <v>89.06</v>
      </c>
      <c r="AE112" s="8">
        <f>iferror(VLOOKUP($A112, TMUI!$A$2:$G1000, 6, false), "")</f>
        <v>67.97</v>
      </c>
      <c r="AF112" s="8">
        <f>iferror(VLOOKUP($A112, TMUI!$A$2:$Z1000, 7, false), "")</f>
        <v>-0.8920644887</v>
      </c>
      <c r="AG112" s="8">
        <f>iferror(VLOOKUP($A112, TMUI!$A$2:$Z1000, 8, false), "")</f>
        <v>0.9881504161</v>
      </c>
      <c r="AH112" s="8">
        <f>iferror(VLOOKUP($A112, TMUI!$A$2:$Z1000, 9, false), "")</f>
        <v>1.272758558</v>
      </c>
      <c r="AI112" s="8">
        <f>iferror(VLOOKUP($A112, TMUI!$A$2:$Z1000, 10, false), "")</f>
        <v>0.6997936118</v>
      </c>
      <c r="AJ112" s="8">
        <f>iferror(VLOOKUP($A112, TMUI!$A$2:$Z1000, 11, false), "")</f>
        <v>0.5171595243</v>
      </c>
      <c r="AK112" s="8">
        <f t="shared" si="3"/>
        <v>0.7191380426</v>
      </c>
      <c r="AL112" s="8"/>
      <c r="AM112" s="8">
        <f t="shared" si="4"/>
        <v>0.2136483317</v>
      </c>
      <c r="AN112" s="8" t="str">
        <f>iferror(vlookup(A112, 'December Scores'!A$1:AS1000, 3, false), "")</f>
        <v/>
      </c>
      <c r="AO112" s="8">
        <f t="shared" si="5"/>
        <v>0.2136483317</v>
      </c>
    </row>
    <row r="113">
      <c r="A113" s="2">
        <v>1713.0</v>
      </c>
      <c r="B113" s="2" t="s">
        <v>191</v>
      </c>
      <c r="C113" s="8">
        <f>lookup($A113, NIL!$A$1:$A1000, NIL!C$1:C1000)</f>
        <v>4</v>
      </c>
      <c r="D113" s="8">
        <f>lookup($A113, NIL!$A$1:$A1000, NIL!D$1:D1000)</f>
        <v>1</v>
      </c>
      <c r="E113" s="8" t="str">
        <f>lookup($A113, NIL!$A$1:$A1000, NIL!E$1:E1000)</f>
        <v/>
      </c>
      <c r="F113" s="8" t="str">
        <f>lookup($A113, NIL!$A$1:$A1000, NIL!F$1:F1000)</f>
        <v/>
      </c>
      <c r="G113" s="8" t="str">
        <f>lookup($A113, NIL!$A$1:$A1000, NIL!G$1:G1000)</f>
        <v/>
      </c>
      <c r="H113" s="8">
        <f>lookup($A113, NIL!$A$1:$A1000, NIL!K$1:K1000)</f>
        <v>0.1802616964</v>
      </c>
      <c r="I113" s="8">
        <f>lookup($A113, NIL!$A$1:$A1000, NIL!L$1:L1000)</f>
        <v>0.3487391692</v>
      </c>
      <c r="J113" s="8" t="str">
        <f>lookup($A113, NIL!$A$1:$A1000, NIL!M$1:M1000)</f>
        <v/>
      </c>
      <c r="K113" s="8" t="str">
        <f>lookup($A113, NIL!$A$1:$A1000, NIL!N$1:N1000)</f>
        <v/>
      </c>
      <c r="L113" s="8" t="str">
        <f>lookup($A113, NIL!$A$1:$A1000, NIL!O$1:O1000)</f>
        <v/>
      </c>
      <c r="M113" s="8">
        <f>lookup($A113, NIL!$A$1:$A1000, NIL!P$1:P1000)</f>
        <v>0.2645004328</v>
      </c>
      <c r="N113" s="8">
        <f t="shared" si="1"/>
        <v>0.5142960556</v>
      </c>
      <c r="P113" s="8">
        <f>iferror(VLOOKUP($A113, Awario!$A$2:$G1000, 3, false), "")</f>
        <v>5</v>
      </c>
      <c r="Q113" s="8">
        <f>iferror(VLOOKUP($A113, Awario!$A$2:$Z1000, 4, false), "")</f>
        <v>0</v>
      </c>
      <c r="R113" s="8">
        <f>iferror(VLOOKUP($A113, Awario!$A$2:$Z1000, 5, false), "")</f>
        <v>0</v>
      </c>
      <c r="S113" s="8">
        <f>iferror(VLOOKUP($A113, Awario!$A$2:$G1000, 6, false), "")</f>
        <v>0</v>
      </c>
      <c r="T113" s="9" t="b">
        <f>iferror(VLOOKUP($A113, Awario!$A$2:$Z1000, 7, false), "")</f>
        <v>1</v>
      </c>
      <c r="U113" s="8" t="str">
        <f>iferror(VLOOKUP($A113, Awario!$A$2:$Z1000, 8, false), "")</f>
        <v/>
      </c>
      <c r="V113" s="8">
        <f>iferror(VLOOKUP($A113, Awario!$A$2:$Z1000, 9, false), "")</f>
        <v>-0.7270182438</v>
      </c>
      <c r="W113" s="8">
        <f>iferror(VLOOKUP($A113, Awario!$A$2:$Z1000, 10, false), "")</f>
        <v>1.245924419</v>
      </c>
      <c r="X113" s="8" t="str">
        <f>iferror(VLOOKUP($A113, Awario!$A$2:$Z1000, 11, false), "")</f>
        <v/>
      </c>
      <c r="Y113" s="8">
        <f>iferror(VLOOKUP($A113, Awario!$A$2:$Z1000, 12, false), "")</f>
        <v>0.2594530877</v>
      </c>
      <c r="Z113" s="8">
        <f t="shared" si="2"/>
        <v>0.5093653774</v>
      </c>
      <c r="AA113" s="8"/>
      <c r="AB113" s="8">
        <f>iferror(VLOOKUP($A113, TMUI!$A$2:$G1000, 3, false), "")</f>
        <v>71.47</v>
      </c>
      <c r="AC113" s="8">
        <f>iferror(VLOOKUP($A113, TMUI!$A$2:$G1000, 4, false), "")</f>
        <v>63.47</v>
      </c>
      <c r="AD113" s="8">
        <f>iferror(VLOOKUP($A113, TMUI!$A$2:$G1000, 5, false), "")</f>
        <v>79.78</v>
      </c>
      <c r="AE113" s="8">
        <f>iferror(VLOOKUP($A113, TMUI!$A$2:$G1000, 6, false), "")</f>
        <v>46.49</v>
      </c>
      <c r="AF113" s="8">
        <f>iferror(VLOOKUP($A113, TMUI!$A$2:$Z1000, 7, false), "")</f>
        <v>-0.3489594715</v>
      </c>
      <c r="AG113" s="8">
        <f>iferror(VLOOKUP($A113, TMUI!$A$2:$Z1000, 8, false), "")</f>
        <v>-0.3798618573</v>
      </c>
      <c r="AH113" s="8">
        <f>iferror(VLOOKUP($A113, TMUI!$A$2:$Z1000, 9, false), "")</f>
        <v>0.5459673044</v>
      </c>
      <c r="AI113" s="8">
        <f>iferror(VLOOKUP($A113, TMUI!$A$2:$Z1000, 10, false), "")</f>
        <v>-0.6107820241</v>
      </c>
      <c r="AJ113" s="8">
        <f>iferror(VLOOKUP($A113, TMUI!$A$2:$Z1000, 11, false), "")</f>
        <v>-0.1984090121</v>
      </c>
      <c r="AK113" s="8">
        <f t="shared" si="3"/>
        <v>-0.4454312653</v>
      </c>
      <c r="AL113" s="8"/>
      <c r="AM113" s="8">
        <f t="shared" si="4"/>
        <v>0.1927433892</v>
      </c>
      <c r="AN113" s="8">
        <f>iferror(vlookup(A113, 'December Scores'!A$1:AS1000, 3, false), "")</f>
        <v>0.2715016827</v>
      </c>
      <c r="AO113" s="8">
        <f t="shared" si="5"/>
        <v>0.2124329626</v>
      </c>
    </row>
    <row r="114">
      <c r="A114" s="2">
        <v>1858.0</v>
      </c>
      <c r="B114" s="2" t="s">
        <v>193</v>
      </c>
      <c r="C114" s="8">
        <f>lookup($A114, NIL!$A$1:$A1000, NIL!C$1:C1000)</f>
        <v>4</v>
      </c>
      <c r="D114" s="8">
        <f>lookup($A114, NIL!$A$1:$A1000, NIL!D$1:D1000)</f>
        <v>1</v>
      </c>
      <c r="E114" s="8">
        <f>lookup($A114, NIL!$A$1:$A1000, NIL!E$1:E1000)</f>
        <v>1</v>
      </c>
      <c r="F114" s="8">
        <f>lookup($A114, NIL!$A$1:$A1000, NIL!F$1:F1000)</f>
        <v>0</v>
      </c>
      <c r="G114" s="8">
        <f>lookup($A114, NIL!$A$1:$A1000, NIL!G$1:G1000)</f>
        <v>0</v>
      </c>
      <c r="H114" s="8">
        <f>lookup($A114, NIL!$A$1:$A1000, NIL!K$1:K1000)</f>
        <v>0.1802616964</v>
      </c>
      <c r="I114" s="8">
        <f>lookup($A114, NIL!$A$1:$A1000, NIL!L$1:L1000)</f>
        <v>0.3487391692</v>
      </c>
      <c r="J114" s="8">
        <f>lookup($A114, NIL!$A$1:$A1000, NIL!M$1:M1000)</f>
        <v>0.2955136923</v>
      </c>
      <c r="K114" s="8">
        <f>lookup($A114, NIL!$A$1:$A1000, NIL!N$1:N1000)</f>
        <v>-0.980049762</v>
      </c>
      <c r="L114" s="8">
        <f>lookup($A114, NIL!$A$1:$A1000, NIL!O$1:O1000)</f>
        <v>-0.7116357457</v>
      </c>
      <c r="M114" s="8">
        <f>lookup($A114, NIL!$A$1:$A1000, NIL!P$1:P1000)</f>
        <v>-0.17343419</v>
      </c>
      <c r="N114" s="8">
        <f t="shared" si="1"/>
        <v>-0.4164543072</v>
      </c>
      <c r="P114" s="8">
        <f>iferror(VLOOKUP($A114, Awario!$A$2:$G1000, 3, false), "")</f>
        <v>1</v>
      </c>
      <c r="Q114" s="8">
        <f>iferror(VLOOKUP($A114, Awario!$A$2:$Z1000, 4, false), "")</f>
        <v>0</v>
      </c>
      <c r="R114" s="8">
        <f>iferror(VLOOKUP($A114, Awario!$A$2:$Z1000, 5, false), "")</f>
        <v>262</v>
      </c>
      <c r="S114" s="8">
        <f>iferror(VLOOKUP($A114, Awario!$A$2:$G1000, 6, false), "")</f>
        <v>2.418301291</v>
      </c>
      <c r="T114" s="9" t="b">
        <f>iferror(VLOOKUP($A114, Awario!$A$2:$Z1000, 7, false), "")</f>
        <v>1</v>
      </c>
      <c r="U114" s="8" t="str">
        <f>iferror(VLOOKUP($A114, Awario!$A$2:$Z1000, 8, false), "")</f>
        <v/>
      </c>
      <c r="V114" s="8">
        <f>iferror(VLOOKUP($A114, Awario!$A$2:$Z1000, 9, false), "")</f>
        <v>0.5181953747</v>
      </c>
      <c r="W114" s="8">
        <f>iferror(VLOOKUP($A114, Awario!$A$2:$Z1000, 10, false), "")</f>
        <v>-0.5488229667</v>
      </c>
      <c r="X114" s="8" t="str">
        <f>iferror(VLOOKUP($A114, Awario!$A$2:$Z1000, 11, false), "")</f>
        <v/>
      </c>
      <c r="Y114" s="8">
        <f>iferror(VLOOKUP($A114, Awario!$A$2:$Z1000, 12, false), "")</f>
        <v>-0.01531379598</v>
      </c>
      <c r="Z114" s="8">
        <f t="shared" si="2"/>
        <v>-0.1237489231</v>
      </c>
      <c r="AA114" s="8"/>
      <c r="AB114" s="8">
        <f>iferror(VLOOKUP($A114, TMUI!$A$2:$G1000, 3, false), "")</f>
        <v>83.3</v>
      </c>
      <c r="AC114" s="8">
        <f>iferror(VLOOKUP($A114, TMUI!$A$2:$G1000, 4, false), "")</f>
        <v>80.02</v>
      </c>
      <c r="AD114" s="8">
        <f>iferror(VLOOKUP($A114, TMUI!$A$2:$G1000, 5, false), "")</f>
        <v>79.86</v>
      </c>
      <c r="AE114" s="8">
        <f>iferror(VLOOKUP($A114, TMUI!$A$2:$G1000, 6, false), "")</f>
        <v>71.22</v>
      </c>
      <c r="AF114" s="8">
        <f>iferror(VLOOKUP($A114, TMUI!$A$2:$Z1000, 7, false), "")</f>
        <v>0.5181029243</v>
      </c>
      <c r="AG114" s="8">
        <f>iferror(VLOOKUP($A114, TMUI!$A$2:$Z1000, 8, false), "")</f>
        <v>0.745416628</v>
      </c>
      <c r="AH114" s="8">
        <f>iferror(VLOOKUP($A114, TMUI!$A$2:$Z1000, 9, false), "")</f>
        <v>0.5522327462</v>
      </c>
      <c r="AI114" s="8">
        <f>iferror(VLOOKUP($A114, TMUI!$A$2:$Z1000, 10, false), "")</f>
        <v>0.8980883426</v>
      </c>
      <c r="AJ114" s="8">
        <f>iferror(VLOOKUP($A114, TMUI!$A$2:$Z1000, 11, false), "")</f>
        <v>0.6784601603</v>
      </c>
      <c r="AK114" s="8">
        <f t="shared" si="3"/>
        <v>0.823686931</v>
      </c>
      <c r="AL114" s="8"/>
      <c r="AM114" s="8">
        <f t="shared" si="4"/>
        <v>0.09449456688</v>
      </c>
      <c r="AN114" s="8">
        <f>iferror(vlookup(A114, 'December Scores'!A$1:AS1000, 3, false), "")</f>
        <v>0.4281426992</v>
      </c>
      <c r="AO114" s="8">
        <f t="shared" si="5"/>
        <v>0.1779066</v>
      </c>
    </row>
    <row r="115">
      <c r="A115" s="2">
        <v>2119.0</v>
      </c>
      <c r="B115" s="2" t="s">
        <v>308</v>
      </c>
      <c r="C115" s="8">
        <f>lookup($A115, NIL!$A$1:$A1000, NIL!C$1:C1000)</f>
        <v>4</v>
      </c>
      <c r="D115" s="8">
        <f>lookup($A115, NIL!$A$1:$A1000, NIL!D$1:D1000)</f>
        <v>1</v>
      </c>
      <c r="E115" s="8">
        <f>lookup($A115, NIL!$A$1:$A1000, NIL!E$1:E1000)</f>
        <v>1</v>
      </c>
      <c r="F115" s="8">
        <f>lookup($A115, NIL!$A$1:$A1000, NIL!F$1:F1000)</f>
        <v>0</v>
      </c>
      <c r="G115" s="8">
        <f>lookup($A115, NIL!$A$1:$A1000, NIL!G$1:G1000)</f>
        <v>1</v>
      </c>
      <c r="H115" s="8">
        <f>lookup($A115, NIL!$A$1:$A1000, NIL!K$1:K1000)</f>
        <v>0.1802616964</v>
      </c>
      <c r="I115" s="8">
        <f>lookup($A115, NIL!$A$1:$A1000, NIL!L$1:L1000)</f>
        <v>0.3487391692</v>
      </c>
      <c r="J115" s="8">
        <f>lookup($A115, NIL!$A$1:$A1000, NIL!M$1:M1000)</f>
        <v>0.2955136923</v>
      </c>
      <c r="K115" s="8">
        <f>lookup($A115, NIL!$A$1:$A1000, NIL!N$1:N1000)</f>
        <v>-0.980049762</v>
      </c>
      <c r="L115" s="8">
        <f>lookup($A115, NIL!$A$1:$A1000, NIL!O$1:O1000)</f>
        <v>1.400065978</v>
      </c>
      <c r="M115" s="8">
        <f>lookup($A115, NIL!$A$1:$A1000, NIL!P$1:P1000)</f>
        <v>0.2489061548</v>
      </c>
      <c r="N115" s="8">
        <f t="shared" si="1"/>
        <v>0.4989049556</v>
      </c>
      <c r="P115" s="8">
        <f>iferror(VLOOKUP($A115, Awario!$A$2:$G1000, 3, false), "")</f>
        <v>5</v>
      </c>
      <c r="Q115" s="8" t="str">
        <f>iferror(VLOOKUP($A115, Awario!$A$2:$Z1000, 4, false), "")</f>
        <v/>
      </c>
      <c r="R115" s="8">
        <f>iferror(VLOOKUP($A115, Awario!$A$2:$Z1000, 5, false), "")</f>
        <v>99892</v>
      </c>
      <c r="S115" s="8">
        <f>iferror(VLOOKUP($A115, Awario!$A$2:$G1000, 6, false), "")</f>
        <v>4.999530708</v>
      </c>
      <c r="T115" s="9" t="b">
        <f>iferror(VLOOKUP($A115, Awario!$A$2:$Z1000, 7, false), "")</f>
        <v>1</v>
      </c>
      <c r="U115" s="8" t="str">
        <f>iferror(VLOOKUP($A115, Awario!$A$2:$Z1000, 8, false), "")</f>
        <v/>
      </c>
      <c r="V115" s="8">
        <f>iferror(VLOOKUP($A115, Awario!$A$2:$Z1000, 9, false), "")</f>
        <v>1.847302726</v>
      </c>
      <c r="W115" s="8">
        <f>iferror(VLOOKUP($A115, Awario!$A$2:$Z1000, 10, false), "")</f>
        <v>1.245924419</v>
      </c>
      <c r="X115" s="8" t="str">
        <f>iferror(VLOOKUP($A115, Awario!$A$2:$Z1000, 11, false), "")</f>
        <v/>
      </c>
      <c r="Y115" s="8">
        <f>iferror(VLOOKUP($A115, Awario!$A$2:$Z1000, 12, false), "")</f>
        <v>1.546613572</v>
      </c>
      <c r="Z115" s="8">
        <f t="shared" si="2"/>
        <v>1.243629194</v>
      </c>
      <c r="AA115" s="8"/>
      <c r="AB115" s="8">
        <f>iferror(VLOOKUP($A115, TMUI!$A$2:$G1000, 3, false), "")</f>
        <v>65.63</v>
      </c>
      <c r="AC115" s="8">
        <f>iferror(VLOOKUP($A115, TMUI!$A$2:$G1000, 4, false), "")</f>
        <v>48.44</v>
      </c>
      <c r="AD115" s="8">
        <f>iferror(VLOOKUP($A115, TMUI!$A$2:$G1000, 5, false), "")</f>
        <v>67.19</v>
      </c>
      <c r="AE115" s="8">
        <f>iferror(VLOOKUP($A115, TMUI!$A$2:$G1000, 6, false), "")</f>
        <v>45.31</v>
      </c>
      <c r="AF115" s="8">
        <f>iferror(VLOOKUP($A115, TMUI!$A$2:$Z1000, 7, false), "")</f>
        <v>-0.7769936551</v>
      </c>
      <c r="AG115" s="8">
        <f>iferror(VLOOKUP($A115, TMUI!$A$2:$Z1000, 8, false), "")</f>
        <v>-1.401791503</v>
      </c>
      <c r="AH115" s="8">
        <f>iferror(VLOOKUP($A115, TMUI!$A$2:$Z1000, 9, false), "")</f>
        <v>-0.4400566053</v>
      </c>
      <c r="AI115" s="8">
        <f>iferror(VLOOKUP($A115, TMUI!$A$2:$Z1000, 10, false), "")</f>
        <v>-0.6827782648</v>
      </c>
      <c r="AJ115" s="8">
        <f>iferror(VLOOKUP($A115, TMUI!$A$2:$Z1000, 11, false), "")</f>
        <v>-0.825405007</v>
      </c>
      <c r="AK115" s="8">
        <f t="shared" si="3"/>
        <v>-0.9085180279</v>
      </c>
      <c r="AL115" s="8"/>
      <c r="AM115" s="8">
        <f t="shared" si="4"/>
        <v>0.2780053739</v>
      </c>
      <c r="AN115" s="8">
        <f>iferror(vlookup(A115, 'December Scores'!A$1:AS1000, 3, false), "")</f>
        <v>-0.1604330569</v>
      </c>
      <c r="AO115" s="8">
        <f t="shared" si="5"/>
        <v>0.1683957662</v>
      </c>
    </row>
    <row r="116">
      <c r="A116" s="2">
        <v>2393.0</v>
      </c>
      <c r="B116" s="2" t="s">
        <v>223</v>
      </c>
      <c r="C116" s="8">
        <f>lookup($A116, NIL!$A$1:$A1000, NIL!C$1:C1000)</f>
        <v>4</v>
      </c>
      <c r="D116" s="8">
        <f>lookup($A116, NIL!$A$1:$A1000, NIL!D$1:D1000)</f>
        <v>1</v>
      </c>
      <c r="E116" s="8">
        <f>lookup($A116, NIL!$A$1:$A1000, NIL!E$1:E1000)</f>
        <v>1</v>
      </c>
      <c r="F116" s="8">
        <f>lookup($A116, NIL!$A$1:$A1000, NIL!F$1:F1000)</f>
        <v>0</v>
      </c>
      <c r="G116" s="8">
        <f>lookup($A116, NIL!$A$1:$A1000, NIL!G$1:G1000)</f>
        <v>0</v>
      </c>
      <c r="H116" s="8">
        <f>lookup($A116, NIL!$A$1:$A1000, NIL!K$1:K1000)</f>
        <v>0.1802616964</v>
      </c>
      <c r="I116" s="8">
        <f>lookup($A116, NIL!$A$1:$A1000, NIL!L$1:L1000)</f>
        <v>0.3487391692</v>
      </c>
      <c r="J116" s="8">
        <f>lookup($A116, NIL!$A$1:$A1000, NIL!M$1:M1000)</f>
        <v>0.2955136923</v>
      </c>
      <c r="K116" s="8">
        <f>lookup($A116, NIL!$A$1:$A1000, NIL!N$1:N1000)</f>
        <v>-0.980049762</v>
      </c>
      <c r="L116" s="8">
        <f>lookup($A116, NIL!$A$1:$A1000, NIL!O$1:O1000)</f>
        <v>-0.7116357457</v>
      </c>
      <c r="M116" s="8">
        <f>lookup($A116, NIL!$A$1:$A1000, NIL!P$1:P1000)</f>
        <v>-0.17343419</v>
      </c>
      <c r="N116" s="8">
        <f t="shared" si="1"/>
        <v>-0.4164543072</v>
      </c>
      <c r="P116" s="8" t="str">
        <f>iferror(VLOOKUP($A116, Awario!$A$2:$G1000, 3, false), "")</f>
        <v/>
      </c>
      <c r="Q116" s="8" t="str">
        <f>iferror(VLOOKUP($A116, Awario!$A$2:$Z1000, 4, false), "")</f>
        <v/>
      </c>
      <c r="R116" s="8" t="str">
        <f>iferror(VLOOKUP($A116, Awario!$A$2:$Z1000, 5, false), "")</f>
        <v/>
      </c>
      <c r="S116" s="8" t="str">
        <f>iferror(VLOOKUP($A116, Awario!$A$2:$G1000, 6, false), "")</f>
        <v/>
      </c>
      <c r="T116" s="9" t="str">
        <f>iferror(VLOOKUP($A116, Awario!$A$2:$Z1000, 7, false), "")</f>
        <v/>
      </c>
      <c r="U116" s="8" t="str">
        <f>iferror(VLOOKUP($A116, Awario!$A$2:$Z1000, 8, false), "")</f>
        <v/>
      </c>
      <c r="V116" s="8" t="str">
        <f>iferror(VLOOKUP($A116, Awario!$A$2:$Z1000, 9, false), "")</f>
        <v/>
      </c>
      <c r="W116" s="8" t="str">
        <f>iferror(VLOOKUP($A116, Awario!$A$2:$Z1000, 10, false), "")</f>
        <v/>
      </c>
      <c r="X116" s="8" t="str">
        <f>iferror(VLOOKUP($A116, Awario!$A$2:$Z1000, 11, false), "")</f>
        <v/>
      </c>
      <c r="Y116" s="8" t="str">
        <f>iferror(VLOOKUP($A116, Awario!$A$2:$Z1000, 12, false), "")</f>
        <v/>
      </c>
      <c r="Z116" s="8" t="str">
        <f t="shared" si="2"/>
        <v/>
      </c>
      <c r="AA116" s="8"/>
      <c r="AB116" s="8">
        <f>iferror(VLOOKUP($A116, TMUI!$A$2:$G1000, 3, false), "")</f>
        <v>73.44</v>
      </c>
      <c r="AC116" s="8">
        <f>iferror(VLOOKUP($A116, TMUI!$A$2:$G1000, 4, false), "")</f>
        <v>75.78</v>
      </c>
      <c r="AD116" s="8">
        <f>iferror(VLOOKUP($A116, TMUI!$A$2:$G1000, 5, false), "")</f>
        <v>85.16</v>
      </c>
      <c r="AE116" s="8">
        <f>iferror(VLOOKUP($A116, TMUI!$A$2:$G1000, 6, false), "")</f>
        <v>73.44</v>
      </c>
      <c r="AF116" s="8">
        <f>iferror(VLOOKUP($A116, TMUI!$A$2:$Z1000, 7, false), "")</f>
        <v>-0.2045712281</v>
      </c>
      <c r="AG116" s="8">
        <f>iferror(VLOOKUP($A116, TMUI!$A$2:$Z1000, 8, false), "")</f>
        <v>0.4571277593</v>
      </c>
      <c r="AH116" s="8">
        <f>iferror(VLOOKUP($A116, TMUI!$A$2:$Z1000, 9, false), "")</f>
        <v>0.9673182682</v>
      </c>
      <c r="AI116" s="8">
        <f>iferror(VLOOKUP($A116, TMUI!$A$2:$Z1000, 10, false), "")</f>
        <v>1.033538897</v>
      </c>
      <c r="AJ116" s="8">
        <f>iferror(VLOOKUP($A116, TMUI!$A$2:$Z1000, 11, false), "")</f>
        <v>0.5633534241</v>
      </c>
      <c r="AK116" s="8">
        <f t="shared" si="3"/>
        <v>0.7505687338</v>
      </c>
      <c r="AL116" s="8"/>
      <c r="AM116" s="8">
        <f t="shared" si="4"/>
        <v>0.1670572133</v>
      </c>
      <c r="AN116" s="8" t="str">
        <f>iferror(vlookup(A116, 'December Scores'!A$1:AS1000, 3, false), "")</f>
        <v/>
      </c>
      <c r="AO116" s="8">
        <f t="shared" si="5"/>
        <v>0.1670572133</v>
      </c>
    </row>
    <row r="117">
      <c r="A117" s="2">
        <v>1221.0</v>
      </c>
      <c r="B117" s="2" t="s">
        <v>107</v>
      </c>
      <c r="C117" s="8">
        <f>lookup($A117, NIL!$A$1:$A1000, NIL!C$1:C1000)</f>
        <v>4</v>
      </c>
      <c r="D117" s="8">
        <f>lookup($A117, NIL!$A$1:$A1000, NIL!D$1:D1000)</f>
        <v>1</v>
      </c>
      <c r="E117" s="8" t="str">
        <f>lookup($A117, NIL!$A$1:$A1000, NIL!E$1:E1000)</f>
        <v/>
      </c>
      <c r="F117" s="8" t="str">
        <f>lookup($A117, NIL!$A$1:$A1000, NIL!F$1:F1000)</f>
        <v/>
      </c>
      <c r="G117" s="8" t="str">
        <f>lookup($A117, NIL!$A$1:$A1000, NIL!G$1:G1000)</f>
        <v/>
      </c>
      <c r="H117" s="8">
        <f>lookup($A117, NIL!$A$1:$A1000, NIL!K$1:K1000)</f>
        <v>0.1802616964</v>
      </c>
      <c r="I117" s="8">
        <f>lookup($A117, NIL!$A$1:$A1000, NIL!L$1:L1000)</f>
        <v>0.3487391692</v>
      </c>
      <c r="J117" s="8" t="str">
        <f>lookup($A117, NIL!$A$1:$A1000, NIL!M$1:M1000)</f>
        <v/>
      </c>
      <c r="K117" s="8" t="str">
        <f>lookup($A117, NIL!$A$1:$A1000, NIL!N$1:N1000)</f>
        <v/>
      </c>
      <c r="L117" s="8" t="str">
        <f>lookup($A117, NIL!$A$1:$A1000, NIL!O$1:O1000)</f>
        <v/>
      </c>
      <c r="M117" s="8">
        <f>lookup($A117, NIL!$A$1:$A1000, NIL!P$1:P1000)</f>
        <v>0.2645004328</v>
      </c>
      <c r="N117" s="8">
        <f t="shared" si="1"/>
        <v>0.5142960556</v>
      </c>
      <c r="P117" s="8">
        <f>iferror(VLOOKUP($A117, Awario!$A$2:$G1000, 3, false), "")</f>
        <v>0</v>
      </c>
      <c r="Q117" s="8">
        <f>iferror(VLOOKUP($A117, Awario!$A$2:$Z1000, 4, false), "")</f>
        <v>0</v>
      </c>
      <c r="R117" s="8">
        <f>iferror(VLOOKUP($A117, Awario!$A$2:$Z1000, 5, false), "")</f>
        <v>0</v>
      </c>
      <c r="S117" s="8">
        <f>iferror(VLOOKUP($A117, Awario!$A$2:$G1000, 6, false), "")</f>
        <v>0</v>
      </c>
      <c r="T117" s="9" t="b">
        <f>iferror(VLOOKUP($A117, Awario!$A$2:$Z1000, 7, false), "")</f>
        <v>1</v>
      </c>
      <c r="U117" s="8" t="str">
        <f>iferror(VLOOKUP($A117, Awario!$A$2:$Z1000, 8, false), "")</f>
        <v/>
      </c>
      <c r="V117" s="8">
        <f>iferror(VLOOKUP($A117, Awario!$A$2:$Z1000, 9, false), "")</f>
        <v>-0.7270182438</v>
      </c>
      <c r="W117" s="8">
        <f>iferror(VLOOKUP($A117, Awario!$A$2:$Z1000, 10, false), "")</f>
        <v>-0.9975098132</v>
      </c>
      <c r="X117" s="8" t="str">
        <f>iferror(VLOOKUP($A117, Awario!$A$2:$Z1000, 11, false), "")</f>
        <v/>
      </c>
      <c r="Y117" s="8">
        <f>iferror(VLOOKUP($A117, Awario!$A$2:$Z1000, 12, false), "")</f>
        <v>-0.8622640285</v>
      </c>
      <c r="Z117" s="8">
        <f t="shared" si="2"/>
        <v>-0.9285817296</v>
      </c>
      <c r="AA117" s="8"/>
      <c r="AB117" s="8">
        <f>iferror(VLOOKUP($A117, TMUI!$A$2:$G1000, 3, false), "")</f>
        <v>89.17</v>
      </c>
      <c r="AC117" s="8">
        <f>iferror(VLOOKUP($A117, TMUI!$A$2:$G1000, 4, false), "")</f>
        <v>84.45</v>
      </c>
      <c r="AD117" s="8">
        <f>iferror(VLOOKUP($A117, TMUI!$A$2:$G1000, 5, false), "")</f>
        <v>80.25</v>
      </c>
      <c r="AE117" s="8">
        <f>iferror(VLOOKUP($A117, TMUI!$A$2:$G1000, 6, false), "")</f>
        <v>64.98</v>
      </c>
      <c r="AF117" s="8">
        <f>iferror(VLOOKUP($A117, TMUI!$A$2:$Z1000, 7, false), "")</f>
        <v>0.9483359136</v>
      </c>
      <c r="AG117" s="8">
        <f>iferror(VLOOKUP($A117, TMUI!$A$2:$Z1000, 8, false), "")</f>
        <v>1.046624102</v>
      </c>
      <c r="AH117" s="8">
        <f>iferror(VLOOKUP($A117, TMUI!$A$2:$Z1000, 9, false), "")</f>
        <v>0.5827767752</v>
      </c>
      <c r="AI117" s="8">
        <f>iferror(VLOOKUP($A117, TMUI!$A$2:$Z1000, 10, false), "")</f>
        <v>0.5173624595</v>
      </c>
      <c r="AJ117" s="8">
        <f>iferror(VLOOKUP($A117, TMUI!$A$2:$Z1000, 11, false), "")</f>
        <v>0.7737748125</v>
      </c>
      <c r="AK117" s="8">
        <f t="shared" si="3"/>
        <v>0.8796447081</v>
      </c>
      <c r="AL117" s="8"/>
      <c r="AM117" s="8">
        <f t="shared" si="4"/>
        <v>0.155119678</v>
      </c>
      <c r="AN117" s="8">
        <f>iferror(vlookup(A117, 'December Scores'!A$1:AS1000, 3, false), "")</f>
        <v>0.1825481766</v>
      </c>
      <c r="AO117" s="8">
        <f t="shared" si="5"/>
        <v>0.1619768027</v>
      </c>
    </row>
    <row r="118">
      <c r="A118" s="2">
        <v>1397.0</v>
      </c>
      <c r="B118" s="10" t="s">
        <v>125</v>
      </c>
      <c r="C118" s="8">
        <f>lookup($A118, NIL!$A$1:$A1000, NIL!C$1:C1000)</f>
        <v>4</v>
      </c>
      <c r="D118" s="8">
        <f>lookup($A118, NIL!$A$1:$A1000, NIL!D$1:D1000)</f>
        <v>1</v>
      </c>
      <c r="E118" s="8">
        <f>lookup($A118, NIL!$A$1:$A1000, NIL!E$1:E1000)</f>
        <v>1</v>
      </c>
      <c r="F118" s="8">
        <f>lookup($A118, NIL!$A$1:$A1000, NIL!F$1:F1000)</f>
        <v>1</v>
      </c>
      <c r="G118" s="8">
        <f>lookup($A118, NIL!$A$1:$A1000, NIL!G$1:G1000)</f>
        <v>0</v>
      </c>
      <c r="H118" s="8">
        <f>lookup($A118, NIL!$A$1:$A1000, NIL!K$1:K1000)</f>
        <v>0.1802616964</v>
      </c>
      <c r="I118" s="8">
        <f>lookup($A118, NIL!$A$1:$A1000, NIL!L$1:L1000)</f>
        <v>0.3487391692</v>
      </c>
      <c r="J118" s="8">
        <f>lookup($A118, NIL!$A$1:$A1000, NIL!M$1:M1000)</f>
        <v>0.2955136923</v>
      </c>
      <c r="K118" s="8">
        <f>lookup($A118, NIL!$A$1:$A1000, NIL!N$1:N1000)</f>
        <v>1.016618783</v>
      </c>
      <c r="L118" s="8">
        <f>lookup($A118, NIL!$A$1:$A1000, NIL!O$1:O1000)</f>
        <v>-0.7116357457</v>
      </c>
      <c r="M118" s="8">
        <f>lookup($A118, NIL!$A$1:$A1000, NIL!P$1:P1000)</f>
        <v>0.225899519</v>
      </c>
      <c r="N118" s="8">
        <f t="shared" si="1"/>
        <v>0.4752888795</v>
      </c>
      <c r="P118" s="8">
        <f>iferror(VLOOKUP($A118, Awario!$A$2:$G1000, 3, false), "")</f>
        <v>1</v>
      </c>
      <c r="Q118" s="8">
        <f>iferror(VLOOKUP($A118, Awario!$A$2:$Z1000, 4, false), "")</f>
        <v>1321</v>
      </c>
      <c r="R118" s="8">
        <f>iferror(VLOOKUP($A118, Awario!$A$2:$Z1000, 5, false), "")</f>
        <v>0</v>
      </c>
      <c r="S118" s="8">
        <f>iferror(VLOOKUP($A118, Awario!$A$2:$G1000, 6, false), "")</f>
        <v>0</v>
      </c>
      <c r="T118" s="9" t="b">
        <f>iferror(VLOOKUP($A118, Awario!$A$2:$Z1000, 7, false), "")</f>
        <v>0</v>
      </c>
      <c r="U118" s="8">
        <f>iferror(VLOOKUP($A118, Awario!$A$2:$Z1000, 8, false), "")</f>
        <v>-1</v>
      </c>
      <c r="V118" s="8">
        <f>iferror(VLOOKUP($A118, Awario!$A$2:$Z1000, 9, false), "")</f>
        <v>-0.7270182438</v>
      </c>
      <c r="W118" s="8">
        <f>iferror(VLOOKUP($A118, Awario!$A$2:$Z1000, 10, false), "")</f>
        <v>-0.5488229667</v>
      </c>
      <c r="X118" s="8">
        <f>iferror(VLOOKUP($A118, Awario!$A$2:$Z1000, 11, false), "")</f>
        <v>-0.6808947688</v>
      </c>
      <c r="Y118" s="8">
        <f>iferror(VLOOKUP($A118, Awario!$A$2:$Z1000, 12, false), "")</f>
        <v>-0.6522453264</v>
      </c>
      <c r="Z118" s="8">
        <f t="shared" si="2"/>
        <v>-0.8076170667</v>
      </c>
      <c r="AA118" s="8"/>
      <c r="AB118" s="8">
        <f>iferror(VLOOKUP($A118, TMUI!$A$2:$G1000, 3, false), "")</f>
        <v>76.46</v>
      </c>
      <c r="AC118" s="8">
        <f>iferror(VLOOKUP($A118, TMUI!$A$2:$G1000, 4, false), "")</f>
        <v>71.02</v>
      </c>
      <c r="AD118" s="8">
        <f>iferror(VLOOKUP($A118, TMUI!$A$2:$G1000, 5, false), "")</f>
        <v>77.82</v>
      </c>
      <c r="AE118" s="8">
        <f>iferror(VLOOKUP($A118, TMUI!$A$2:$G1000, 6, false), "")</f>
        <v>63.45</v>
      </c>
      <c r="AF118" s="8">
        <f>iferror(VLOOKUP($A118, TMUI!$A$2:$Z1000, 7, false), "")</f>
        <v>0.01677521617</v>
      </c>
      <c r="AG118" s="8">
        <f>iferror(VLOOKUP($A118, TMUI!$A$2:$Z1000, 8, false), "")</f>
        <v>0.1334827085</v>
      </c>
      <c r="AH118" s="8">
        <f>iferror(VLOOKUP($A118, TMUI!$A$2:$Z1000, 9, false), "")</f>
        <v>0.3924639793</v>
      </c>
      <c r="AI118" s="8">
        <f>iferror(VLOOKUP($A118, TMUI!$A$2:$Z1000, 10, false), "")</f>
        <v>0.4240114017</v>
      </c>
      <c r="AJ118" s="8">
        <f>iferror(VLOOKUP($A118, TMUI!$A$2:$Z1000, 11, false), "")</f>
        <v>0.2416833264</v>
      </c>
      <c r="AK118" s="8">
        <f t="shared" si="3"/>
        <v>0.4916129844</v>
      </c>
      <c r="AL118" s="8"/>
      <c r="AM118" s="8">
        <f t="shared" si="4"/>
        <v>0.05309493241</v>
      </c>
      <c r="AN118" s="8">
        <f>iferror(vlookup(A118, 'December Scores'!A$1:AS1000, 3, false), "")</f>
        <v>0.4790147514</v>
      </c>
      <c r="AO118" s="8">
        <f t="shared" si="5"/>
        <v>0.1595748872</v>
      </c>
    </row>
    <row r="119">
      <c r="A119" s="2">
        <v>2079.0</v>
      </c>
      <c r="B119" s="2" t="s">
        <v>296</v>
      </c>
      <c r="C119" s="8">
        <f>lookup($A119, NIL!$A$1:$A1000, NIL!C$1:C1000)</f>
        <v>4</v>
      </c>
      <c r="D119" s="8">
        <f>lookup($A119, NIL!$A$1:$A1000, NIL!D$1:D1000)</f>
        <v>1</v>
      </c>
      <c r="E119" s="8">
        <f>lookup($A119, NIL!$A$1:$A1000, NIL!E$1:E1000)</f>
        <v>1</v>
      </c>
      <c r="F119" s="8">
        <f>lookup($A119, NIL!$A$1:$A1000, NIL!F$1:F1000)</f>
        <v>1</v>
      </c>
      <c r="G119" s="8">
        <f>lookup($A119, NIL!$A$1:$A1000, NIL!G$1:G1000)</f>
        <v>0</v>
      </c>
      <c r="H119" s="8">
        <f>lookup($A119, NIL!$A$1:$A1000, NIL!K$1:K1000)</f>
        <v>0.1802616964</v>
      </c>
      <c r="I119" s="8">
        <f>lookup($A119, NIL!$A$1:$A1000, NIL!L$1:L1000)</f>
        <v>0.3487391692</v>
      </c>
      <c r="J119" s="8">
        <f>lookup($A119, NIL!$A$1:$A1000, NIL!M$1:M1000)</f>
        <v>0.2955136923</v>
      </c>
      <c r="K119" s="8">
        <f>lookup($A119, NIL!$A$1:$A1000, NIL!N$1:N1000)</f>
        <v>1.016618783</v>
      </c>
      <c r="L119" s="8">
        <f>lookup($A119, NIL!$A$1:$A1000, NIL!O$1:O1000)</f>
        <v>-0.7116357457</v>
      </c>
      <c r="M119" s="8">
        <f>lookup($A119, NIL!$A$1:$A1000, NIL!P$1:P1000)</f>
        <v>0.225899519</v>
      </c>
      <c r="N119" s="8">
        <f t="shared" si="1"/>
        <v>0.4752888795</v>
      </c>
      <c r="P119" s="8">
        <f>iferror(VLOOKUP($A119, Awario!$A$2:$G1000, 3, false), "")</f>
        <v>3</v>
      </c>
      <c r="Q119" s="8">
        <f>iferror(VLOOKUP($A119, Awario!$A$2:$Z1000, 4, false), "")</f>
        <v>2201</v>
      </c>
      <c r="R119" s="8">
        <f>iferror(VLOOKUP($A119, Awario!$A$2:$Z1000, 5, false), "")</f>
        <v>2429</v>
      </c>
      <c r="S119" s="8">
        <f>iferror(VLOOKUP($A119, Awario!$A$2:$G1000, 6, false), "")</f>
        <v>3.385427515</v>
      </c>
      <c r="T119" s="9" t="b">
        <f>iferror(VLOOKUP($A119, Awario!$A$2:$Z1000, 7, false), "")</f>
        <v>0</v>
      </c>
      <c r="U119" s="8">
        <f>iferror(VLOOKUP($A119, Awario!$A$2:$Z1000, 8, false), "")</f>
        <v>0.1035892776</v>
      </c>
      <c r="V119" s="8">
        <f>iferror(VLOOKUP($A119, Awario!$A$2:$Z1000, 9, false), "")</f>
        <v>1.016180778</v>
      </c>
      <c r="W119" s="8">
        <f>iferror(VLOOKUP($A119, Awario!$A$2:$Z1000, 10, false), "")</f>
        <v>0.3485507262</v>
      </c>
      <c r="X119" s="8">
        <f>iferror(VLOOKUP($A119, Awario!$A$2:$Z1000, 11, false), "")</f>
        <v>-0.5938126434</v>
      </c>
      <c r="Y119" s="8">
        <f>iferror(VLOOKUP($A119, Awario!$A$2:$Z1000, 12, false), "")</f>
        <v>0.2569729537</v>
      </c>
      <c r="Z119" s="8">
        <f t="shared" si="2"/>
        <v>0.5069249981</v>
      </c>
      <c r="AA119" s="8"/>
      <c r="AB119" s="8">
        <f>iferror(VLOOKUP($A119, TMUI!$A$2:$G1000, 3, false), "")</f>
        <v>80.03</v>
      </c>
      <c r="AC119" s="8">
        <f>iferror(VLOOKUP($A119, TMUI!$A$2:$G1000, 4, false), "")</f>
        <v>59.19</v>
      </c>
      <c r="AD119" s="8">
        <f>iferror(VLOOKUP($A119, TMUI!$A$2:$G1000, 5, false), "")</f>
        <v>60.31</v>
      </c>
      <c r="AE119" s="8">
        <f>iferror(VLOOKUP($A119, TMUI!$A$2:$G1000, 6, false), "")</f>
        <v>34.28</v>
      </c>
      <c r="AF119" s="8">
        <f>iferror(VLOOKUP($A119, TMUI!$A$2:$Z1000, 7, false), "")</f>
        <v>0.2784330989</v>
      </c>
      <c r="AG119" s="8">
        <f>iferror(VLOOKUP($A119, TMUI!$A$2:$Z1000, 8, false), "")</f>
        <v>-0.6708704324</v>
      </c>
      <c r="AH119" s="8">
        <f>iferror(VLOOKUP($A119, TMUI!$A$2:$Z1000, 9, false), "")</f>
        <v>-0.9788846036</v>
      </c>
      <c r="AI119" s="8">
        <f>iferror(VLOOKUP($A119, TMUI!$A$2:$Z1000, 10, false), "")</f>
        <v>-1.355760074</v>
      </c>
      <c r="AJ119" s="8">
        <f>iferror(VLOOKUP($A119, TMUI!$A$2:$Z1000, 11, false), "")</f>
        <v>-0.6817705028</v>
      </c>
      <c r="AK119" s="8">
        <f t="shared" si="3"/>
        <v>-0.8256939522</v>
      </c>
      <c r="AL119" s="8"/>
      <c r="AM119" s="8">
        <f t="shared" si="4"/>
        <v>0.05217330847</v>
      </c>
      <c r="AN119" s="8">
        <f>iferror(vlookup(A119, 'December Scores'!A$1:AS1000, 3, false), "")</f>
        <v>0.4520977394</v>
      </c>
      <c r="AO119" s="8">
        <f t="shared" si="5"/>
        <v>0.1521544162</v>
      </c>
    </row>
    <row r="120">
      <c r="A120" s="2">
        <v>1358.0</v>
      </c>
      <c r="B120" s="2" t="s">
        <v>121</v>
      </c>
      <c r="C120" s="8">
        <f>lookup($A120, NIL!$A$1:$A1000, NIL!C$1:C1000)</f>
        <v>4</v>
      </c>
      <c r="D120" s="8">
        <f>lookup($A120, NIL!$A$1:$A1000, NIL!D$1:D1000)</f>
        <v>1</v>
      </c>
      <c r="E120" s="8">
        <f>lookup($A120, NIL!$A$1:$A1000, NIL!E$1:E1000)</f>
        <v>1</v>
      </c>
      <c r="F120" s="8">
        <f>lookup($A120, NIL!$A$1:$A1000, NIL!F$1:F1000)</f>
        <v>1</v>
      </c>
      <c r="G120" s="8">
        <f>lookup($A120, NIL!$A$1:$A1000, NIL!G$1:G1000)</f>
        <v>0</v>
      </c>
      <c r="H120" s="8">
        <f>lookup($A120, NIL!$A$1:$A1000, NIL!K$1:K1000)</f>
        <v>0.1802616964</v>
      </c>
      <c r="I120" s="8">
        <f>lookup($A120, NIL!$A$1:$A1000, NIL!L$1:L1000)</f>
        <v>0.3487391692</v>
      </c>
      <c r="J120" s="8">
        <f>lookup($A120, NIL!$A$1:$A1000, NIL!M$1:M1000)</f>
        <v>0.2955136923</v>
      </c>
      <c r="K120" s="8">
        <f>lookup($A120, NIL!$A$1:$A1000, NIL!N$1:N1000)</f>
        <v>1.016618783</v>
      </c>
      <c r="L120" s="8">
        <f>lookup($A120, NIL!$A$1:$A1000, NIL!O$1:O1000)</f>
        <v>-0.7116357457</v>
      </c>
      <c r="M120" s="8">
        <f>lookup($A120, NIL!$A$1:$A1000, NIL!P$1:P1000)</f>
        <v>0.225899519</v>
      </c>
      <c r="N120" s="8">
        <f t="shared" si="1"/>
        <v>0.4752888795</v>
      </c>
      <c r="P120" s="8">
        <f>iferror(VLOOKUP($A120, Awario!$A$2:$G1000, 3, false), "")</f>
        <v>0</v>
      </c>
      <c r="Q120" s="8">
        <f>iferror(VLOOKUP($A120, Awario!$A$2:$Z1000, 4, false), "")</f>
        <v>0</v>
      </c>
      <c r="R120" s="8">
        <f>iferror(VLOOKUP($A120, Awario!$A$2:$Z1000, 5, false), "")</f>
        <v>0</v>
      </c>
      <c r="S120" s="8">
        <f>iferror(VLOOKUP($A120, Awario!$A$2:$G1000, 6, false), "")</f>
        <v>0</v>
      </c>
      <c r="T120" s="9" t="b">
        <f>iferror(VLOOKUP($A120, Awario!$A$2:$Z1000, 7, false), "")</f>
        <v>1</v>
      </c>
      <c r="U120" s="8" t="str">
        <f>iferror(VLOOKUP($A120, Awario!$A$2:$Z1000, 8, false), "")</f>
        <v/>
      </c>
      <c r="V120" s="8">
        <f>iferror(VLOOKUP($A120, Awario!$A$2:$Z1000, 9, false), "")</f>
        <v>-0.7270182438</v>
      </c>
      <c r="W120" s="8">
        <f>iferror(VLOOKUP($A120, Awario!$A$2:$Z1000, 10, false), "")</f>
        <v>-0.9975098132</v>
      </c>
      <c r="X120" s="8" t="str">
        <f>iferror(VLOOKUP($A120, Awario!$A$2:$Z1000, 11, false), "")</f>
        <v/>
      </c>
      <c r="Y120" s="8">
        <f>iferror(VLOOKUP($A120, Awario!$A$2:$Z1000, 12, false), "")</f>
        <v>-0.8622640285</v>
      </c>
      <c r="Z120" s="8">
        <f t="shared" si="2"/>
        <v>-0.9285817296</v>
      </c>
      <c r="AA120" s="8"/>
      <c r="AB120" s="8">
        <f>iferror(VLOOKUP($A120, TMUI!$A$2:$G1000, 3, false), "")</f>
        <v>80.12</v>
      </c>
      <c r="AC120" s="8">
        <f>iferror(VLOOKUP($A120, TMUI!$A$2:$G1000, 4, false), "")</f>
        <v>85.94</v>
      </c>
      <c r="AD120" s="8">
        <f>iferror(VLOOKUP($A120, TMUI!$A$2:$G1000, 5, false), "")</f>
        <v>83.88</v>
      </c>
      <c r="AE120" s="8">
        <f>iferror(VLOOKUP($A120, TMUI!$A$2:$G1000, 6, false), "")</f>
        <v>70.09</v>
      </c>
      <c r="AF120" s="8">
        <f>iferror(VLOOKUP($A120, TMUI!$A$2:$Z1000, 7, false), "")</f>
        <v>0.2850295162</v>
      </c>
      <c r="AG120" s="8">
        <f>iferror(VLOOKUP($A120, TMUI!$A$2:$Z1000, 8, false), "")</f>
        <v>1.147933162</v>
      </c>
      <c r="AH120" s="8">
        <f>iferror(VLOOKUP($A120, TMUI!$A$2:$Z1000, 9, false), "")</f>
        <v>0.8670711987</v>
      </c>
      <c r="AI120" s="8">
        <f>iferror(VLOOKUP($A120, TMUI!$A$2:$Z1000, 10, false), "")</f>
        <v>0.8291427901</v>
      </c>
      <c r="AJ120" s="8">
        <f>iferror(VLOOKUP($A120, TMUI!$A$2:$Z1000, 11, false), "")</f>
        <v>0.7822941667</v>
      </c>
      <c r="AK120" s="8">
        <f t="shared" si="3"/>
        <v>0.8844739491</v>
      </c>
      <c r="AL120" s="8"/>
      <c r="AM120" s="8">
        <f t="shared" si="4"/>
        <v>0.143727033</v>
      </c>
      <c r="AN120" s="8">
        <f>iferror(vlookup(A120, 'December Scores'!A$1:AS1000, 3, false), "")</f>
        <v>0.1639417961</v>
      </c>
      <c r="AO120" s="8">
        <f t="shared" si="5"/>
        <v>0.1487807238</v>
      </c>
    </row>
    <row r="121">
      <c r="A121" s="2">
        <v>1493.0</v>
      </c>
      <c r="B121" s="2" t="s">
        <v>158</v>
      </c>
      <c r="C121" s="8">
        <f>lookup($A121, NIL!$A$1:$A1000, NIL!C$1:C1000)</f>
        <v>4</v>
      </c>
      <c r="D121" s="8">
        <f>lookup($A121, NIL!$A$1:$A1000, NIL!D$1:D1000)</f>
        <v>1</v>
      </c>
      <c r="E121" s="8">
        <f>lookup($A121, NIL!$A$1:$A1000, NIL!E$1:E1000)</f>
        <v>1</v>
      </c>
      <c r="F121" s="8">
        <f>lookup($A121, NIL!$A$1:$A1000, NIL!F$1:F1000)</f>
        <v>0</v>
      </c>
      <c r="G121" s="8">
        <f>lookup($A121, NIL!$A$1:$A1000, NIL!G$1:G1000)</f>
        <v>0</v>
      </c>
      <c r="H121" s="8">
        <f>lookup($A121, NIL!$A$1:$A1000, NIL!K$1:K1000)</f>
        <v>0.1802616964</v>
      </c>
      <c r="I121" s="8">
        <f>lookup($A121, NIL!$A$1:$A1000, NIL!L$1:L1000)</f>
        <v>0.3487391692</v>
      </c>
      <c r="J121" s="8">
        <f>lookup($A121, NIL!$A$1:$A1000, NIL!M$1:M1000)</f>
        <v>0.2955136923</v>
      </c>
      <c r="K121" s="8">
        <f>lookup($A121, NIL!$A$1:$A1000, NIL!N$1:N1000)</f>
        <v>-0.980049762</v>
      </c>
      <c r="L121" s="8">
        <f>lookup($A121, NIL!$A$1:$A1000, NIL!O$1:O1000)</f>
        <v>-0.7116357457</v>
      </c>
      <c r="M121" s="8">
        <f>lookup($A121, NIL!$A$1:$A1000, NIL!P$1:P1000)</f>
        <v>-0.17343419</v>
      </c>
      <c r="N121" s="8">
        <f t="shared" si="1"/>
        <v>-0.4164543072</v>
      </c>
      <c r="P121" s="8">
        <f>iferror(VLOOKUP($A121, Awario!$A$2:$G1000, 3, false), "")</f>
        <v>5</v>
      </c>
      <c r="Q121" s="8" t="str">
        <f>iferror(VLOOKUP($A121, Awario!$A$2:$Z1000, 4, false), "")</f>
        <v/>
      </c>
      <c r="R121" s="8">
        <f>iferror(VLOOKUP($A121, Awario!$A$2:$Z1000, 5, false), "")</f>
        <v>2033</v>
      </c>
      <c r="S121" s="8">
        <f>iferror(VLOOKUP($A121, Awario!$A$2:$G1000, 6, false), "")</f>
        <v>3.308137379</v>
      </c>
      <c r="T121" s="9" t="b">
        <f>iferror(VLOOKUP($A121, Awario!$A$2:$Z1000, 7, false), "")</f>
        <v>1</v>
      </c>
      <c r="U121" s="8" t="str">
        <f>iferror(VLOOKUP($A121, Awario!$A$2:$Z1000, 8, false), "")</f>
        <v/>
      </c>
      <c r="V121" s="8">
        <f>iferror(VLOOKUP($A121, Awario!$A$2:$Z1000, 9, false), "")</f>
        <v>0.9763831192</v>
      </c>
      <c r="W121" s="8">
        <f>iferror(VLOOKUP($A121, Awario!$A$2:$Z1000, 10, false), "")</f>
        <v>1.245924419</v>
      </c>
      <c r="X121" s="8" t="str">
        <f>iferror(VLOOKUP($A121, Awario!$A$2:$Z1000, 11, false), "")</f>
        <v/>
      </c>
      <c r="Y121" s="8">
        <f>iferror(VLOOKUP($A121, Awario!$A$2:$Z1000, 12, false), "")</f>
        <v>1.111153769</v>
      </c>
      <c r="Z121" s="8">
        <f t="shared" si="2"/>
        <v>1.054112788</v>
      </c>
      <c r="AA121" s="8"/>
      <c r="AB121" s="8">
        <f>iferror(VLOOKUP($A121, TMUI!$A$2:$G1000, 3, false), "")</f>
        <v>73.92</v>
      </c>
      <c r="AC121" s="8">
        <f>iferror(VLOOKUP($A121, TMUI!$A$2:$G1000, 4, false), "")</f>
        <v>69.71</v>
      </c>
      <c r="AD121" s="8">
        <f>iferror(VLOOKUP($A121, TMUI!$A$2:$G1000, 5, false), "")</f>
        <v>70.86</v>
      </c>
      <c r="AE121" s="8">
        <f>iferror(VLOOKUP($A121, TMUI!$A$2:$G1000, 6, false), "")</f>
        <v>58.35</v>
      </c>
      <c r="AF121" s="8">
        <f>iferror(VLOOKUP($A121, TMUI!$A$2:$Z1000, 7, false), "")</f>
        <v>-0.1693903363</v>
      </c>
      <c r="AG121" s="8">
        <f>iferror(VLOOKUP($A121, TMUI!$A$2:$Z1000, 8, false), "")</f>
        <v>0.04441232688</v>
      </c>
      <c r="AH121" s="8">
        <f>iferror(VLOOKUP($A121, TMUI!$A$2:$Z1000, 9, false), "")</f>
        <v>-0.1526294608</v>
      </c>
      <c r="AI121" s="8">
        <f>iferror(VLOOKUP($A121, TMUI!$A$2:$Z1000, 10, false), "")</f>
        <v>0.1128412088</v>
      </c>
      <c r="AJ121" s="8">
        <f>iferror(VLOOKUP($A121, TMUI!$A$2:$Z1000, 11, false), "")</f>
        <v>-0.04119156536</v>
      </c>
      <c r="AK121" s="8">
        <f t="shared" si="3"/>
        <v>-0.202957053</v>
      </c>
      <c r="AL121" s="8"/>
      <c r="AM121" s="8">
        <f t="shared" si="4"/>
        <v>0.1449004758</v>
      </c>
      <c r="AN121" s="8" t="str">
        <f>iferror(vlookup(A121, 'December Scores'!A$1:AS1000, 3, false), "")</f>
        <v/>
      </c>
      <c r="AO121" s="8">
        <f t="shared" si="5"/>
        <v>0.1449004758</v>
      </c>
    </row>
    <row r="122">
      <c r="A122" s="2">
        <v>2301.0</v>
      </c>
      <c r="B122" s="2" t="s">
        <v>155</v>
      </c>
      <c r="C122" s="8">
        <f>lookup($A122, NIL!$A$1:$A1000, NIL!C$1:C1000)</f>
        <v>4</v>
      </c>
      <c r="D122" s="8">
        <f>lookup($A122, NIL!$A$1:$A1000, NIL!D$1:D1000)</f>
        <v>1</v>
      </c>
      <c r="E122" s="8">
        <f>lookup($A122, NIL!$A$1:$A1000, NIL!E$1:E1000)</f>
        <v>1</v>
      </c>
      <c r="F122" s="8">
        <f>lookup($A122, NIL!$A$1:$A1000, NIL!F$1:F1000)</f>
        <v>0</v>
      </c>
      <c r="G122" s="8">
        <f>lookup($A122, NIL!$A$1:$A1000, NIL!G$1:G1000)</f>
        <v>0</v>
      </c>
      <c r="H122" s="8">
        <f>lookup($A122, NIL!$A$1:$A1000, NIL!K$1:K1000)</f>
        <v>0.1802616964</v>
      </c>
      <c r="I122" s="8">
        <f>lookup($A122, NIL!$A$1:$A1000, NIL!L$1:L1000)</f>
        <v>0.3487391692</v>
      </c>
      <c r="J122" s="8">
        <f>lookup($A122, NIL!$A$1:$A1000, NIL!M$1:M1000)</f>
        <v>0.2955136923</v>
      </c>
      <c r="K122" s="8">
        <f>lookup($A122, NIL!$A$1:$A1000, NIL!N$1:N1000)</f>
        <v>-0.980049762</v>
      </c>
      <c r="L122" s="8">
        <f>lookup($A122, NIL!$A$1:$A1000, NIL!O$1:O1000)</f>
        <v>-0.7116357457</v>
      </c>
      <c r="M122" s="8">
        <f>lookup($A122, NIL!$A$1:$A1000, NIL!P$1:P1000)</f>
        <v>-0.17343419</v>
      </c>
      <c r="N122" s="8">
        <f t="shared" si="1"/>
        <v>-0.4164543072</v>
      </c>
      <c r="P122" s="8">
        <f>iferror(VLOOKUP($A122, Awario!$A$2:$G1000, 3, false), "")</f>
        <v>2</v>
      </c>
      <c r="Q122" s="8" t="str">
        <f>iferror(VLOOKUP($A122, Awario!$A$2:$Z1000, 4, false), "")</f>
        <v/>
      </c>
      <c r="R122" s="8">
        <f>iferror(VLOOKUP($A122, Awario!$A$2:$Z1000, 5, false), "")</f>
        <v>0</v>
      </c>
      <c r="S122" s="8">
        <f>iferror(VLOOKUP($A122, Awario!$A$2:$G1000, 6, false), "")</f>
        <v>0</v>
      </c>
      <c r="T122" s="9" t="b">
        <f>iferror(VLOOKUP($A122, Awario!$A$2:$Z1000, 7, false), "")</f>
        <v>1</v>
      </c>
      <c r="U122" s="8" t="str">
        <f>iferror(VLOOKUP($A122, Awario!$A$2:$Z1000, 8, false), "")</f>
        <v/>
      </c>
      <c r="V122" s="8">
        <f>iferror(VLOOKUP($A122, Awario!$A$2:$Z1000, 9, false), "")</f>
        <v>-0.7270182438</v>
      </c>
      <c r="W122" s="8">
        <f>iferror(VLOOKUP($A122, Awario!$A$2:$Z1000, 10, false), "")</f>
        <v>-0.1001361202</v>
      </c>
      <c r="X122" s="8" t="str">
        <f>iferror(VLOOKUP($A122, Awario!$A$2:$Z1000, 11, false), "")</f>
        <v/>
      </c>
      <c r="Y122" s="8">
        <f>iferror(VLOOKUP($A122, Awario!$A$2:$Z1000, 12, false), "")</f>
        <v>-0.413577182</v>
      </c>
      <c r="Z122" s="8">
        <f t="shared" si="2"/>
        <v>-0.6430996673</v>
      </c>
      <c r="AA122" s="8"/>
      <c r="AB122" s="8">
        <f>iferror(VLOOKUP($A122, TMUI!$A$2:$G1000, 3, false), "")</f>
        <v>86.17</v>
      </c>
      <c r="AC122" s="8">
        <f>iferror(VLOOKUP($A122, TMUI!$A$2:$G1000, 4, false), "")</f>
        <v>76.72</v>
      </c>
      <c r="AD122" s="8">
        <f>iferror(VLOOKUP($A122, TMUI!$A$2:$G1000, 5, false), "")</f>
        <v>84.61</v>
      </c>
      <c r="AE122" s="8">
        <f>iferror(VLOOKUP($A122, TMUI!$A$2:$G1000, 6, false), "")</f>
        <v>77.5</v>
      </c>
      <c r="AF122" s="8">
        <f>iferror(VLOOKUP($A122, TMUI!$A$2:$Z1000, 7, false), "")</f>
        <v>0.7284553399</v>
      </c>
      <c r="AG122" s="8">
        <f>iferror(VLOOKUP($A122, TMUI!$A$2:$Z1000, 8, false), "")</f>
        <v>0.5210408575</v>
      </c>
      <c r="AH122" s="8">
        <f>iferror(VLOOKUP($A122, TMUI!$A$2:$Z1000, 9, false), "")</f>
        <v>0.9242433555</v>
      </c>
      <c r="AI122" s="8">
        <f>iferror(VLOOKUP($A122, TMUI!$A$2:$Z1000, 10, false), "")</f>
        <v>1.281254776</v>
      </c>
      <c r="AJ122" s="8">
        <f>iferror(VLOOKUP($A122, TMUI!$A$2:$Z1000, 11, false), "")</f>
        <v>0.8637485823</v>
      </c>
      <c r="AK122" s="8">
        <f t="shared" si="3"/>
        <v>0.929380752</v>
      </c>
      <c r="AL122" s="8"/>
      <c r="AM122" s="8">
        <f t="shared" si="4"/>
        <v>-0.04339107413</v>
      </c>
      <c r="AN122" s="8">
        <f>iferror(vlookup(A122, 'December Scores'!A$1:AS1000, 3, false), "")</f>
        <v>0.6694212515</v>
      </c>
      <c r="AO122" s="8">
        <f t="shared" si="5"/>
        <v>0.1348120073</v>
      </c>
    </row>
    <row r="123">
      <c r="A123" s="2">
        <v>2086.0</v>
      </c>
      <c r="B123" s="2" t="s">
        <v>247</v>
      </c>
      <c r="C123" s="8">
        <f>lookup($A123, NIL!$A$1:$A1000, NIL!C$1:C1000)</f>
        <v>4</v>
      </c>
      <c r="D123" s="8">
        <f>lookup($A123, NIL!$A$1:$A1000, NIL!D$1:D1000)</f>
        <v>1</v>
      </c>
      <c r="E123" s="8">
        <f>lookup($A123, NIL!$A$1:$A1000, NIL!E$1:E1000)</f>
        <v>1</v>
      </c>
      <c r="F123" s="8">
        <f>lookup($A123, NIL!$A$1:$A1000, NIL!F$1:F1000)</f>
        <v>0</v>
      </c>
      <c r="G123" s="8">
        <f>lookup($A123, NIL!$A$1:$A1000, NIL!G$1:G1000)</f>
        <v>0</v>
      </c>
      <c r="H123" s="8">
        <f>lookup($A123, NIL!$A$1:$A1000, NIL!K$1:K1000)</f>
        <v>0.1802616964</v>
      </c>
      <c r="I123" s="8">
        <f>lookup($A123, NIL!$A$1:$A1000, NIL!L$1:L1000)</f>
        <v>0.3487391692</v>
      </c>
      <c r="J123" s="8">
        <f>lookup($A123, NIL!$A$1:$A1000, NIL!M$1:M1000)</f>
        <v>0.2955136923</v>
      </c>
      <c r="K123" s="8">
        <f>lookup($A123, NIL!$A$1:$A1000, NIL!N$1:N1000)</f>
        <v>-0.980049762</v>
      </c>
      <c r="L123" s="8">
        <f>lookup($A123, NIL!$A$1:$A1000, NIL!O$1:O1000)</f>
        <v>-0.7116357457</v>
      </c>
      <c r="M123" s="8">
        <f>lookup($A123, NIL!$A$1:$A1000, NIL!P$1:P1000)</f>
        <v>-0.17343419</v>
      </c>
      <c r="N123" s="8">
        <f t="shared" si="1"/>
        <v>-0.4164543072</v>
      </c>
      <c r="P123" s="8" t="str">
        <f>iferror(VLOOKUP($A123, Awario!$A$2:$G1000, 3, false), "")</f>
        <v/>
      </c>
      <c r="Q123" s="8" t="str">
        <f>iferror(VLOOKUP($A123, Awario!$A$2:$Z1000, 4, false), "")</f>
        <v/>
      </c>
      <c r="R123" s="8" t="str">
        <f>iferror(VLOOKUP($A123, Awario!$A$2:$Z1000, 5, false), "")</f>
        <v/>
      </c>
      <c r="S123" s="8" t="str">
        <f>iferror(VLOOKUP($A123, Awario!$A$2:$G1000, 6, false), "")</f>
        <v/>
      </c>
      <c r="T123" s="9" t="str">
        <f>iferror(VLOOKUP($A123, Awario!$A$2:$Z1000, 7, false), "")</f>
        <v/>
      </c>
      <c r="U123" s="8" t="str">
        <f>iferror(VLOOKUP($A123, Awario!$A$2:$Z1000, 8, false), "")</f>
        <v/>
      </c>
      <c r="V123" s="8" t="str">
        <f>iferror(VLOOKUP($A123, Awario!$A$2:$Z1000, 9, false), "")</f>
        <v/>
      </c>
      <c r="W123" s="8" t="str">
        <f>iferror(VLOOKUP($A123, Awario!$A$2:$Z1000, 10, false), "")</f>
        <v/>
      </c>
      <c r="X123" s="8" t="str">
        <f>iferror(VLOOKUP($A123, Awario!$A$2:$Z1000, 11, false), "")</f>
        <v/>
      </c>
      <c r="Y123" s="8" t="str">
        <f>iferror(VLOOKUP($A123, Awario!$A$2:$Z1000, 12, false), "")</f>
        <v/>
      </c>
      <c r="Z123" s="8" t="str">
        <f t="shared" si="2"/>
        <v/>
      </c>
      <c r="AA123" s="8"/>
      <c r="AB123" s="8">
        <f>iferror(VLOOKUP($A123, TMUI!$A$2:$G1000, 3, false), "")</f>
        <v>75.38</v>
      </c>
      <c r="AC123" s="8">
        <f>iferror(VLOOKUP($A123, TMUI!$A$2:$G1000, 4, false), "")</f>
        <v>81.87</v>
      </c>
      <c r="AD123" s="8">
        <f>iferror(VLOOKUP($A123, TMUI!$A$2:$G1000, 5, false), "")</f>
        <v>74.78</v>
      </c>
      <c r="AE123" s="8">
        <f>iferror(VLOOKUP($A123, TMUI!$A$2:$G1000, 6, false), "")</f>
        <v>69.18</v>
      </c>
      <c r="AF123" s="8">
        <f>iferror(VLOOKUP($A123, TMUI!$A$2:$Z1000, 7, false), "")</f>
        <v>-0.06238179038</v>
      </c>
      <c r="AG123" s="8">
        <f>iferror(VLOOKUP($A123, TMUI!$A$2:$Z1000, 8, false), "")</f>
        <v>0.8712030448</v>
      </c>
      <c r="AH123" s="8">
        <f>iferror(VLOOKUP($A123, TMUI!$A$2:$Z1000, 9, false), "")</f>
        <v>0.1543771894</v>
      </c>
      <c r="AI123" s="8">
        <f>iferror(VLOOKUP($A123, TMUI!$A$2:$Z1000, 10, false), "")</f>
        <v>0.7736202654</v>
      </c>
      <c r="AJ123" s="8">
        <f>iferror(VLOOKUP($A123, TMUI!$A$2:$Z1000, 11, false), "")</f>
        <v>0.4342046773</v>
      </c>
      <c r="AK123" s="8">
        <f t="shared" si="3"/>
        <v>0.6589420895</v>
      </c>
      <c r="AL123" s="8"/>
      <c r="AM123" s="8">
        <f t="shared" si="4"/>
        <v>0.1212438911</v>
      </c>
      <c r="AN123" s="8" t="str">
        <f>iferror(vlookup(A123, 'December Scores'!A$1:AS1000, 3, false), "")</f>
        <v/>
      </c>
      <c r="AO123" s="8">
        <f t="shared" si="5"/>
        <v>0.1212438911</v>
      </c>
    </row>
    <row r="124">
      <c r="A124" s="2">
        <v>1085.0</v>
      </c>
      <c r="B124" s="2" t="s">
        <v>96</v>
      </c>
      <c r="C124" s="8">
        <f>lookup($A124, NIL!$A$1:$A1000, NIL!C$1:C1000)</f>
        <v>4</v>
      </c>
      <c r="D124" s="8">
        <f>lookup($A124, NIL!$A$1:$A1000, NIL!D$1:D1000)</f>
        <v>1</v>
      </c>
      <c r="E124" s="8">
        <f>lookup($A124, NIL!$A$1:$A1000, NIL!E$1:E1000)</f>
        <v>0</v>
      </c>
      <c r="F124" s="8">
        <f>lookup($A124, NIL!$A$1:$A1000, NIL!F$1:F1000)</f>
        <v>0</v>
      </c>
      <c r="G124" s="8">
        <f>lookup($A124, NIL!$A$1:$A1000, NIL!G$1:G1000)</f>
        <v>0</v>
      </c>
      <c r="H124" s="8">
        <f>lookup($A124, NIL!$A$1:$A1000, NIL!K$1:K1000)</f>
        <v>0.1802616964</v>
      </c>
      <c r="I124" s="8">
        <f>lookup($A124, NIL!$A$1:$A1000, NIL!L$1:L1000)</f>
        <v>0.3487391692</v>
      </c>
      <c r="J124" s="8">
        <f>lookup($A124, NIL!$A$1:$A1000, NIL!M$1:M1000)</f>
        <v>-3.37154258</v>
      </c>
      <c r="K124" s="8">
        <f>lookup($A124, NIL!$A$1:$A1000, NIL!N$1:N1000)</f>
        <v>-0.980049762</v>
      </c>
      <c r="L124" s="8">
        <f>lookup($A124, NIL!$A$1:$A1000, NIL!O$1:O1000)</f>
        <v>-0.7116357457</v>
      </c>
      <c r="M124" s="8">
        <f>lookup($A124, NIL!$A$1:$A1000, NIL!P$1:P1000)</f>
        <v>-0.9068454444</v>
      </c>
      <c r="N124" s="8">
        <f t="shared" si="1"/>
        <v>-0.9522843296</v>
      </c>
      <c r="P124" s="8">
        <f>iferror(VLOOKUP($A124, Awario!$A$2:$G1000, 3, false), "")</f>
        <v>0</v>
      </c>
      <c r="Q124" s="8" t="str">
        <f>iferror(VLOOKUP($A124, Awario!$A$2:$Z1000, 4, false), "")</f>
        <v/>
      </c>
      <c r="R124" s="8">
        <f>iferror(VLOOKUP($A124, Awario!$A$2:$Z1000, 5, false), "")</f>
        <v>2429</v>
      </c>
      <c r="S124" s="8">
        <f>iferror(VLOOKUP($A124, Awario!$A$2:$G1000, 6, false), "")</f>
        <v>3.385427515</v>
      </c>
      <c r="T124" s="9" t="b">
        <f>iferror(VLOOKUP($A124, Awario!$A$2:$Z1000, 7, false), "")</f>
        <v>1</v>
      </c>
      <c r="U124" s="8" t="str">
        <f>iferror(VLOOKUP($A124, Awario!$A$2:$Z1000, 8, false), "")</f>
        <v/>
      </c>
      <c r="V124" s="8">
        <f>iferror(VLOOKUP($A124, Awario!$A$2:$Z1000, 9, false), "")</f>
        <v>1.016180778</v>
      </c>
      <c r="W124" s="8">
        <f>iferror(VLOOKUP($A124, Awario!$A$2:$Z1000, 10, false), "")</f>
        <v>-0.9975098132</v>
      </c>
      <c r="X124" s="8" t="str">
        <f>iferror(VLOOKUP($A124, Awario!$A$2:$Z1000, 11, false), "")</f>
        <v/>
      </c>
      <c r="Y124" s="8">
        <f>iferror(VLOOKUP($A124, Awario!$A$2:$Z1000, 12, false), "")</f>
        <v>0.009335482538</v>
      </c>
      <c r="Z124" s="8">
        <f t="shared" si="2"/>
        <v>0.09662030086</v>
      </c>
      <c r="AA124" s="8"/>
      <c r="AB124" s="8">
        <f>iferror(VLOOKUP($A124, TMUI!$A$2:$G1000, 3, false), "")</f>
        <v>89.78</v>
      </c>
      <c r="AC124" s="8">
        <f>iferror(VLOOKUP($A124, TMUI!$A$2:$G1000, 4, false), "")</f>
        <v>78.78</v>
      </c>
      <c r="AD124" s="8">
        <f>iferror(VLOOKUP($A124, TMUI!$A$2:$G1000, 5, false), "")</f>
        <v>76.27</v>
      </c>
      <c r="AE124" s="8">
        <f>iferror(VLOOKUP($A124, TMUI!$A$2:$G1000, 6, false), "")</f>
        <v>69.97</v>
      </c>
      <c r="AF124" s="8">
        <f>iferror(VLOOKUP($A124, TMUI!$A$2:$Z1000, 7, false), "")</f>
        <v>0.9930449636</v>
      </c>
      <c r="AG124" s="8">
        <f>iferror(VLOOKUP($A124, TMUI!$A$2:$Z1000, 8, false), "")</f>
        <v>0.6611057324</v>
      </c>
      <c r="AH124" s="8">
        <f>iferror(VLOOKUP($A124, TMUI!$A$2:$Z1000, 9, false), "")</f>
        <v>0.2710710436</v>
      </c>
      <c r="AI124" s="8">
        <f>iferror(VLOOKUP($A124, TMUI!$A$2:$Z1000, 10, false), "")</f>
        <v>0.8218211385</v>
      </c>
      <c r="AJ124" s="8">
        <f>iferror(VLOOKUP($A124, TMUI!$A$2:$Z1000, 11, false), "")</f>
        <v>0.6867607195</v>
      </c>
      <c r="AK124" s="8">
        <f t="shared" si="3"/>
        <v>0.8287102748</v>
      </c>
      <c r="AL124" s="8"/>
      <c r="AM124" s="8">
        <f t="shared" si="4"/>
        <v>-0.008984584648</v>
      </c>
      <c r="AN124" s="8">
        <f>iferror(vlookup(A124, 'December Scores'!A$1:AS1000, 3, false), "")</f>
        <v>0.4979425742</v>
      </c>
      <c r="AO124" s="8">
        <f t="shared" si="5"/>
        <v>0.1177472051</v>
      </c>
    </row>
    <row r="125">
      <c r="A125" s="2">
        <v>2173.0</v>
      </c>
      <c r="B125" s="2" t="s">
        <v>118</v>
      </c>
      <c r="C125" s="8">
        <f>lookup($A125, NIL!$A$1:$A1000, NIL!C$1:C1000)</f>
        <v>4</v>
      </c>
      <c r="D125" s="8">
        <f>lookup($A125, NIL!$A$1:$A1000, NIL!D$1:D1000)</f>
        <v>1</v>
      </c>
      <c r="E125" s="8">
        <f>lookup($A125, NIL!$A$1:$A1000, NIL!E$1:E1000)</f>
        <v>1</v>
      </c>
      <c r="F125" s="8">
        <f>lookup($A125, NIL!$A$1:$A1000, NIL!F$1:F1000)</f>
        <v>0</v>
      </c>
      <c r="G125" s="8">
        <f>lookup($A125, NIL!$A$1:$A1000, NIL!G$1:G1000)</f>
        <v>0</v>
      </c>
      <c r="H125" s="8">
        <f>lookup($A125, NIL!$A$1:$A1000, NIL!K$1:K1000)</f>
        <v>0.1802616964</v>
      </c>
      <c r="I125" s="8">
        <f>lookup($A125, NIL!$A$1:$A1000, NIL!L$1:L1000)</f>
        <v>0.3487391692</v>
      </c>
      <c r="J125" s="8">
        <f>lookup($A125, NIL!$A$1:$A1000, NIL!M$1:M1000)</f>
        <v>0.2955136923</v>
      </c>
      <c r="K125" s="8">
        <f>lookup($A125, NIL!$A$1:$A1000, NIL!N$1:N1000)</f>
        <v>-0.980049762</v>
      </c>
      <c r="L125" s="8">
        <f>lookup($A125, NIL!$A$1:$A1000, NIL!O$1:O1000)</f>
        <v>-0.7116357457</v>
      </c>
      <c r="M125" s="8">
        <f>lookup($A125, NIL!$A$1:$A1000, NIL!P$1:P1000)</f>
        <v>-0.17343419</v>
      </c>
      <c r="N125" s="8">
        <f t="shared" si="1"/>
        <v>-0.4164543072</v>
      </c>
      <c r="P125" s="8">
        <f>iferror(VLOOKUP($A125, Awario!$A$2:$G1000, 3, false), "")</f>
        <v>0</v>
      </c>
      <c r="Q125" s="8" t="str">
        <f>iferror(VLOOKUP($A125, Awario!$A$2:$Z1000, 4, false), "")</f>
        <v/>
      </c>
      <c r="R125" s="8">
        <f>iferror(VLOOKUP($A125, Awario!$A$2:$Z1000, 5, false), "")</f>
        <v>0</v>
      </c>
      <c r="S125" s="8">
        <f>iferror(VLOOKUP($A125, Awario!$A$2:$G1000, 6, false), "")</f>
        <v>0</v>
      </c>
      <c r="T125" s="9" t="b">
        <f>iferror(VLOOKUP($A125, Awario!$A$2:$Z1000, 7, false), "")</f>
        <v>1</v>
      </c>
      <c r="U125" s="8" t="str">
        <f>iferror(VLOOKUP($A125, Awario!$A$2:$Z1000, 8, false), "")</f>
        <v/>
      </c>
      <c r="V125" s="8">
        <f>iferror(VLOOKUP($A125, Awario!$A$2:$Z1000, 9, false), "")</f>
        <v>-0.7270182438</v>
      </c>
      <c r="W125" s="8">
        <f>iferror(VLOOKUP($A125, Awario!$A$2:$Z1000, 10, false), "")</f>
        <v>-0.9975098132</v>
      </c>
      <c r="X125" s="8" t="str">
        <f>iferror(VLOOKUP($A125, Awario!$A$2:$Z1000, 11, false), "")</f>
        <v/>
      </c>
      <c r="Y125" s="8">
        <f>iferror(VLOOKUP($A125, Awario!$A$2:$Z1000, 12, false), "")</f>
        <v>-0.8622640285</v>
      </c>
      <c r="Z125" s="8">
        <f t="shared" si="2"/>
        <v>-0.9285817296</v>
      </c>
      <c r="AA125" s="8"/>
      <c r="AB125" s="8">
        <f>iferror(VLOOKUP($A125, TMUI!$A$2:$G1000, 3, false), "")</f>
        <v>88.28</v>
      </c>
      <c r="AC125" s="8">
        <f>iferror(VLOOKUP($A125, TMUI!$A$2:$G1000, 4, false), "")</f>
        <v>84.38</v>
      </c>
      <c r="AD125" s="8">
        <f>iferror(VLOOKUP($A125, TMUI!$A$2:$G1000, 5, false), "")</f>
        <v>92.19</v>
      </c>
      <c r="AE125" s="8">
        <f>iferror(VLOOKUP($A125, TMUI!$A$2:$G1000, 6, false), "")</f>
        <v>67.19</v>
      </c>
      <c r="AF125" s="8">
        <f>iferror(VLOOKUP($A125, TMUI!$A$2:$Z1000, 7, false), "")</f>
        <v>0.8831046768</v>
      </c>
      <c r="AG125" s="8">
        <f>iferror(VLOOKUP($A125, TMUI!$A$2:$Z1000, 8, false), "")</f>
        <v>1.041864616</v>
      </c>
      <c r="AH125" s="8">
        <f>iferror(VLOOKUP($A125, TMUI!$A$2:$Z1000, 9, false), "")</f>
        <v>1.51789397</v>
      </c>
      <c r="AI125" s="8">
        <f>iferror(VLOOKUP($A125, TMUI!$A$2:$Z1000, 10, false), "")</f>
        <v>0.6522028765</v>
      </c>
      <c r="AJ125" s="8">
        <f>iferror(VLOOKUP($A125, TMUI!$A$2:$Z1000, 11, false), "")</f>
        <v>1.023766535</v>
      </c>
      <c r="AK125" s="8">
        <f t="shared" si="3"/>
        <v>1.011813488</v>
      </c>
      <c r="AL125" s="8"/>
      <c r="AM125" s="8">
        <f t="shared" si="4"/>
        <v>-0.1110741829</v>
      </c>
      <c r="AN125" s="8">
        <f>iferror(vlookup(A125, 'December Scores'!A$1:AS1000, 3, false), "")</f>
        <v>0.7944391609</v>
      </c>
      <c r="AO125" s="8">
        <f t="shared" si="5"/>
        <v>0.1153041531</v>
      </c>
    </row>
    <row r="126">
      <c r="A126" s="2">
        <v>831.0</v>
      </c>
      <c r="B126" s="2" t="s">
        <v>77</v>
      </c>
      <c r="C126" s="8">
        <f>lookup($A126, NIL!$A$1:$A1000, NIL!C$1:C1000)</f>
        <v>4</v>
      </c>
      <c r="D126" s="8">
        <f>lookup($A126, NIL!$A$1:$A1000, NIL!D$1:D1000)</f>
        <v>1</v>
      </c>
      <c r="E126" s="8">
        <f>lookup($A126, NIL!$A$1:$A1000, NIL!E$1:E1000)</f>
        <v>0</v>
      </c>
      <c r="F126" s="8">
        <f>lookup($A126, NIL!$A$1:$A1000, NIL!F$1:F1000)</f>
        <v>0</v>
      </c>
      <c r="G126" s="8">
        <f>lookup($A126, NIL!$A$1:$A1000, NIL!G$1:G1000)</f>
        <v>0</v>
      </c>
      <c r="H126" s="8">
        <f>lookup($A126, NIL!$A$1:$A1000, NIL!K$1:K1000)</f>
        <v>0.1802616964</v>
      </c>
      <c r="I126" s="8">
        <f>lookup($A126, NIL!$A$1:$A1000, NIL!L$1:L1000)</f>
        <v>0.3487391692</v>
      </c>
      <c r="J126" s="8">
        <f>lookup($A126, NIL!$A$1:$A1000, NIL!M$1:M1000)</f>
        <v>-3.37154258</v>
      </c>
      <c r="K126" s="8">
        <f>lookup($A126, NIL!$A$1:$A1000, NIL!N$1:N1000)</f>
        <v>-0.980049762</v>
      </c>
      <c r="L126" s="8">
        <f>lookup($A126, NIL!$A$1:$A1000, NIL!O$1:O1000)</f>
        <v>-0.7116357457</v>
      </c>
      <c r="M126" s="8">
        <f>lookup($A126, NIL!$A$1:$A1000, NIL!P$1:P1000)</f>
        <v>-0.9068454444</v>
      </c>
      <c r="N126" s="8">
        <f t="shared" si="1"/>
        <v>-0.9522843296</v>
      </c>
      <c r="P126" s="8">
        <f>iferror(VLOOKUP($A126, Awario!$A$2:$G1000, 3, false), "")</f>
        <v>0</v>
      </c>
      <c r="Q126" s="8">
        <f>iferror(VLOOKUP($A126, Awario!$A$2:$Z1000, 4, false), "")</f>
        <v>181</v>
      </c>
      <c r="R126" s="8">
        <f>iferror(VLOOKUP($A126, Awario!$A$2:$Z1000, 5, false), "")</f>
        <v>2438</v>
      </c>
      <c r="S126" s="8">
        <f>iferror(VLOOKUP($A126, Awario!$A$2:$G1000, 6, false), "")</f>
        <v>3.387033701</v>
      </c>
      <c r="T126" s="9" t="b">
        <f>iferror(VLOOKUP($A126, Awario!$A$2:$Z1000, 7, false), "")</f>
        <v>1</v>
      </c>
      <c r="U126" s="8" t="str">
        <f>iferror(VLOOKUP($A126, Awario!$A$2:$Z1000, 8, false), "")</f>
        <v/>
      </c>
      <c r="V126" s="8">
        <f>iferror(VLOOKUP($A126, Awario!$A$2:$Z1000, 9, false), "")</f>
        <v>1.017007824</v>
      </c>
      <c r="W126" s="8">
        <f>iferror(VLOOKUP($A126, Awario!$A$2:$Z1000, 10, false), "")</f>
        <v>-0.9975098132</v>
      </c>
      <c r="X126" s="8" t="str">
        <f>iferror(VLOOKUP($A126, Awario!$A$2:$Z1000, 11, false), "")</f>
        <v/>
      </c>
      <c r="Y126" s="8">
        <f>iferror(VLOOKUP($A126, Awario!$A$2:$Z1000, 12, false), "")</f>
        <v>0.009749005304</v>
      </c>
      <c r="Z126" s="8">
        <f t="shared" si="2"/>
        <v>0.09873705132</v>
      </c>
      <c r="AA126" s="8"/>
      <c r="AB126" s="8">
        <f>iferror(VLOOKUP($A126, TMUI!$A$2:$G1000, 3, false), "")</f>
        <v>84.2</v>
      </c>
      <c r="AC126" s="8">
        <f>iferror(VLOOKUP($A126, TMUI!$A$2:$G1000, 4, false), "")</f>
        <v>84.06</v>
      </c>
      <c r="AD126" s="8">
        <f>iferror(VLOOKUP($A126, TMUI!$A$2:$G1000, 5, false), "")</f>
        <v>73.94</v>
      </c>
      <c r="AE126" s="8">
        <f>iferror(VLOOKUP($A126, TMUI!$A$2:$G1000, 6, false), "")</f>
        <v>68.75</v>
      </c>
      <c r="AF126" s="8">
        <f>iferror(VLOOKUP($A126, TMUI!$A$2:$Z1000, 7, false), "")</f>
        <v>0.5840670965</v>
      </c>
      <c r="AG126" s="8">
        <f>iferror(VLOOKUP($A126, TMUI!$A$2:$Z1000, 8, false), "")</f>
        <v>1.020106965</v>
      </c>
      <c r="AH126" s="8">
        <f>iferror(VLOOKUP($A126, TMUI!$A$2:$Z1000, 9, false), "")</f>
        <v>0.08859005003</v>
      </c>
      <c r="AI126" s="8">
        <f>iferror(VLOOKUP($A126, TMUI!$A$2:$Z1000, 10, false), "")</f>
        <v>0.7473843472</v>
      </c>
      <c r="AJ126" s="8">
        <f>iferror(VLOOKUP($A126, TMUI!$A$2:$Z1000, 11, false), "")</f>
        <v>0.6100371147</v>
      </c>
      <c r="AK126" s="8">
        <f t="shared" si="3"/>
        <v>0.7810487275</v>
      </c>
      <c r="AL126" s="8"/>
      <c r="AM126" s="8">
        <f t="shared" si="4"/>
        <v>-0.02416618359</v>
      </c>
      <c r="AN126" s="8">
        <f>iferror(vlookup(A126, 'December Scores'!A$1:AS1000, 3, false), "")</f>
        <v>0.5245224247</v>
      </c>
      <c r="AO126" s="8">
        <f t="shared" si="5"/>
        <v>0.1130059685</v>
      </c>
    </row>
    <row r="127">
      <c r="A127" s="2">
        <v>2499.0</v>
      </c>
      <c r="B127" s="2" t="s">
        <v>273</v>
      </c>
      <c r="C127" s="8">
        <f>lookup($A127, NIL!$A$1:$A1000, NIL!C$1:C1000)</f>
        <v>4</v>
      </c>
      <c r="D127" s="8">
        <f>lookup($A127, NIL!$A$1:$A1000, NIL!D$1:D1000)</f>
        <v>1</v>
      </c>
      <c r="E127" s="8">
        <f>lookup($A127, NIL!$A$1:$A1000, NIL!E$1:E1000)</f>
        <v>1</v>
      </c>
      <c r="F127" s="8">
        <f>lookup($A127, NIL!$A$1:$A1000, NIL!F$1:F1000)</f>
        <v>0</v>
      </c>
      <c r="G127" s="8">
        <f>lookup($A127, NIL!$A$1:$A1000, NIL!G$1:G1000)</f>
        <v>0</v>
      </c>
      <c r="H127" s="8">
        <f>lookup($A127, NIL!$A$1:$A1000, NIL!K$1:K1000)</f>
        <v>0.1802616964</v>
      </c>
      <c r="I127" s="8">
        <f>lookup($A127, NIL!$A$1:$A1000, NIL!L$1:L1000)</f>
        <v>0.3487391692</v>
      </c>
      <c r="J127" s="8">
        <f>lookup($A127, NIL!$A$1:$A1000, NIL!M$1:M1000)</f>
        <v>0.2955136923</v>
      </c>
      <c r="K127" s="8">
        <f>lookup($A127, NIL!$A$1:$A1000, NIL!N$1:N1000)</f>
        <v>-0.980049762</v>
      </c>
      <c r="L127" s="8">
        <f>lookup($A127, NIL!$A$1:$A1000, NIL!O$1:O1000)</f>
        <v>-0.7116357457</v>
      </c>
      <c r="M127" s="8">
        <f>lookup($A127, NIL!$A$1:$A1000, NIL!P$1:P1000)</f>
        <v>-0.17343419</v>
      </c>
      <c r="N127" s="8">
        <f t="shared" si="1"/>
        <v>-0.4164543072</v>
      </c>
      <c r="P127" s="8" t="str">
        <f>iferror(VLOOKUP($A127, Awario!$A$2:$G1000, 3, false), "")</f>
        <v/>
      </c>
      <c r="Q127" s="8" t="str">
        <f>iferror(VLOOKUP($A127, Awario!$A$2:$Z1000, 4, false), "")</f>
        <v/>
      </c>
      <c r="R127" s="8" t="str">
        <f>iferror(VLOOKUP($A127, Awario!$A$2:$Z1000, 5, false), "")</f>
        <v/>
      </c>
      <c r="S127" s="8" t="str">
        <f>iferror(VLOOKUP($A127, Awario!$A$2:$G1000, 6, false), "")</f>
        <v/>
      </c>
      <c r="T127" s="9" t="str">
        <f>iferror(VLOOKUP($A127, Awario!$A$2:$Z1000, 7, false), "")</f>
        <v/>
      </c>
      <c r="U127" s="8" t="str">
        <f>iferror(VLOOKUP($A127, Awario!$A$2:$Z1000, 8, false), "")</f>
        <v/>
      </c>
      <c r="V127" s="8" t="str">
        <f>iferror(VLOOKUP($A127, Awario!$A$2:$Z1000, 9, false), "")</f>
        <v/>
      </c>
      <c r="W127" s="8" t="str">
        <f>iferror(VLOOKUP($A127, Awario!$A$2:$Z1000, 10, false), "")</f>
        <v/>
      </c>
      <c r="X127" s="8" t="str">
        <f>iferror(VLOOKUP($A127, Awario!$A$2:$Z1000, 11, false), "")</f>
        <v/>
      </c>
      <c r="Y127" s="8" t="str">
        <f>iferror(VLOOKUP($A127, Awario!$A$2:$Z1000, 12, false), "")</f>
        <v/>
      </c>
      <c r="Z127" s="8" t="str">
        <f t="shared" si="2"/>
        <v/>
      </c>
      <c r="AA127" s="8"/>
      <c r="AB127" s="8">
        <f>iferror(VLOOKUP($A127, TMUI!$A$2:$G1000, 3, false), "")</f>
        <v>89.84</v>
      </c>
      <c r="AC127" s="8">
        <f>iferror(VLOOKUP($A127, TMUI!$A$2:$G1000, 4, false), "")</f>
        <v>67.19</v>
      </c>
      <c r="AD127" s="8">
        <f>iferror(VLOOKUP($A127, TMUI!$A$2:$G1000, 5, false), "")</f>
        <v>82.81</v>
      </c>
      <c r="AE127" s="8">
        <f>iferror(VLOOKUP($A127, TMUI!$A$2:$G1000, 6, false), "")</f>
        <v>56.25</v>
      </c>
      <c r="AF127" s="8">
        <f>iferror(VLOOKUP($A127, TMUI!$A$2:$Z1000, 7, false), "")</f>
        <v>0.9974425751</v>
      </c>
      <c r="AG127" s="8">
        <f>iferror(VLOOKUP($A127, TMUI!$A$2:$Z1000, 8, false), "")</f>
        <v>-0.1269291706</v>
      </c>
      <c r="AH127" s="8">
        <f>iferror(VLOOKUP($A127, TMUI!$A$2:$Z1000, 9, false), "")</f>
        <v>0.7832709141</v>
      </c>
      <c r="AI127" s="8">
        <f>iferror(VLOOKUP($A127, TMUI!$A$2:$Z1000, 10, false), "")</f>
        <v>-0.01528769417</v>
      </c>
      <c r="AJ127" s="8">
        <f>iferror(VLOOKUP($A127, TMUI!$A$2:$Z1000, 11, false), "")</f>
        <v>0.4096241561</v>
      </c>
      <c r="AK127" s="8">
        <f t="shared" si="3"/>
        <v>0.6400188717</v>
      </c>
      <c r="AL127" s="8"/>
      <c r="AM127" s="8">
        <f t="shared" si="4"/>
        <v>0.1117822822</v>
      </c>
      <c r="AN127" s="8" t="str">
        <f>iferror(vlookup(A127, 'December Scores'!A$1:AS1000, 3, false), "")</f>
        <v/>
      </c>
      <c r="AO127" s="8">
        <f t="shared" si="5"/>
        <v>0.1117822822</v>
      </c>
    </row>
    <row r="128">
      <c r="A128" s="2">
        <v>1717.0</v>
      </c>
      <c r="B128" s="2" t="s">
        <v>195</v>
      </c>
      <c r="C128" s="8">
        <f>lookup($A128, NIL!$A$1:$A1000, NIL!C$1:C1000)</f>
        <v>4</v>
      </c>
      <c r="D128" s="8">
        <f>lookup($A128, NIL!$A$1:$A1000, NIL!D$1:D1000)</f>
        <v>1</v>
      </c>
      <c r="E128" s="8" t="str">
        <f>lookup($A128, NIL!$A$1:$A1000, NIL!E$1:E1000)</f>
        <v/>
      </c>
      <c r="F128" s="8" t="str">
        <f>lookup($A128, NIL!$A$1:$A1000, NIL!F$1:F1000)</f>
        <v/>
      </c>
      <c r="G128" s="8" t="str">
        <f>lookup($A128, NIL!$A$1:$A1000, NIL!G$1:G1000)</f>
        <v/>
      </c>
      <c r="H128" s="8">
        <f>lookup($A128, NIL!$A$1:$A1000, NIL!K$1:K1000)</f>
        <v>0.1802616964</v>
      </c>
      <c r="I128" s="8">
        <f>lookup($A128, NIL!$A$1:$A1000, NIL!L$1:L1000)</f>
        <v>0.3487391692</v>
      </c>
      <c r="J128" s="8" t="str">
        <f>lookup($A128, NIL!$A$1:$A1000, NIL!M$1:M1000)</f>
        <v/>
      </c>
      <c r="K128" s="8" t="str">
        <f>lookup($A128, NIL!$A$1:$A1000, NIL!N$1:N1000)</f>
        <v/>
      </c>
      <c r="L128" s="8" t="str">
        <f>lookup($A128, NIL!$A$1:$A1000, NIL!O$1:O1000)</f>
        <v/>
      </c>
      <c r="M128" s="8">
        <f>lookup($A128, NIL!$A$1:$A1000, NIL!P$1:P1000)</f>
        <v>0.2645004328</v>
      </c>
      <c r="N128" s="8">
        <f t="shared" si="1"/>
        <v>0.5142960556</v>
      </c>
      <c r="P128" s="8">
        <f>iferror(VLOOKUP($A128, Awario!$A$2:$G1000, 3, false), "")</f>
        <v>5</v>
      </c>
      <c r="Q128" s="8">
        <f>iferror(VLOOKUP($A128, Awario!$A$2:$Z1000, 4, false), "")</f>
        <v>119</v>
      </c>
      <c r="R128" s="8">
        <f>iferror(VLOOKUP($A128, Awario!$A$2:$Z1000, 5, false), "")</f>
        <v>0</v>
      </c>
      <c r="S128" s="8">
        <f>iferror(VLOOKUP($A128, Awario!$A$2:$G1000, 6, false), "")</f>
        <v>0</v>
      </c>
      <c r="T128" s="9" t="b">
        <f>iferror(VLOOKUP($A128, Awario!$A$2:$Z1000, 7, false), "")</f>
        <v>1</v>
      </c>
      <c r="U128" s="8" t="str">
        <f>iferror(VLOOKUP($A128, Awario!$A$2:$Z1000, 8, false), "")</f>
        <v/>
      </c>
      <c r="V128" s="8">
        <f>iferror(VLOOKUP($A128, Awario!$A$2:$Z1000, 9, false), "")</f>
        <v>-0.7270182438</v>
      </c>
      <c r="W128" s="8">
        <f>iferror(VLOOKUP($A128, Awario!$A$2:$Z1000, 10, false), "")</f>
        <v>1.245924419</v>
      </c>
      <c r="X128" s="8" t="str">
        <f>iferror(VLOOKUP($A128, Awario!$A$2:$Z1000, 11, false), "")</f>
        <v/>
      </c>
      <c r="Y128" s="8">
        <f>iferror(VLOOKUP($A128, Awario!$A$2:$Z1000, 12, false), "")</f>
        <v>0.2594530877</v>
      </c>
      <c r="Z128" s="8">
        <f t="shared" si="2"/>
        <v>0.5093653774</v>
      </c>
      <c r="AA128" s="8"/>
      <c r="AB128" s="8">
        <f>iferror(VLOOKUP($A128, TMUI!$A$2:$G1000, 3, false), "")</f>
        <v>71.32</v>
      </c>
      <c r="AC128" s="8">
        <f>iferror(VLOOKUP($A128, TMUI!$A$2:$G1000, 4, false), "")</f>
        <v>62.75</v>
      </c>
      <c r="AD128" s="8">
        <f>iferror(VLOOKUP($A128, TMUI!$A$2:$G1000, 5, false), "")</f>
        <v>60.29</v>
      </c>
      <c r="AE128" s="8">
        <f>iferror(VLOOKUP($A128, TMUI!$A$2:$G1000, 6, false), "")</f>
        <v>39.21</v>
      </c>
      <c r="AF128" s="8">
        <f>iferror(VLOOKUP($A128, TMUI!$A$2:$Z1000, 7, false), "")</f>
        <v>-0.3599535002</v>
      </c>
      <c r="AG128" s="8">
        <f>iferror(VLOOKUP($A128, TMUI!$A$2:$Z1000, 8, false), "")</f>
        <v>-0.4288165709</v>
      </c>
      <c r="AH128" s="8">
        <f>iferror(VLOOKUP($A128, TMUI!$A$2:$Z1000, 9, false), "")</f>
        <v>-0.980450964</v>
      </c>
      <c r="AI128" s="8">
        <f>iferror(VLOOKUP($A128, TMUI!$A$2:$Z1000, 10, false), "")</f>
        <v>-1.054962221</v>
      </c>
      <c r="AJ128" s="8">
        <f>iferror(VLOOKUP($A128, TMUI!$A$2:$Z1000, 11, false), "")</f>
        <v>-0.706045814</v>
      </c>
      <c r="AK128" s="8">
        <f t="shared" si="3"/>
        <v>-0.8402653236</v>
      </c>
      <c r="AL128" s="8"/>
      <c r="AM128" s="8">
        <f t="shared" si="4"/>
        <v>0.06113203646</v>
      </c>
      <c r="AN128" s="8">
        <f>iferror(vlookup(A128, 'December Scores'!A$1:AS1000, 3, false), "")</f>
        <v>0.260750942</v>
      </c>
      <c r="AO128" s="8">
        <f t="shared" si="5"/>
        <v>0.1110367628</v>
      </c>
    </row>
    <row r="129">
      <c r="A129" s="2">
        <v>2149.0</v>
      </c>
      <c r="B129" s="2" t="s">
        <v>61</v>
      </c>
      <c r="C129" s="8">
        <f>lookup($A129, NIL!$A$1:$A1000, NIL!C$1:C1000)</f>
        <v>4</v>
      </c>
      <c r="D129" s="8">
        <f>lookup($A129, NIL!$A$1:$A1000, NIL!D$1:D1000)</f>
        <v>0</v>
      </c>
      <c r="E129" s="8">
        <f>lookup($A129, NIL!$A$1:$A1000, NIL!E$1:E1000)</f>
        <v>1</v>
      </c>
      <c r="F129" s="8">
        <f>lookup($A129, NIL!$A$1:$A1000, NIL!F$1:F1000)</f>
        <v>1</v>
      </c>
      <c r="G129" s="8">
        <f>lookup($A129, NIL!$A$1:$A1000, NIL!G$1:G1000)</f>
        <v>0</v>
      </c>
      <c r="H129" s="8">
        <f>lookup($A129, NIL!$A$1:$A1000, NIL!K$1:K1000)</f>
        <v>0.1802616964</v>
      </c>
      <c r="I129" s="8">
        <f>lookup($A129, NIL!$A$1:$A1000, NIL!L$1:L1000)</f>
        <v>-2.857411258</v>
      </c>
      <c r="J129" s="8">
        <f>lookup($A129, NIL!$A$1:$A1000, NIL!M$1:M1000)</f>
        <v>0.2955136923</v>
      </c>
      <c r="K129" s="8">
        <f>lookup($A129, NIL!$A$1:$A1000, NIL!N$1:N1000)</f>
        <v>1.016618783</v>
      </c>
      <c r="L129" s="8">
        <f>lookup($A129, NIL!$A$1:$A1000, NIL!O$1:O1000)</f>
        <v>-0.7116357457</v>
      </c>
      <c r="M129" s="8">
        <f>lookup($A129, NIL!$A$1:$A1000, NIL!P$1:P1000)</f>
        <v>-0.4153305663</v>
      </c>
      <c r="N129" s="8">
        <f t="shared" si="1"/>
        <v>-0.6444614545</v>
      </c>
      <c r="P129" s="8">
        <f>iferror(VLOOKUP($A129, Awario!$A$2:$G1000, 3, false), "")</f>
        <v>0</v>
      </c>
      <c r="Q129" s="8" t="str">
        <f>iferror(VLOOKUP($A129, Awario!$A$2:$Z1000, 4, false), "")</f>
        <v/>
      </c>
      <c r="R129" s="8">
        <f>iferror(VLOOKUP($A129, Awario!$A$2:$Z1000, 5, false), "")</f>
        <v>0</v>
      </c>
      <c r="S129" s="8">
        <f>iferror(VLOOKUP($A129, Awario!$A$2:$G1000, 6, false), "")</f>
        <v>0</v>
      </c>
      <c r="T129" s="9" t="b">
        <f>iferror(VLOOKUP($A129, Awario!$A$2:$Z1000, 7, false), "")</f>
        <v>1</v>
      </c>
      <c r="U129" s="8" t="str">
        <f>iferror(VLOOKUP($A129, Awario!$A$2:$Z1000, 8, false), "")</f>
        <v/>
      </c>
      <c r="V129" s="8">
        <f>iferror(VLOOKUP($A129, Awario!$A$2:$Z1000, 9, false), "")</f>
        <v>-0.7270182438</v>
      </c>
      <c r="W129" s="8">
        <f>iferror(VLOOKUP($A129, Awario!$A$2:$Z1000, 10, false), "")</f>
        <v>-0.9975098132</v>
      </c>
      <c r="X129" s="8" t="str">
        <f>iferror(VLOOKUP($A129, Awario!$A$2:$Z1000, 11, false), "")</f>
        <v/>
      </c>
      <c r="Y129" s="8">
        <f>iferror(VLOOKUP($A129, Awario!$A$2:$Z1000, 12, false), "")</f>
        <v>-0.8622640285</v>
      </c>
      <c r="Z129" s="8">
        <f t="shared" si="2"/>
        <v>-0.9285817296</v>
      </c>
      <c r="AA129" s="8"/>
      <c r="AB129" s="8">
        <f>iferror(VLOOKUP($A129, TMUI!$A$2:$G1000, 3, false), "")</f>
        <v>92.19</v>
      </c>
      <c r="AC129" s="8">
        <f>iferror(VLOOKUP($A129, TMUI!$A$2:$G1000, 4, false), "")</f>
        <v>87.5</v>
      </c>
      <c r="AD129" s="8">
        <f>iferror(VLOOKUP($A129, TMUI!$A$2:$G1000, 5, false), "")</f>
        <v>92.97</v>
      </c>
      <c r="AE129" s="8">
        <f>iferror(VLOOKUP($A129, TMUI!$A$2:$G1000, 6, false), "")</f>
        <v>76.56</v>
      </c>
      <c r="AF129" s="8">
        <f>iferror(VLOOKUP($A129, TMUI!$A$2:$Z1000, 7, false), "")</f>
        <v>1.169682358</v>
      </c>
      <c r="AG129" s="8">
        <f>iferror(VLOOKUP($A129, TMUI!$A$2:$Z1000, 8, false), "")</f>
        <v>1.254001708</v>
      </c>
      <c r="AH129" s="8">
        <f>iferror(VLOOKUP($A129, TMUI!$A$2:$Z1000, 9, false), "")</f>
        <v>1.578982028</v>
      </c>
      <c r="AI129" s="8">
        <f>iferror(VLOOKUP($A129, TMUI!$A$2:$Z1000, 10, false), "")</f>
        <v>1.223901839</v>
      </c>
      <c r="AJ129" s="8">
        <f>iferror(VLOOKUP($A129, TMUI!$A$2:$Z1000, 11, false), "")</f>
        <v>1.306641983</v>
      </c>
      <c r="AK129" s="8">
        <f t="shared" si="3"/>
        <v>1.143084416</v>
      </c>
      <c r="AL129" s="8"/>
      <c r="AM129" s="8">
        <f t="shared" si="4"/>
        <v>-0.1433195892</v>
      </c>
      <c r="AN129" s="8">
        <f>iferror(vlookup(A129, 'December Scores'!A$1:AS1000, 3, false), "")</f>
        <v>0.858911747</v>
      </c>
      <c r="AO129" s="8">
        <f t="shared" si="5"/>
        <v>0.1072382448</v>
      </c>
    </row>
    <row r="130">
      <c r="A130" s="2">
        <v>1975.0</v>
      </c>
      <c r="B130" s="2" t="s">
        <v>269</v>
      </c>
      <c r="C130" s="8">
        <f>lookup($A130, NIL!$A$1:$A1000, NIL!C$1:C1000)</f>
        <v>4</v>
      </c>
      <c r="D130" s="8">
        <f>lookup($A130, NIL!$A$1:$A1000, NIL!D$1:D1000)</f>
        <v>1</v>
      </c>
      <c r="E130" s="8">
        <f>lookup($A130, NIL!$A$1:$A1000, NIL!E$1:E1000)</f>
        <v>1</v>
      </c>
      <c r="F130" s="8">
        <f>lookup($A130, NIL!$A$1:$A1000, NIL!F$1:F1000)</f>
        <v>1</v>
      </c>
      <c r="G130" s="8">
        <f>lookup($A130, NIL!$A$1:$A1000, NIL!G$1:G1000)</f>
        <v>0</v>
      </c>
      <c r="H130" s="8">
        <f>lookup($A130, NIL!$A$1:$A1000, NIL!K$1:K1000)</f>
        <v>0.1802616964</v>
      </c>
      <c r="I130" s="8">
        <f>lookup($A130, NIL!$A$1:$A1000, NIL!L$1:L1000)</f>
        <v>0.3487391692</v>
      </c>
      <c r="J130" s="8">
        <f>lookup($A130, NIL!$A$1:$A1000, NIL!M$1:M1000)</f>
        <v>0.2955136923</v>
      </c>
      <c r="K130" s="8">
        <f>lookup($A130, NIL!$A$1:$A1000, NIL!N$1:N1000)</f>
        <v>1.016618783</v>
      </c>
      <c r="L130" s="8">
        <f>lookup($A130, NIL!$A$1:$A1000, NIL!O$1:O1000)</f>
        <v>-0.7116357457</v>
      </c>
      <c r="M130" s="8">
        <f>lookup($A130, NIL!$A$1:$A1000, NIL!P$1:P1000)</f>
        <v>0.225899519</v>
      </c>
      <c r="N130" s="8">
        <f t="shared" si="1"/>
        <v>0.4752888795</v>
      </c>
      <c r="P130" s="8">
        <f>iferror(VLOOKUP($A130, Awario!$A$2:$G1000, 3, false), "")</f>
        <v>0</v>
      </c>
      <c r="Q130" s="8">
        <f>iferror(VLOOKUP($A130, Awario!$A$2:$Z1000, 4, false), "")</f>
        <v>2380</v>
      </c>
      <c r="R130" s="8">
        <f>iferror(VLOOKUP($A130, Awario!$A$2:$Z1000, 5, false), "")</f>
        <v>0</v>
      </c>
      <c r="S130" s="8">
        <f>iferror(VLOOKUP($A130, Awario!$A$2:$G1000, 6, false), "")</f>
        <v>0</v>
      </c>
      <c r="T130" s="9" t="b">
        <f>iferror(VLOOKUP($A130, Awario!$A$2:$Z1000, 7, false), "")</f>
        <v>0</v>
      </c>
      <c r="U130" s="8">
        <f>iferror(VLOOKUP($A130, Awario!$A$2:$Z1000, 8, false), "")</f>
        <v>-1</v>
      </c>
      <c r="V130" s="8">
        <f>iferror(VLOOKUP($A130, Awario!$A$2:$Z1000, 9, false), "")</f>
        <v>-0.7270182438</v>
      </c>
      <c r="W130" s="8">
        <f>iferror(VLOOKUP($A130, Awario!$A$2:$Z1000, 10, false), "")</f>
        <v>-0.9975098132</v>
      </c>
      <c r="X130" s="8">
        <f>iferror(VLOOKUP($A130, Awario!$A$2:$Z1000, 11, false), "")</f>
        <v>-0.6808947688</v>
      </c>
      <c r="Y130" s="8">
        <f>iferror(VLOOKUP($A130, Awario!$A$2:$Z1000, 12, false), "")</f>
        <v>-0.8018076086</v>
      </c>
      <c r="Z130" s="8">
        <f t="shared" si="2"/>
        <v>-0.8954371048</v>
      </c>
      <c r="AA130" s="8"/>
      <c r="AB130" s="8">
        <f>iferror(VLOOKUP($A130, TMUI!$A$2:$G1000, 3, false), "")</f>
        <v>75.09</v>
      </c>
      <c r="AC130" s="8">
        <f>iferror(VLOOKUP($A130, TMUI!$A$2:$G1000, 4, false), "")</f>
        <v>76.81</v>
      </c>
      <c r="AD130" s="8">
        <f>iferror(VLOOKUP($A130, TMUI!$A$2:$G1000, 5, false), "")</f>
        <v>81.33</v>
      </c>
      <c r="AE130" s="8">
        <f>iferror(VLOOKUP($A130, TMUI!$A$2:$G1000, 6, false), "")</f>
        <v>63.44</v>
      </c>
      <c r="AF130" s="8">
        <f>iferror(VLOOKUP($A130, TMUI!$A$2:$Z1000, 7, false), "")</f>
        <v>-0.08363691251</v>
      </c>
      <c r="AG130" s="8">
        <f>iferror(VLOOKUP($A130, TMUI!$A$2:$Z1000, 8, false), "")</f>
        <v>0.5271601967</v>
      </c>
      <c r="AH130" s="8">
        <f>iferror(VLOOKUP($A130, TMUI!$A$2:$Z1000, 9, false), "")</f>
        <v>0.6673602401</v>
      </c>
      <c r="AI130" s="8">
        <f>iferror(VLOOKUP($A130, TMUI!$A$2:$Z1000, 10, false), "")</f>
        <v>0.423401264</v>
      </c>
      <c r="AJ130" s="8">
        <f>iferror(VLOOKUP($A130, TMUI!$A$2:$Z1000, 11, false), "")</f>
        <v>0.3835711971</v>
      </c>
      <c r="AK130" s="8">
        <f t="shared" si="3"/>
        <v>0.6193312499</v>
      </c>
      <c r="AL130" s="8"/>
      <c r="AM130" s="8">
        <f t="shared" si="4"/>
        <v>0.06639434155</v>
      </c>
      <c r="AN130" s="8">
        <f>iferror(vlookup(A130, 'December Scores'!A$1:AS1000, 3, false), "")</f>
        <v>0.1654032364</v>
      </c>
      <c r="AO130" s="8">
        <f t="shared" si="5"/>
        <v>0.09114656527</v>
      </c>
    </row>
    <row r="131">
      <c r="A131" s="2">
        <v>1804.0</v>
      </c>
      <c r="B131" s="2" t="s">
        <v>220</v>
      </c>
      <c r="C131" s="8">
        <f>lookup($A131, NIL!$A$1:$A1000, NIL!C$1:C1000)</f>
        <v>4</v>
      </c>
      <c r="D131" s="8">
        <f>lookup($A131, NIL!$A$1:$A1000, NIL!D$1:D1000)</f>
        <v>1</v>
      </c>
      <c r="E131" s="8">
        <f>lookup($A131, NIL!$A$1:$A1000, NIL!E$1:E1000)</f>
        <v>1</v>
      </c>
      <c r="F131" s="8">
        <f>lookup($A131, NIL!$A$1:$A1000, NIL!F$1:F1000)</f>
        <v>1</v>
      </c>
      <c r="G131" s="8">
        <f>lookup($A131, NIL!$A$1:$A1000, NIL!G$1:G1000)</f>
        <v>0</v>
      </c>
      <c r="H131" s="8">
        <f>lookup($A131, NIL!$A$1:$A1000, NIL!K$1:K1000)</f>
        <v>0.1802616964</v>
      </c>
      <c r="I131" s="8">
        <f>lookup($A131, NIL!$A$1:$A1000, NIL!L$1:L1000)</f>
        <v>0.3487391692</v>
      </c>
      <c r="J131" s="8">
        <f>lookup($A131, NIL!$A$1:$A1000, NIL!M$1:M1000)</f>
        <v>0.2955136923</v>
      </c>
      <c r="K131" s="8">
        <f>lookup($A131, NIL!$A$1:$A1000, NIL!N$1:N1000)</f>
        <v>1.016618783</v>
      </c>
      <c r="L131" s="8">
        <f>lookup($A131, NIL!$A$1:$A1000, NIL!O$1:O1000)</f>
        <v>-0.7116357457</v>
      </c>
      <c r="M131" s="8">
        <f>lookup($A131, NIL!$A$1:$A1000, NIL!P$1:P1000)</f>
        <v>0.225899519</v>
      </c>
      <c r="N131" s="8">
        <f t="shared" si="1"/>
        <v>0.4752888795</v>
      </c>
      <c r="P131" s="8">
        <f>iferror(VLOOKUP($A131, Awario!$A$2:$G1000, 3, false), "")</f>
        <v>0</v>
      </c>
      <c r="Q131" s="8">
        <f>iferror(VLOOKUP($A131, Awario!$A$2:$Z1000, 4, false), "")</f>
        <v>0</v>
      </c>
      <c r="R131" s="8">
        <f>iferror(VLOOKUP($A131, Awario!$A$2:$Z1000, 5, false), "")</f>
        <v>0</v>
      </c>
      <c r="S131" s="8">
        <f>iferror(VLOOKUP($A131, Awario!$A$2:$G1000, 6, false), "")</f>
        <v>0</v>
      </c>
      <c r="T131" s="9" t="b">
        <f>iferror(VLOOKUP($A131, Awario!$A$2:$Z1000, 7, false), "")</f>
        <v>1</v>
      </c>
      <c r="U131" s="8" t="str">
        <f>iferror(VLOOKUP($A131, Awario!$A$2:$Z1000, 8, false), "")</f>
        <v/>
      </c>
      <c r="V131" s="8">
        <f>iferror(VLOOKUP($A131, Awario!$A$2:$Z1000, 9, false), "")</f>
        <v>-0.7270182438</v>
      </c>
      <c r="W131" s="8">
        <f>iferror(VLOOKUP($A131, Awario!$A$2:$Z1000, 10, false), "")</f>
        <v>-0.9975098132</v>
      </c>
      <c r="X131" s="8" t="str">
        <f>iferror(VLOOKUP($A131, Awario!$A$2:$Z1000, 11, false), "")</f>
        <v/>
      </c>
      <c r="Y131" s="8">
        <f>iferror(VLOOKUP($A131, Awario!$A$2:$Z1000, 12, false), "")</f>
        <v>-0.8622640285</v>
      </c>
      <c r="Z131" s="8">
        <f t="shared" si="2"/>
        <v>-0.9285817296</v>
      </c>
      <c r="AA131" s="8"/>
      <c r="AB131" s="8">
        <f>iferror(VLOOKUP($A131, TMUI!$A$2:$G1000, 3, false), "")</f>
        <v>81.33</v>
      </c>
      <c r="AC131" s="8">
        <f>iferror(VLOOKUP($A131, TMUI!$A$2:$G1000, 4, false), "")</f>
        <v>79.63</v>
      </c>
      <c r="AD131" s="8">
        <f>iferror(VLOOKUP($A131, TMUI!$A$2:$G1000, 5, false), "")</f>
        <v>75.32</v>
      </c>
      <c r="AE131" s="8">
        <f>iferror(VLOOKUP($A131, TMUI!$A$2:$G1000, 6, false), "")</f>
        <v>69.32</v>
      </c>
      <c r="AF131" s="8">
        <f>iferror(VLOOKUP($A131, TMUI!$A$2:$Z1000, 7, false), "")</f>
        <v>0.3737146809</v>
      </c>
      <c r="AG131" s="8">
        <f>iferror(VLOOKUP($A131, TMUI!$A$2:$Z1000, 8, false), "")</f>
        <v>0.7188994915</v>
      </c>
      <c r="AH131" s="8">
        <f>iferror(VLOOKUP($A131, TMUI!$A$2:$Z1000, 9, false), "")</f>
        <v>0.1966689218</v>
      </c>
      <c r="AI131" s="8">
        <f>iferror(VLOOKUP($A131, TMUI!$A$2:$Z1000, 10, false), "")</f>
        <v>0.7821621923</v>
      </c>
      <c r="AJ131" s="8">
        <f>iferror(VLOOKUP($A131, TMUI!$A$2:$Z1000, 11, false), "")</f>
        <v>0.5178613216</v>
      </c>
      <c r="AK131" s="8">
        <f t="shared" si="3"/>
        <v>0.7196258206</v>
      </c>
      <c r="AL131" s="8"/>
      <c r="AM131" s="8">
        <f t="shared" si="4"/>
        <v>0.08877765685</v>
      </c>
      <c r="AN131" s="8">
        <f>iferror(vlookup(A131, 'December Scores'!A$1:AS1000, 3, false), "")</f>
        <v>0.06394295729</v>
      </c>
      <c r="AO131" s="8">
        <f t="shared" si="5"/>
        <v>0.08256898196</v>
      </c>
    </row>
    <row r="132">
      <c r="A132" s="2">
        <v>2011.0</v>
      </c>
      <c r="B132" s="2" t="s">
        <v>280</v>
      </c>
      <c r="C132" s="8">
        <f>lookup($A132, NIL!$A$1:$A1000, NIL!C$1:C1000)</f>
        <v>4</v>
      </c>
      <c r="D132" s="8">
        <f>lookup($A132, NIL!$A$1:$A1000, NIL!D$1:D1000)</f>
        <v>1</v>
      </c>
      <c r="E132" s="8">
        <f>lookup($A132, NIL!$A$1:$A1000, NIL!E$1:E1000)</f>
        <v>1</v>
      </c>
      <c r="F132" s="8">
        <f>lookup($A132, NIL!$A$1:$A1000, NIL!F$1:F1000)</f>
        <v>0</v>
      </c>
      <c r="G132" s="8">
        <f>lookup($A132, NIL!$A$1:$A1000, NIL!G$1:G1000)</f>
        <v>0</v>
      </c>
      <c r="H132" s="8">
        <f>lookup($A132, NIL!$A$1:$A1000, NIL!K$1:K1000)</f>
        <v>0.1802616964</v>
      </c>
      <c r="I132" s="8">
        <f>lookup($A132, NIL!$A$1:$A1000, NIL!L$1:L1000)</f>
        <v>0.3487391692</v>
      </c>
      <c r="J132" s="8">
        <f>lookup($A132, NIL!$A$1:$A1000, NIL!M$1:M1000)</f>
        <v>0.2955136923</v>
      </c>
      <c r="K132" s="8">
        <f>lookup($A132, NIL!$A$1:$A1000, NIL!N$1:N1000)</f>
        <v>-0.980049762</v>
      </c>
      <c r="L132" s="8">
        <f>lookup($A132, NIL!$A$1:$A1000, NIL!O$1:O1000)</f>
        <v>-0.7116357457</v>
      </c>
      <c r="M132" s="8">
        <f>lookup($A132, NIL!$A$1:$A1000, NIL!P$1:P1000)</f>
        <v>-0.17343419</v>
      </c>
      <c r="N132" s="8">
        <f t="shared" si="1"/>
        <v>-0.4164543072</v>
      </c>
      <c r="P132" s="8">
        <f>iferror(VLOOKUP($A132, Awario!$A$2:$G1000, 3, false), "")</f>
        <v>5</v>
      </c>
      <c r="Q132" s="8">
        <f>iferror(VLOOKUP($A132, Awario!$A$2:$Z1000, 4, false), "")</f>
        <v>1784</v>
      </c>
      <c r="R132" s="8">
        <f>iferror(VLOOKUP($A132, Awario!$A$2:$Z1000, 5, false), "")</f>
        <v>0</v>
      </c>
      <c r="S132" s="8">
        <f>iferror(VLOOKUP($A132, Awario!$A$2:$G1000, 6, false), "")</f>
        <v>0</v>
      </c>
      <c r="T132" s="9" t="b">
        <f>iferror(VLOOKUP($A132, Awario!$A$2:$Z1000, 7, false), "")</f>
        <v>0</v>
      </c>
      <c r="U132" s="8">
        <f>iferror(VLOOKUP($A132, Awario!$A$2:$Z1000, 8, false), "")</f>
        <v>-1</v>
      </c>
      <c r="V132" s="8">
        <f>iferror(VLOOKUP($A132, Awario!$A$2:$Z1000, 9, false), "")</f>
        <v>-0.7270182438</v>
      </c>
      <c r="W132" s="8">
        <f>iferror(VLOOKUP($A132, Awario!$A$2:$Z1000, 10, false), "")</f>
        <v>1.245924419</v>
      </c>
      <c r="X132" s="8">
        <f>iferror(VLOOKUP($A132, Awario!$A$2:$Z1000, 11, false), "")</f>
        <v>-0.6808947688</v>
      </c>
      <c r="Y132" s="8">
        <f>iferror(VLOOKUP($A132, Awario!$A$2:$Z1000, 12, false), "")</f>
        <v>-0.05399619782</v>
      </c>
      <c r="Z132" s="8">
        <f t="shared" si="2"/>
        <v>-0.2323708196</v>
      </c>
      <c r="AA132" s="8"/>
      <c r="AB132" s="8">
        <f>iferror(VLOOKUP($A132, TMUI!$A$2:$G1000, 3, false), "")</f>
        <v>84.42</v>
      </c>
      <c r="AC132" s="8">
        <f>iferror(VLOOKUP($A132, TMUI!$A$2:$G1000, 4, false), "")</f>
        <v>64.7</v>
      </c>
      <c r="AD132" s="8">
        <f>iferror(VLOOKUP($A132, TMUI!$A$2:$G1000, 5, false), "")</f>
        <v>78.76</v>
      </c>
      <c r="AE132" s="8">
        <f>iferror(VLOOKUP($A132, TMUI!$A$2:$G1000, 6, false), "")</f>
        <v>49.71</v>
      </c>
      <c r="AF132" s="8">
        <f>iferror(VLOOKUP($A132, TMUI!$A$2:$Z1000, 7, false), "")</f>
        <v>0.6001916719</v>
      </c>
      <c r="AG132" s="8">
        <f>iferror(VLOOKUP($A132, TMUI!$A$2:$Z1000, 8, false), "")</f>
        <v>-0.2962308883</v>
      </c>
      <c r="AH132" s="8">
        <f>iferror(VLOOKUP($A132, TMUI!$A$2:$Z1000, 9, false), "")</f>
        <v>0.4660829209</v>
      </c>
      <c r="AI132" s="8">
        <f>iferror(VLOOKUP($A132, TMUI!$A$2:$Z1000, 10, false), "")</f>
        <v>-0.4143177062</v>
      </c>
      <c r="AJ132" s="8">
        <f>iferror(VLOOKUP($A132, TMUI!$A$2:$Z1000, 11, false), "")</f>
        <v>0.08893149957</v>
      </c>
      <c r="AK132" s="8">
        <f t="shared" si="3"/>
        <v>0.2982138487</v>
      </c>
      <c r="AL132" s="8"/>
      <c r="AM132" s="8">
        <f t="shared" si="4"/>
        <v>-0.116870426</v>
      </c>
      <c r="AN132" s="8">
        <f>iferror(vlookup(A132, 'December Scores'!A$1:AS1000, 3, false), "")</f>
        <v>0.6674964669</v>
      </c>
      <c r="AO132" s="8">
        <f t="shared" si="5"/>
        <v>0.0792212972</v>
      </c>
    </row>
    <row r="133">
      <c r="A133" s="2">
        <v>1712.0</v>
      </c>
      <c r="B133" s="2" t="s">
        <v>189</v>
      </c>
      <c r="C133" s="8">
        <f>lookup($A133, NIL!$A$1:$A1000, NIL!C$1:C1000)</f>
        <v>4</v>
      </c>
      <c r="D133" s="8">
        <f>lookup($A133, NIL!$A$1:$A1000, NIL!D$1:D1000)</f>
        <v>1</v>
      </c>
      <c r="E133" s="8" t="str">
        <f>lookup($A133, NIL!$A$1:$A1000, NIL!E$1:E1000)</f>
        <v/>
      </c>
      <c r="F133" s="8" t="str">
        <f>lookup($A133, NIL!$A$1:$A1000, NIL!F$1:F1000)</f>
        <v/>
      </c>
      <c r="G133" s="8" t="str">
        <f>lookup($A133, NIL!$A$1:$A1000, NIL!G$1:G1000)</f>
        <v/>
      </c>
      <c r="H133" s="8">
        <f>lookup($A133, NIL!$A$1:$A1000, NIL!K$1:K1000)</f>
        <v>0.1802616964</v>
      </c>
      <c r="I133" s="8">
        <f>lookup($A133, NIL!$A$1:$A1000, NIL!L$1:L1000)</f>
        <v>0.3487391692</v>
      </c>
      <c r="J133" s="8" t="str">
        <f>lookup($A133, NIL!$A$1:$A1000, NIL!M$1:M1000)</f>
        <v/>
      </c>
      <c r="K133" s="8" t="str">
        <f>lookup($A133, NIL!$A$1:$A1000, NIL!N$1:N1000)</f>
        <v/>
      </c>
      <c r="L133" s="8" t="str">
        <f>lookup($A133, NIL!$A$1:$A1000, NIL!O$1:O1000)</f>
        <v/>
      </c>
      <c r="M133" s="8">
        <f>lookup($A133, NIL!$A$1:$A1000, NIL!P$1:P1000)</f>
        <v>0.2645004328</v>
      </c>
      <c r="N133" s="8">
        <f t="shared" si="1"/>
        <v>0.5142960556</v>
      </c>
      <c r="P133" s="8">
        <f>iferror(VLOOKUP($A133, Awario!$A$2:$G1000, 3, false), "")</f>
        <v>5</v>
      </c>
      <c r="Q133" s="8">
        <f>iferror(VLOOKUP($A133, Awario!$A$2:$Z1000, 4, false), "")</f>
        <v>0</v>
      </c>
      <c r="R133" s="8">
        <f>iferror(VLOOKUP($A133, Awario!$A$2:$Z1000, 5, false), "")</f>
        <v>0</v>
      </c>
      <c r="S133" s="8">
        <f>iferror(VLOOKUP($A133, Awario!$A$2:$G1000, 6, false), "")</f>
        <v>0</v>
      </c>
      <c r="T133" s="9" t="b">
        <f>iferror(VLOOKUP($A133, Awario!$A$2:$Z1000, 7, false), "")</f>
        <v>1</v>
      </c>
      <c r="U133" s="8" t="str">
        <f>iferror(VLOOKUP($A133, Awario!$A$2:$Z1000, 8, false), "")</f>
        <v/>
      </c>
      <c r="V133" s="8">
        <f>iferror(VLOOKUP($A133, Awario!$A$2:$Z1000, 9, false), "")</f>
        <v>-0.7270182438</v>
      </c>
      <c r="W133" s="8">
        <f>iferror(VLOOKUP($A133, Awario!$A$2:$Z1000, 10, false), "")</f>
        <v>1.245924419</v>
      </c>
      <c r="X133" s="8" t="str">
        <f>iferror(VLOOKUP($A133, Awario!$A$2:$Z1000, 11, false), "")</f>
        <v/>
      </c>
      <c r="Y133" s="8">
        <f>iferror(VLOOKUP($A133, Awario!$A$2:$Z1000, 12, false), "")</f>
        <v>0.2594530877</v>
      </c>
      <c r="Z133" s="8">
        <f t="shared" si="2"/>
        <v>0.5093653774</v>
      </c>
      <c r="AA133" s="8"/>
      <c r="AB133" s="8">
        <f>iferror(VLOOKUP($A133, TMUI!$A$2:$G1000, 3, false), "")</f>
        <v>59.41</v>
      </c>
      <c r="AC133" s="8">
        <f>iferror(VLOOKUP($A133, TMUI!$A$2:$G1000, 4, false), "")</f>
        <v>61.79</v>
      </c>
      <c r="AD133" s="8">
        <f>iferror(VLOOKUP($A133, TMUI!$A$2:$G1000, 5, false), "")</f>
        <v>59.99</v>
      </c>
      <c r="AE133" s="8">
        <f>iferror(VLOOKUP($A133, TMUI!$A$2:$G1000, 6, false), "")</f>
        <v>57.36</v>
      </c>
      <c r="AF133" s="8">
        <f>iferror(VLOOKUP($A133, TMUI!$A$2:$Z1000, 7, false), "")</f>
        <v>-1.232879378</v>
      </c>
      <c r="AG133" s="8">
        <f>iferror(VLOOKUP($A133, TMUI!$A$2:$Z1000, 8, false), "")</f>
        <v>-0.4940895223</v>
      </c>
      <c r="AH133" s="8">
        <f>iferror(VLOOKUP($A133, TMUI!$A$2:$Z1000, 9, false), "")</f>
        <v>-1.003946371</v>
      </c>
      <c r="AI133" s="8">
        <f>iferror(VLOOKUP($A133, TMUI!$A$2:$Z1000, 10, false), "")</f>
        <v>0.05243758311</v>
      </c>
      <c r="AJ133" s="8">
        <f>iferror(VLOOKUP($A133, TMUI!$A$2:$Z1000, 11, false), "")</f>
        <v>-0.669619422</v>
      </c>
      <c r="AK133" s="8">
        <f t="shared" si="3"/>
        <v>-0.8183027692</v>
      </c>
      <c r="AL133" s="8"/>
      <c r="AM133" s="8">
        <f t="shared" si="4"/>
        <v>0.06845288793</v>
      </c>
      <c r="AN133" s="8">
        <f>iferror(vlookup(A133, 'December Scores'!A$1:AS1000, 3, false), "")</f>
        <v>0.1027502428</v>
      </c>
      <c r="AO133" s="8">
        <f t="shared" si="5"/>
        <v>0.07702722665</v>
      </c>
    </row>
    <row r="134">
      <c r="A134" s="2">
        <v>2285.0</v>
      </c>
      <c r="B134" s="2" t="s">
        <v>233</v>
      </c>
      <c r="C134" s="8">
        <f>lookup($A134, NIL!$A$1:$A1000, NIL!C$1:C1000)</f>
        <v>4</v>
      </c>
      <c r="D134" s="8">
        <f>lookup($A134, NIL!$A$1:$A1000, NIL!D$1:D1000)</f>
        <v>1</v>
      </c>
      <c r="E134" s="8">
        <f>lookup($A134, NIL!$A$1:$A1000, NIL!E$1:E1000)</f>
        <v>0</v>
      </c>
      <c r="F134" s="8">
        <f>lookup($A134, NIL!$A$1:$A1000, NIL!F$1:F1000)</f>
        <v>1</v>
      </c>
      <c r="G134" s="8">
        <f>lookup($A134, NIL!$A$1:$A1000, NIL!G$1:G1000)</f>
        <v>0</v>
      </c>
      <c r="H134" s="8">
        <f>lookup($A134, NIL!$A$1:$A1000, NIL!K$1:K1000)</f>
        <v>0.1802616964</v>
      </c>
      <c r="I134" s="8">
        <f>lookup($A134, NIL!$A$1:$A1000, NIL!L$1:L1000)</f>
        <v>0.3487391692</v>
      </c>
      <c r="J134" s="8">
        <f>lookup($A134, NIL!$A$1:$A1000, NIL!M$1:M1000)</f>
        <v>-3.37154258</v>
      </c>
      <c r="K134" s="8">
        <f>lookup($A134, NIL!$A$1:$A1000, NIL!N$1:N1000)</f>
        <v>1.016618783</v>
      </c>
      <c r="L134" s="8">
        <f>lookup($A134, NIL!$A$1:$A1000, NIL!O$1:O1000)</f>
        <v>-0.7116357457</v>
      </c>
      <c r="M134" s="8">
        <f>lookup($A134, NIL!$A$1:$A1000, NIL!P$1:P1000)</f>
        <v>-0.5075117354</v>
      </c>
      <c r="N134" s="8">
        <f t="shared" si="1"/>
        <v>-0.712398579</v>
      </c>
      <c r="P134" s="8">
        <f>iferror(VLOOKUP($A134, Awario!$A$2:$G1000, 3, false), "")</f>
        <v>3</v>
      </c>
      <c r="Q134" s="8" t="str">
        <f>iferror(VLOOKUP($A134, Awario!$A$2:$Z1000, 4, false), "")</f>
        <v/>
      </c>
      <c r="R134" s="8">
        <f>iferror(VLOOKUP($A134, Awario!$A$2:$Z1000, 5, false), "")</f>
        <v>0</v>
      </c>
      <c r="S134" s="8">
        <f>iferror(VLOOKUP($A134, Awario!$A$2:$G1000, 6, false), "")</f>
        <v>0</v>
      </c>
      <c r="T134" s="9" t="b">
        <f>iferror(VLOOKUP($A134, Awario!$A$2:$Z1000, 7, false), "")</f>
        <v>1</v>
      </c>
      <c r="U134" s="8" t="str">
        <f>iferror(VLOOKUP($A134, Awario!$A$2:$Z1000, 8, false), "")</f>
        <v/>
      </c>
      <c r="V134" s="8">
        <f>iferror(VLOOKUP($A134, Awario!$A$2:$Z1000, 9, false), "")</f>
        <v>-0.7270182438</v>
      </c>
      <c r="W134" s="8">
        <f>iferror(VLOOKUP($A134, Awario!$A$2:$Z1000, 10, false), "")</f>
        <v>0.3485507262</v>
      </c>
      <c r="X134" s="8" t="str">
        <f>iferror(VLOOKUP($A134, Awario!$A$2:$Z1000, 11, false), "")</f>
        <v/>
      </c>
      <c r="Y134" s="8">
        <f>iferror(VLOOKUP($A134, Awario!$A$2:$Z1000, 12, false), "")</f>
        <v>-0.1892337588</v>
      </c>
      <c r="Z134" s="8">
        <f t="shared" si="2"/>
        <v>-0.4350100675</v>
      </c>
      <c r="AA134" s="8"/>
      <c r="AB134" s="8">
        <f>iferror(VLOOKUP($A134, TMUI!$A$2:$G1000, 3, false), "")</f>
        <v>85.94</v>
      </c>
      <c r="AC134" s="8">
        <f>iferror(VLOOKUP($A134, TMUI!$A$2:$G1000, 4, false), "")</f>
        <v>71.88</v>
      </c>
      <c r="AD134" s="8">
        <f>iferror(VLOOKUP($A134, TMUI!$A$2:$G1000, 5, false), "")</f>
        <v>76.56</v>
      </c>
      <c r="AE134" s="8">
        <f>iferror(VLOOKUP($A134, TMUI!$A$2:$G1000, 6, false), "")</f>
        <v>70.31</v>
      </c>
      <c r="AF134" s="8">
        <f>iferror(VLOOKUP($A134, TMUI!$A$2:$Z1000, 7, false), "")</f>
        <v>0.7115978292</v>
      </c>
      <c r="AG134" s="8">
        <f>iferror(VLOOKUP($A134, TMUI!$A$2:$Z1000, 8, false), "")</f>
        <v>0.1919563941</v>
      </c>
      <c r="AH134" s="8">
        <f>iferror(VLOOKUP($A134, TMUI!$A$2:$Z1000, 9, false), "")</f>
        <v>0.2937832703</v>
      </c>
      <c r="AI134" s="8">
        <f>iferror(VLOOKUP($A134, TMUI!$A$2:$Z1000, 10, false), "")</f>
        <v>0.842565818</v>
      </c>
      <c r="AJ134" s="8">
        <f>iferror(VLOOKUP($A134, TMUI!$A$2:$Z1000, 11, false), "")</f>
        <v>0.5099758279</v>
      </c>
      <c r="AK134" s="8">
        <f t="shared" si="3"/>
        <v>0.7141259188</v>
      </c>
      <c r="AL134" s="8"/>
      <c r="AM134" s="8">
        <f t="shared" si="4"/>
        <v>-0.1444275759</v>
      </c>
      <c r="AN134" s="8">
        <f>iferror(vlookup(A134, 'December Scores'!A$1:AS1000, 3, false), "")</f>
        <v>0.6544598864</v>
      </c>
      <c r="AO134" s="8">
        <f t="shared" si="5"/>
        <v>0.05529428968</v>
      </c>
    </row>
    <row r="135">
      <c r="A135" s="2">
        <v>2155.0</v>
      </c>
      <c r="B135" s="2" t="s">
        <v>184</v>
      </c>
      <c r="C135" s="8">
        <f>lookup($A135, NIL!$A$1:$A1000, NIL!C$1:C1000)</f>
        <v>4</v>
      </c>
      <c r="D135" s="8">
        <f>lookup($A135, NIL!$A$1:$A1000, NIL!D$1:D1000)</f>
        <v>1</v>
      </c>
      <c r="E135" s="8">
        <f>lookup($A135, NIL!$A$1:$A1000, NIL!E$1:E1000)</f>
        <v>1</v>
      </c>
      <c r="F135" s="8">
        <f>lookup($A135, NIL!$A$1:$A1000, NIL!F$1:F1000)</f>
        <v>0</v>
      </c>
      <c r="G135" s="8">
        <f>lookup($A135, NIL!$A$1:$A1000, NIL!G$1:G1000)</f>
        <v>0</v>
      </c>
      <c r="H135" s="8">
        <f>lookup($A135, NIL!$A$1:$A1000, NIL!K$1:K1000)</f>
        <v>0.1802616964</v>
      </c>
      <c r="I135" s="8">
        <f>lookup($A135, NIL!$A$1:$A1000, NIL!L$1:L1000)</f>
        <v>0.3487391692</v>
      </c>
      <c r="J135" s="8">
        <f>lookup($A135, NIL!$A$1:$A1000, NIL!M$1:M1000)</f>
        <v>0.2955136923</v>
      </c>
      <c r="K135" s="8">
        <f>lookup($A135, NIL!$A$1:$A1000, NIL!N$1:N1000)</f>
        <v>-0.980049762</v>
      </c>
      <c r="L135" s="8">
        <f>lookup($A135, NIL!$A$1:$A1000, NIL!O$1:O1000)</f>
        <v>-0.7116357457</v>
      </c>
      <c r="M135" s="8">
        <f>lookup($A135, NIL!$A$1:$A1000, NIL!P$1:P1000)</f>
        <v>-0.17343419</v>
      </c>
      <c r="N135" s="8">
        <f t="shared" si="1"/>
        <v>-0.4164543072</v>
      </c>
      <c r="P135" s="8">
        <f>iferror(VLOOKUP($A135, Awario!$A$2:$G1000, 3, false), "")</f>
        <v>0</v>
      </c>
      <c r="Q135" s="8" t="str">
        <f>iferror(VLOOKUP($A135, Awario!$A$2:$Z1000, 4, false), "")</f>
        <v/>
      </c>
      <c r="R135" s="8">
        <f>iferror(VLOOKUP($A135, Awario!$A$2:$Z1000, 5, false), "")</f>
        <v>0</v>
      </c>
      <c r="S135" s="8">
        <f>iferror(VLOOKUP($A135, Awario!$A$2:$G1000, 6, false), "")</f>
        <v>0</v>
      </c>
      <c r="T135" s="9" t="b">
        <f>iferror(VLOOKUP($A135, Awario!$A$2:$Z1000, 7, false), "")</f>
        <v>1</v>
      </c>
      <c r="U135" s="8" t="str">
        <f>iferror(VLOOKUP($A135, Awario!$A$2:$Z1000, 8, false), "")</f>
        <v/>
      </c>
      <c r="V135" s="8">
        <f>iferror(VLOOKUP($A135, Awario!$A$2:$Z1000, 9, false), "")</f>
        <v>-0.7270182438</v>
      </c>
      <c r="W135" s="8">
        <f>iferror(VLOOKUP($A135, Awario!$A$2:$Z1000, 10, false), "")</f>
        <v>-0.9975098132</v>
      </c>
      <c r="X135" s="8" t="str">
        <f>iferror(VLOOKUP($A135, Awario!$A$2:$Z1000, 11, false), "")</f>
        <v/>
      </c>
      <c r="Y135" s="8">
        <f>iferror(VLOOKUP($A135, Awario!$A$2:$Z1000, 12, false), "")</f>
        <v>-0.8622640285</v>
      </c>
      <c r="Z135" s="8">
        <f t="shared" si="2"/>
        <v>-0.9285817296</v>
      </c>
      <c r="AA135" s="8"/>
      <c r="AB135" s="8">
        <f>iferror(VLOOKUP($A135, TMUI!$A$2:$G1000, 3, false), "")</f>
        <v>84.38</v>
      </c>
      <c r="AC135" s="8">
        <f>iferror(VLOOKUP($A135, TMUI!$A$2:$G1000, 4, false), "")</f>
        <v>78.91</v>
      </c>
      <c r="AD135" s="8">
        <f>iferror(VLOOKUP($A135, TMUI!$A$2:$G1000, 5, false), "")</f>
        <v>79.69</v>
      </c>
      <c r="AE135" s="8">
        <f>iferror(VLOOKUP($A135, TMUI!$A$2:$G1000, 6, false), "")</f>
        <v>72.66</v>
      </c>
      <c r="AF135" s="8">
        <f>iferror(VLOOKUP($A135, TMUI!$A$2:$Z1000, 7, false), "")</f>
        <v>0.5972599309</v>
      </c>
      <c r="AG135" s="8">
        <f>iferror(VLOOKUP($A135, TMUI!$A$2:$Z1000, 8, false), "")</f>
        <v>0.6699447779</v>
      </c>
      <c r="AH135" s="8">
        <f>iferror(VLOOKUP($A135, TMUI!$A$2:$Z1000, 9, false), "")</f>
        <v>0.5389186823</v>
      </c>
      <c r="AI135" s="8">
        <f>iferror(VLOOKUP($A135, TMUI!$A$2:$Z1000, 10, false), "")</f>
        <v>0.9859481618</v>
      </c>
      <c r="AJ135" s="8">
        <f>iferror(VLOOKUP($A135, TMUI!$A$2:$Z1000, 11, false), "")</f>
        <v>0.6980178882</v>
      </c>
      <c r="AK135" s="8">
        <f t="shared" si="3"/>
        <v>0.8354746485</v>
      </c>
      <c r="AL135" s="8"/>
      <c r="AM135" s="8">
        <f t="shared" si="4"/>
        <v>-0.1698537961</v>
      </c>
      <c r="AN135" s="8">
        <f>iferror(vlookup(A135, 'December Scores'!A$1:AS1000, 3, false), "")</f>
        <v>0.7122229471</v>
      </c>
      <c r="AO135" s="8">
        <f t="shared" si="5"/>
        <v>0.0506653897</v>
      </c>
    </row>
    <row r="136">
      <c r="A136" s="2">
        <v>2291.0</v>
      </c>
      <c r="B136" s="2" t="s">
        <v>210</v>
      </c>
      <c r="C136" s="8">
        <f>lookup($A136, NIL!$A$1:$A1000, NIL!C$1:C1000)</f>
        <v>4</v>
      </c>
      <c r="D136" s="8">
        <f>lookup($A136, NIL!$A$1:$A1000, NIL!D$1:D1000)</f>
        <v>1</v>
      </c>
      <c r="E136" s="8">
        <f>lookup($A136, NIL!$A$1:$A1000, NIL!E$1:E1000)</f>
        <v>1</v>
      </c>
      <c r="F136" s="8">
        <f>lookup($A136, NIL!$A$1:$A1000, NIL!F$1:F1000)</f>
        <v>0</v>
      </c>
      <c r="G136" s="8">
        <f>lookup($A136, NIL!$A$1:$A1000, NIL!G$1:G1000)</f>
        <v>0</v>
      </c>
      <c r="H136" s="8">
        <f>lookup($A136, NIL!$A$1:$A1000, NIL!K$1:K1000)</f>
        <v>0.1802616964</v>
      </c>
      <c r="I136" s="8">
        <f>lookup($A136, NIL!$A$1:$A1000, NIL!L$1:L1000)</f>
        <v>0.3487391692</v>
      </c>
      <c r="J136" s="8">
        <f>lookup($A136, NIL!$A$1:$A1000, NIL!M$1:M1000)</f>
        <v>0.2955136923</v>
      </c>
      <c r="K136" s="8">
        <f>lookup($A136, NIL!$A$1:$A1000, NIL!N$1:N1000)</f>
        <v>-0.980049762</v>
      </c>
      <c r="L136" s="8">
        <f>lookup($A136, NIL!$A$1:$A1000, NIL!O$1:O1000)</f>
        <v>-0.7116357457</v>
      </c>
      <c r="M136" s="8">
        <f>lookup($A136, NIL!$A$1:$A1000, NIL!P$1:P1000)</f>
        <v>-0.17343419</v>
      </c>
      <c r="N136" s="8">
        <f t="shared" si="1"/>
        <v>-0.4164543072</v>
      </c>
      <c r="P136" s="8">
        <f>iferror(VLOOKUP($A136, Awario!$A$2:$G1000, 3, false), "")</f>
        <v>0</v>
      </c>
      <c r="Q136" s="8" t="str">
        <f>iferror(VLOOKUP($A136, Awario!$A$2:$Z1000, 4, false), "")</f>
        <v/>
      </c>
      <c r="R136" s="8">
        <f>iferror(VLOOKUP($A136, Awario!$A$2:$Z1000, 5, false), "")</f>
        <v>0</v>
      </c>
      <c r="S136" s="8">
        <f>iferror(VLOOKUP($A136, Awario!$A$2:$G1000, 6, false), "")</f>
        <v>0</v>
      </c>
      <c r="T136" s="9" t="b">
        <f>iferror(VLOOKUP($A136, Awario!$A$2:$Z1000, 7, false), "")</f>
        <v>1</v>
      </c>
      <c r="U136" s="8" t="str">
        <f>iferror(VLOOKUP($A136, Awario!$A$2:$Z1000, 8, false), "")</f>
        <v/>
      </c>
      <c r="V136" s="8">
        <f>iferror(VLOOKUP($A136, Awario!$A$2:$Z1000, 9, false), "")</f>
        <v>-0.7270182438</v>
      </c>
      <c r="W136" s="8">
        <f>iferror(VLOOKUP($A136, Awario!$A$2:$Z1000, 10, false), "")</f>
        <v>-0.9975098132</v>
      </c>
      <c r="X136" s="8" t="str">
        <f>iferror(VLOOKUP($A136, Awario!$A$2:$Z1000, 11, false), "")</f>
        <v/>
      </c>
      <c r="Y136" s="8">
        <f>iferror(VLOOKUP($A136, Awario!$A$2:$Z1000, 12, false), "")</f>
        <v>-0.8622640285</v>
      </c>
      <c r="Z136" s="8">
        <f t="shared" si="2"/>
        <v>-0.9285817296</v>
      </c>
      <c r="AA136" s="8"/>
      <c r="AB136" s="8">
        <f>iferror(VLOOKUP($A136, TMUI!$A$2:$G1000, 3, false), "")</f>
        <v>92.97</v>
      </c>
      <c r="AC136" s="8">
        <f>iferror(VLOOKUP($A136, TMUI!$A$2:$G1000, 4, false), "")</f>
        <v>70.31</v>
      </c>
      <c r="AD136" s="8">
        <f>iferror(VLOOKUP($A136, TMUI!$A$2:$G1000, 5, false), "")</f>
        <v>88.28</v>
      </c>
      <c r="AE136" s="8">
        <f>iferror(VLOOKUP($A136, TMUI!$A$2:$G1000, 6, false), "")</f>
        <v>60.94</v>
      </c>
      <c r="AF136" s="8">
        <f>iferror(VLOOKUP($A136, TMUI!$A$2:$Z1000, 7, false), "")</f>
        <v>1.226851307</v>
      </c>
      <c r="AG136" s="8">
        <f>iferror(VLOOKUP($A136, TMUI!$A$2:$Z1000, 8, false), "")</f>
        <v>0.08520792152</v>
      </c>
      <c r="AH136" s="8">
        <f>iferror(VLOOKUP($A136, TMUI!$A$2:$Z1000, 9, false), "")</f>
        <v>1.2116705</v>
      </c>
      <c r="AI136" s="8">
        <f>iferror(VLOOKUP($A136, TMUI!$A$2:$Z1000, 10, false), "")</f>
        <v>0.2708668558</v>
      </c>
      <c r="AJ136" s="8">
        <f>iferror(VLOOKUP($A136, TMUI!$A$2:$Z1000, 11, false), "")</f>
        <v>0.6986491461</v>
      </c>
      <c r="AK136" s="8">
        <f t="shared" si="3"/>
        <v>0.8358523471</v>
      </c>
      <c r="AL136" s="8"/>
      <c r="AM136" s="8">
        <f t="shared" si="4"/>
        <v>-0.1697278966</v>
      </c>
      <c r="AN136" s="8">
        <f>iferror(vlookup(A136, 'December Scores'!A$1:AS1000, 3, false), "")</f>
        <v>0.7080762243</v>
      </c>
      <c r="AO136" s="8">
        <f t="shared" si="5"/>
        <v>0.04972313365</v>
      </c>
    </row>
    <row r="137">
      <c r="A137" s="2">
        <v>869.0</v>
      </c>
      <c r="B137" s="2" t="s">
        <v>81</v>
      </c>
      <c r="C137" s="8">
        <f>lookup($A137, NIL!$A$1:$A1000, NIL!C$1:C1000)</f>
        <v>4</v>
      </c>
      <c r="D137" s="8">
        <f>lookup($A137, NIL!$A$1:$A1000, NIL!D$1:D1000)</f>
        <v>1</v>
      </c>
      <c r="E137" s="8">
        <f>lookup($A137, NIL!$A$1:$A1000, NIL!E$1:E1000)</f>
        <v>1</v>
      </c>
      <c r="F137" s="8">
        <f>lookup($A137, NIL!$A$1:$A1000, NIL!F$1:F1000)</f>
        <v>1</v>
      </c>
      <c r="G137" s="8">
        <f>lookup($A137, NIL!$A$1:$A1000, NIL!G$1:G1000)</f>
        <v>0</v>
      </c>
      <c r="H137" s="8">
        <f>lookup($A137, NIL!$A$1:$A1000, NIL!K$1:K1000)</f>
        <v>0.1802616964</v>
      </c>
      <c r="I137" s="8">
        <f>lookup($A137, NIL!$A$1:$A1000, NIL!L$1:L1000)</f>
        <v>0.3487391692</v>
      </c>
      <c r="J137" s="8">
        <f>lookup($A137, NIL!$A$1:$A1000, NIL!M$1:M1000)</f>
        <v>0.2955136923</v>
      </c>
      <c r="K137" s="8">
        <f>lookup($A137, NIL!$A$1:$A1000, NIL!N$1:N1000)</f>
        <v>1.016618783</v>
      </c>
      <c r="L137" s="8">
        <f>lookup($A137, NIL!$A$1:$A1000, NIL!O$1:O1000)</f>
        <v>-0.7116357457</v>
      </c>
      <c r="M137" s="8">
        <f>lookup($A137, NIL!$A$1:$A1000, NIL!P$1:P1000)</f>
        <v>0.225899519</v>
      </c>
      <c r="N137" s="8">
        <f t="shared" si="1"/>
        <v>0.4752888795</v>
      </c>
      <c r="P137" s="8">
        <f>iferror(VLOOKUP($A137, Awario!$A$2:$G1000, 3, false), "")</f>
        <v>0</v>
      </c>
      <c r="Q137" s="8">
        <f>iferror(VLOOKUP($A137, Awario!$A$2:$Z1000, 4, false), "")</f>
        <v>0</v>
      </c>
      <c r="R137" s="8">
        <f>iferror(VLOOKUP($A137, Awario!$A$2:$Z1000, 5, false), "")</f>
        <v>3886</v>
      </c>
      <c r="S137" s="8">
        <f>iferror(VLOOKUP($A137, Awario!$A$2:$G1000, 6, false), "")</f>
        <v>3.589502796</v>
      </c>
      <c r="T137" s="9" t="b">
        <f>iferror(VLOOKUP($A137, Awario!$A$2:$Z1000, 7, false), "")</f>
        <v>1</v>
      </c>
      <c r="U137" s="8" t="str">
        <f>iferror(VLOOKUP($A137, Awario!$A$2:$Z1000, 8, false), "")</f>
        <v/>
      </c>
      <c r="V137" s="8">
        <f>iferror(VLOOKUP($A137, Awario!$A$2:$Z1000, 9, false), "")</f>
        <v>1.121261696</v>
      </c>
      <c r="W137" s="8">
        <f>iferror(VLOOKUP($A137, Awario!$A$2:$Z1000, 10, false), "")</f>
        <v>-0.9975098132</v>
      </c>
      <c r="X137" s="8" t="str">
        <f>iferror(VLOOKUP($A137, Awario!$A$2:$Z1000, 11, false), "")</f>
        <v/>
      </c>
      <c r="Y137" s="8">
        <f>iferror(VLOOKUP($A137, Awario!$A$2:$Z1000, 12, false), "")</f>
        <v>0.06187594154</v>
      </c>
      <c r="Z137" s="8">
        <f t="shared" si="2"/>
        <v>0.2487487518</v>
      </c>
      <c r="AA137" s="8"/>
      <c r="AB137" s="8">
        <f>iferror(VLOOKUP($A137, TMUI!$A$2:$G1000, 3, false), "")</f>
        <v>76.63</v>
      </c>
      <c r="AC137" s="8">
        <f>iferror(VLOOKUP($A137, TMUI!$A$2:$G1000, 4, false), "")</f>
        <v>71.6</v>
      </c>
      <c r="AD137" s="8">
        <f>iferror(VLOOKUP($A137, TMUI!$A$2:$G1000, 5, false), "")</f>
        <v>65.38</v>
      </c>
      <c r="AE137" s="8">
        <f>iferror(VLOOKUP($A137, TMUI!$A$2:$G1000, 6, false), "")</f>
        <v>54.56</v>
      </c>
      <c r="AF137" s="8">
        <f>iferror(VLOOKUP($A137, TMUI!$A$2:$Z1000, 7, false), "")</f>
        <v>0.02923511535</v>
      </c>
      <c r="AG137" s="8">
        <f>iferror(VLOOKUP($A137, TMUI!$A$2:$Z1000, 8, false), "")</f>
        <v>0.17291845</v>
      </c>
      <c r="AH137" s="8">
        <f>iferror(VLOOKUP($A137, TMUI!$A$2:$Z1000, 9, false), "")</f>
        <v>-0.5818122269</v>
      </c>
      <c r="AI137" s="8">
        <f>iferror(VLOOKUP($A137, TMUI!$A$2:$Z1000, 10, false), "")</f>
        <v>-0.1184009542</v>
      </c>
      <c r="AJ137" s="8">
        <f>iferror(VLOOKUP($A137, TMUI!$A$2:$Z1000, 11, false), "")</f>
        <v>-0.1245149039</v>
      </c>
      <c r="AK137" s="8">
        <f t="shared" si="3"/>
        <v>-0.3528666943</v>
      </c>
      <c r="AL137" s="8"/>
      <c r="AM137" s="8">
        <f t="shared" si="4"/>
        <v>0.1237236457</v>
      </c>
      <c r="AN137" s="8">
        <f>iferror(vlookup(A137, 'December Scores'!A$1:AS1000, 3, false), "")</f>
        <v>-0.1746352463</v>
      </c>
      <c r="AO137" s="8">
        <f t="shared" si="5"/>
        <v>0.0491339227</v>
      </c>
    </row>
    <row r="138">
      <c r="A138" s="2">
        <v>1439.0</v>
      </c>
      <c r="B138" s="2" t="s">
        <v>134</v>
      </c>
      <c r="C138" s="8">
        <f>lookup($A138, NIL!$A$1:$A1000, NIL!C$1:C1000)</f>
        <v>4</v>
      </c>
      <c r="D138" s="8">
        <f>lookup($A138, NIL!$A$1:$A1000, NIL!D$1:D1000)</f>
        <v>1</v>
      </c>
      <c r="E138" s="8" t="str">
        <f>lookup($A138, NIL!$A$1:$A1000, NIL!E$1:E1000)</f>
        <v/>
      </c>
      <c r="F138" s="8" t="str">
        <f>lookup($A138, NIL!$A$1:$A1000, NIL!F$1:F1000)</f>
        <v/>
      </c>
      <c r="G138" s="8" t="str">
        <f>lookup($A138, NIL!$A$1:$A1000, NIL!G$1:G1000)</f>
        <v/>
      </c>
      <c r="H138" s="8">
        <f>lookup($A138, NIL!$A$1:$A1000, NIL!K$1:K1000)</f>
        <v>0.1802616964</v>
      </c>
      <c r="I138" s="8">
        <f>lookup($A138, NIL!$A$1:$A1000, NIL!L$1:L1000)</f>
        <v>0.3487391692</v>
      </c>
      <c r="J138" s="8" t="str">
        <f>lookup($A138, NIL!$A$1:$A1000, NIL!M$1:M1000)</f>
        <v/>
      </c>
      <c r="K138" s="8" t="str">
        <f>lookup($A138, NIL!$A$1:$A1000, NIL!N$1:N1000)</f>
        <v/>
      </c>
      <c r="L138" s="8" t="str">
        <f>lookup($A138, NIL!$A$1:$A1000, NIL!O$1:O1000)</f>
        <v/>
      </c>
      <c r="M138" s="8">
        <f>lookup($A138, NIL!$A$1:$A1000, NIL!P$1:P1000)</f>
        <v>0.2645004328</v>
      </c>
      <c r="N138" s="8">
        <f t="shared" si="1"/>
        <v>0.5142960556</v>
      </c>
      <c r="P138" s="8">
        <f>iferror(VLOOKUP($A138, Awario!$A$2:$G1000, 3, false), "")</f>
        <v>1</v>
      </c>
      <c r="Q138" s="8">
        <f>iferror(VLOOKUP($A138, Awario!$A$2:$Z1000, 4, false), "")</f>
        <v>0</v>
      </c>
      <c r="R138" s="8">
        <f>iferror(VLOOKUP($A138, Awario!$A$2:$Z1000, 5, false), "")</f>
        <v>0</v>
      </c>
      <c r="S138" s="8">
        <f>iferror(VLOOKUP($A138, Awario!$A$2:$G1000, 6, false), "")</f>
        <v>0</v>
      </c>
      <c r="T138" s="9" t="b">
        <f>iferror(VLOOKUP($A138, Awario!$A$2:$Z1000, 7, false), "")</f>
        <v>1</v>
      </c>
      <c r="U138" s="8" t="str">
        <f>iferror(VLOOKUP($A138, Awario!$A$2:$Z1000, 8, false), "")</f>
        <v/>
      </c>
      <c r="V138" s="8">
        <f>iferror(VLOOKUP($A138, Awario!$A$2:$Z1000, 9, false), "")</f>
        <v>-0.7270182438</v>
      </c>
      <c r="W138" s="8">
        <f>iferror(VLOOKUP($A138, Awario!$A$2:$Z1000, 10, false), "")</f>
        <v>-0.5488229667</v>
      </c>
      <c r="X138" s="8" t="str">
        <f>iferror(VLOOKUP($A138, Awario!$A$2:$Z1000, 11, false), "")</f>
        <v/>
      </c>
      <c r="Y138" s="8">
        <f>iferror(VLOOKUP($A138, Awario!$A$2:$Z1000, 12, false), "")</f>
        <v>-0.6379206052</v>
      </c>
      <c r="Z138" s="8">
        <f t="shared" si="2"/>
        <v>-0.7986993209</v>
      </c>
      <c r="AA138" s="8"/>
      <c r="AB138" s="8">
        <f>iferror(VLOOKUP($A138, TMUI!$A$2:$G1000, 3, false), "")</f>
        <v>81.44</v>
      </c>
      <c r="AC138" s="8">
        <f>iferror(VLOOKUP($A138, TMUI!$A$2:$G1000, 4, false), "")</f>
        <v>67.59</v>
      </c>
      <c r="AD138" s="8">
        <f>iferror(VLOOKUP($A138, TMUI!$A$2:$G1000, 5, false), "")</f>
        <v>82.84</v>
      </c>
      <c r="AE138" s="8">
        <f>iferror(VLOOKUP($A138, TMUI!$A$2:$G1000, 6, false), "")</f>
        <v>46.76</v>
      </c>
      <c r="AF138" s="8">
        <f>iferror(VLOOKUP($A138, TMUI!$A$2:$Z1000, 7, false), "")</f>
        <v>0.3817769686</v>
      </c>
      <c r="AG138" s="8">
        <f>iferror(VLOOKUP($A138, TMUI!$A$2:$Z1000, 8, false), "")</f>
        <v>-0.09973210749</v>
      </c>
      <c r="AH138" s="8">
        <f>iferror(VLOOKUP($A138, TMUI!$A$2:$Z1000, 9, false), "")</f>
        <v>0.7856204548</v>
      </c>
      <c r="AI138" s="8">
        <f>iferror(VLOOKUP($A138, TMUI!$A$2:$Z1000, 10, false), "")</f>
        <v>-0.594308308</v>
      </c>
      <c r="AJ138" s="8">
        <f>iferror(VLOOKUP($A138, TMUI!$A$2:$Z1000, 11, false), "")</f>
        <v>0.118339252</v>
      </c>
      <c r="AK138" s="8">
        <f t="shared" si="3"/>
        <v>0.3440047267</v>
      </c>
      <c r="AL138" s="8"/>
      <c r="AM138" s="8">
        <f t="shared" si="4"/>
        <v>0.01986715378</v>
      </c>
      <c r="AN138" s="8">
        <f>iferror(vlookup(A138, 'December Scores'!A$1:AS1000, 3, false), "")</f>
        <v>0.1349741256</v>
      </c>
      <c r="AO138" s="8">
        <f t="shared" si="5"/>
        <v>0.04864389674</v>
      </c>
    </row>
    <row r="139">
      <c r="A139" s="2">
        <v>1949.0</v>
      </c>
      <c r="B139" s="2" t="s">
        <v>263</v>
      </c>
      <c r="C139" s="8">
        <f>lookup($A139, NIL!$A$1:$A1000, NIL!C$1:C1000)</f>
        <v>4</v>
      </c>
      <c r="D139" s="8">
        <f>lookup($A139, NIL!$A$1:$A1000, NIL!D$1:D1000)</f>
        <v>1</v>
      </c>
      <c r="E139" s="8" t="str">
        <f>lookup($A139, NIL!$A$1:$A1000, NIL!E$1:E1000)</f>
        <v/>
      </c>
      <c r="F139" s="8" t="str">
        <f>lookup($A139, NIL!$A$1:$A1000, NIL!F$1:F1000)</f>
        <v/>
      </c>
      <c r="G139" s="8" t="str">
        <f>lookup($A139, NIL!$A$1:$A1000, NIL!G$1:G1000)</f>
        <v/>
      </c>
      <c r="H139" s="8">
        <f>lookup($A139, NIL!$A$1:$A1000, NIL!K$1:K1000)</f>
        <v>0.1802616964</v>
      </c>
      <c r="I139" s="8">
        <f>lookup($A139, NIL!$A$1:$A1000, NIL!L$1:L1000)</f>
        <v>0.3487391692</v>
      </c>
      <c r="J139" s="8" t="str">
        <f>lookup($A139, NIL!$A$1:$A1000, NIL!M$1:M1000)</f>
        <v/>
      </c>
      <c r="K139" s="8" t="str">
        <f>lookup($A139, NIL!$A$1:$A1000, NIL!N$1:N1000)</f>
        <v/>
      </c>
      <c r="L139" s="8" t="str">
        <f>lookup($A139, NIL!$A$1:$A1000, NIL!O$1:O1000)</f>
        <v/>
      </c>
      <c r="M139" s="8">
        <f>lookup($A139, NIL!$A$1:$A1000, NIL!P$1:P1000)</f>
        <v>0.2645004328</v>
      </c>
      <c r="N139" s="8">
        <f t="shared" si="1"/>
        <v>0.5142960556</v>
      </c>
      <c r="P139" s="8">
        <f>iferror(VLOOKUP($A139, Awario!$A$2:$G1000, 3, false), "")</f>
        <v>0</v>
      </c>
      <c r="Q139" s="8">
        <f>iferror(VLOOKUP($A139, Awario!$A$2:$Z1000, 4, false), "")</f>
        <v>3659</v>
      </c>
      <c r="R139" s="8">
        <f>iferror(VLOOKUP($A139, Awario!$A$2:$Z1000, 5, false), "")</f>
        <v>0</v>
      </c>
      <c r="S139" s="8">
        <f>iferror(VLOOKUP($A139, Awario!$A$2:$G1000, 6, false), "")</f>
        <v>0</v>
      </c>
      <c r="T139" s="9" t="b">
        <f>iferror(VLOOKUP($A139, Awario!$A$2:$Z1000, 7, false), "")</f>
        <v>0</v>
      </c>
      <c r="U139" s="8">
        <f>iferror(VLOOKUP($A139, Awario!$A$2:$Z1000, 8, false), "")</f>
        <v>-1</v>
      </c>
      <c r="V139" s="8">
        <f>iferror(VLOOKUP($A139, Awario!$A$2:$Z1000, 9, false), "")</f>
        <v>-0.7270182438</v>
      </c>
      <c r="W139" s="8">
        <f>iferror(VLOOKUP($A139, Awario!$A$2:$Z1000, 10, false), "")</f>
        <v>-0.9975098132</v>
      </c>
      <c r="X139" s="8">
        <f>iferror(VLOOKUP($A139, Awario!$A$2:$Z1000, 11, false), "")</f>
        <v>-0.6808947688</v>
      </c>
      <c r="Y139" s="8">
        <f>iferror(VLOOKUP($A139, Awario!$A$2:$Z1000, 12, false), "")</f>
        <v>-0.8018076086</v>
      </c>
      <c r="Z139" s="8">
        <f t="shared" si="2"/>
        <v>-0.8954371048</v>
      </c>
      <c r="AA139" s="8"/>
      <c r="AB139" s="8">
        <f>iferror(VLOOKUP($A139, TMUI!$A$2:$G1000, 3, false), "")</f>
        <v>85.39</v>
      </c>
      <c r="AC139" s="8">
        <f>iferror(VLOOKUP($A139, TMUI!$A$2:$G1000, 4, false), "")</f>
        <v>65.38</v>
      </c>
      <c r="AD139" s="8">
        <f>iferror(VLOOKUP($A139, TMUI!$A$2:$G1000, 5, false), "")</f>
        <v>71.38</v>
      </c>
      <c r="AE139" s="8">
        <f>iferror(VLOOKUP($A139, TMUI!$A$2:$G1000, 6, false), "")</f>
        <v>58.86</v>
      </c>
      <c r="AF139" s="8">
        <f>iferror(VLOOKUP($A139, TMUI!$A$2:$Z1000, 7, false), "")</f>
        <v>0.6712863907</v>
      </c>
      <c r="AG139" s="8">
        <f>iferror(VLOOKUP($A139, TMUI!$A$2:$Z1000, 8, false), "")</f>
        <v>-0.2499958811</v>
      </c>
      <c r="AH139" s="8">
        <f>iferror(VLOOKUP($A139, TMUI!$A$2:$Z1000, 9, false), "")</f>
        <v>-0.1119040889</v>
      </c>
      <c r="AI139" s="8">
        <f>iferror(VLOOKUP($A139, TMUI!$A$2:$Z1000, 10, false), "")</f>
        <v>0.1439582281</v>
      </c>
      <c r="AJ139" s="8">
        <f>iferror(VLOOKUP($A139, TMUI!$A$2:$Z1000, 11, false), "")</f>
        <v>0.1133361622</v>
      </c>
      <c r="AK139" s="8">
        <f t="shared" si="3"/>
        <v>0.3366543661</v>
      </c>
      <c r="AL139" s="8"/>
      <c r="AM139" s="8">
        <f t="shared" si="4"/>
        <v>-0.01482889436</v>
      </c>
      <c r="AN139" s="8">
        <f>iferror(vlookup(A139, 'December Scores'!A$1:AS1000, 3, false), "")</f>
        <v>0.2389601314</v>
      </c>
      <c r="AO139" s="8">
        <f t="shared" si="5"/>
        <v>0.04861836208</v>
      </c>
    </row>
    <row r="140">
      <c r="A140" s="2">
        <v>176.0</v>
      </c>
      <c r="B140" s="2" t="s">
        <v>30</v>
      </c>
      <c r="C140" s="8">
        <f>lookup($A140, NIL!$A$1:$A1000, NIL!C$1:C1000)</f>
        <v>4</v>
      </c>
      <c r="D140" s="8">
        <f>lookup($A140, NIL!$A$1:$A1000, NIL!D$1:D1000)</f>
        <v>1</v>
      </c>
      <c r="E140" s="8">
        <f>lookup($A140, NIL!$A$1:$A1000, NIL!E$1:E1000)</f>
        <v>1</v>
      </c>
      <c r="F140" s="8">
        <f>lookup($A140, NIL!$A$1:$A1000, NIL!F$1:F1000)</f>
        <v>0</v>
      </c>
      <c r="G140" s="8">
        <f>lookup($A140, NIL!$A$1:$A1000, NIL!G$1:G1000)</f>
        <v>0</v>
      </c>
      <c r="H140" s="8">
        <f>lookup($A140, NIL!$A$1:$A1000, NIL!K$1:K1000)</f>
        <v>0.1802616964</v>
      </c>
      <c r="I140" s="8">
        <f>lookup($A140, NIL!$A$1:$A1000, NIL!L$1:L1000)</f>
        <v>0.3487391692</v>
      </c>
      <c r="J140" s="8">
        <f>lookup($A140, NIL!$A$1:$A1000, NIL!M$1:M1000)</f>
        <v>0.2955136923</v>
      </c>
      <c r="K140" s="8">
        <f>lookup($A140, NIL!$A$1:$A1000, NIL!N$1:N1000)</f>
        <v>-0.980049762</v>
      </c>
      <c r="L140" s="8">
        <f>lookup($A140, NIL!$A$1:$A1000, NIL!O$1:O1000)</f>
        <v>-0.7116357457</v>
      </c>
      <c r="M140" s="8">
        <f>lookup($A140, NIL!$A$1:$A1000, NIL!P$1:P1000)</f>
        <v>-0.17343419</v>
      </c>
      <c r="N140" s="8">
        <f t="shared" si="1"/>
        <v>-0.4164543072</v>
      </c>
      <c r="P140" s="8">
        <f>iferror(VLOOKUP($A140, Awario!$A$2:$G1000, 3, false), "")</f>
        <v>3</v>
      </c>
      <c r="Q140" s="8">
        <f>iferror(VLOOKUP($A140, Awario!$A$2:$Z1000, 4, false), "")</f>
        <v>42018</v>
      </c>
      <c r="R140" s="8">
        <f>iferror(VLOOKUP($A140, Awario!$A$2:$Z1000, 5, false), "")</f>
        <v>6966</v>
      </c>
      <c r="S140" s="8">
        <f>iferror(VLOOKUP($A140, Awario!$A$2:$G1000, 6, false), "")</f>
        <v>3.84298347</v>
      </c>
      <c r="T140" s="9" t="b">
        <f>iferror(VLOOKUP($A140, Awario!$A$2:$Z1000, 7, false), "")</f>
        <v>0</v>
      </c>
      <c r="U140" s="8">
        <f>iferror(VLOOKUP($A140, Awario!$A$2:$Z1000, 8, false), "")</f>
        <v>-0.8342139083</v>
      </c>
      <c r="V140" s="8">
        <f>iferror(VLOOKUP($A140, Awario!$A$2:$Z1000, 9, false), "")</f>
        <v>1.251782069</v>
      </c>
      <c r="W140" s="8">
        <f>iferror(VLOOKUP($A140, Awario!$A$2:$Z1000, 10, false), "")</f>
        <v>0.3485507262</v>
      </c>
      <c r="X140" s="8">
        <f>iferror(VLOOKUP($A140, Awario!$A$2:$Z1000, 11, false), "")</f>
        <v>-0.6678129044</v>
      </c>
      <c r="Y140" s="8">
        <f>iferror(VLOOKUP($A140, Awario!$A$2:$Z1000, 12, false), "")</f>
        <v>0.3108399637</v>
      </c>
      <c r="Z140" s="8">
        <f t="shared" si="2"/>
        <v>0.5575302357</v>
      </c>
      <c r="AA140" s="8"/>
      <c r="AB140" s="8">
        <f>iferror(VLOOKUP($A140, TMUI!$A$2:$G1000, 3, false), "")</f>
        <v>69.46</v>
      </c>
      <c r="AC140" s="8">
        <f>iferror(VLOOKUP($A140, TMUI!$A$2:$G1000, 4, false), "")</f>
        <v>71.58</v>
      </c>
      <c r="AD140" s="8">
        <f>iferror(VLOOKUP($A140, TMUI!$A$2:$G1000, 5, false), "")</f>
        <v>75.7</v>
      </c>
      <c r="AE140" s="8">
        <f>iferror(VLOOKUP($A140, TMUI!$A$2:$G1000, 6, false), "")</f>
        <v>45.56</v>
      </c>
      <c r="AF140" s="8">
        <f>iferror(VLOOKUP($A140, TMUI!$A$2:$Z1000, 7, false), "")</f>
        <v>-0.4962794559</v>
      </c>
      <c r="AG140" s="8">
        <f>iferror(VLOOKUP($A140, TMUI!$A$2:$Z1000, 8, false), "")</f>
        <v>0.1715585968</v>
      </c>
      <c r="AH140" s="8">
        <f>iferror(VLOOKUP($A140, TMUI!$A$2:$Z1000, 9, false), "")</f>
        <v>0.2264297705</v>
      </c>
      <c r="AI140" s="8">
        <f>iferror(VLOOKUP($A140, TMUI!$A$2:$Z1000, 10, false), "")</f>
        <v>-0.667524824</v>
      </c>
      <c r="AJ140" s="8">
        <f>iferror(VLOOKUP($A140, TMUI!$A$2:$Z1000, 11, false), "")</f>
        <v>-0.1914539781</v>
      </c>
      <c r="AK140" s="8">
        <f t="shared" si="3"/>
        <v>-0.437554543</v>
      </c>
      <c r="AL140" s="8"/>
      <c r="AM140" s="8">
        <f t="shared" si="4"/>
        <v>-0.09882620484</v>
      </c>
      <c r="AN140" s="8">
        <f>iferror(vlookup(A140, 'December Scores'!A$1:AS1000, 3, false), "")</f>
        <v>0.4693937424</v>
      </c>
      <c r="AO140" s="8">
        <f t="shared" si="5"/>
        <v>0.04322878197</v>
      </c>
    </row>
    <row r="141">
      <c r="A141" s="2">
        <v>865.0</v>
      </c>
      <c r="B141" s="2" t="s">
        <v>79</v>
      </c>
      <c r="C141" s="8">
        <f>lookup($A141, NIL!$A$1:$A1000, NIL!C$1:C1000)</f>
        <v>4</v>
      </c>
      <c r="D141" s="8">
        <f>lookup($A141, NIL!$A$1:$A1000, NIL!D$1:D1000)</f>
        <v>1</v>
      </c>
      <c r="E141" s="8">
        <f>lookup($A141, NIL!$A$1:$A1000, NIL!E$1:E1000)</f>
        <v>1</v>
      </c>
      <c r="F141" s="8">
        <f>lookup($A141, NIL!$A$1:$A1000, NIL!F$1:F1000)</f>
        <v>0</v>
      </c>
      <c r="G141" s="8">
        <f>lookup($A141, NIL!$A$1:$A1000, NIL!G$1:G1000)</f>
        <v>0</v>
      </c>
      <c r="H141" s="8">
        <f>lookup($A141, NIL!$A$1:$A1000, NIL!K$1:K1000)</f>
        <v>0.1802616964</v>
      </c>
      <c r="I141" s="8">
        <f>lookup($A141, NIL!$A$1:$A1000, NIL!L$1:L1000)</f>
        <v>0.3487391692</v>
      </c>
      <c r="J141" s="8">
        <f>lookup($A141, NIL!$A$1:$A1000, NIL!M$1:M1000)</f>
        <v>0.2955136923</v>
      </c>
      <c r="K141" s="8">
        <f>lookup($A141, NIL!$A$1:$A1000, NIL!N$1:N1000)</f>
        <v>-0.980049762</v>
      </c>
      <c r="L141" s="8">
        <f>lookup($A141, NIL!$A$1:$A1000, NIL!O$1:O1000)</f>
        <v>-0.7116357457</v>
      </c>
      <c r="M141" s="8">
        <f>lookup($A141, NIL!$A$1:$A1000, NIL!P$1:P1000)</f>
        <v>-0.17343419</v>
      </c>
      <c r="N141" s="8">
        <f t="shared" si="1"/>
        <v>-0.4164543072</v>
      </c>
      <c r="P141" s="8">
        <f>iferror(VLOOKUP($A141, Awario!$A$2:$G1000, 3, false), "")</f>
        <v>1</v>
      </c>
      <c r="Q141" s="8">
        <f>iferror(VLOOKUP($A141, Awario!$A$2:$Z1000, 4, false), "")</f>
        <v>0</v>
      </c>
      <c r="R141" s="8">
        <f>iferror(VLOOKUP($A141, Awario!$A$2:$Z1000, 5, false), "")</f>
        <v>0</v>
      </c>
      <c r="S141" s="8">
        <f>iferror(VLOOKUP($A141, Awario!$A$2:$G1000, 6, false), "")</f>
        <v>0</v>
      </c>
      <c r="T141" s="9" t="b">
        <f>iferror(VLOOKUP($A141, Awario!$A$2:$Z1000, 7, false), "")</f>
        <v>1</v>
      </c>
      <c r="U141" s="8" t="str">
        <f>iferror(VLOOKUP($A141, Awario!$A$2:$Z1000, 8, false), "")</f>
        <v/>
      </c>
      <c r="V141" s="8">
        <f>iferror(VLOOKUP($A141, Awario!$A$2:$Z1000, 9, false), "")</f>
        <v>-0.7270182438</v>
      </c>
      <c r="W141" s="8">
        <f>iferror(VLOOKUP($A141, Awario!$A$2:$Z1000, 10, false), "")</f>
        <v>-0.5488229667</v>
      </c>
      <c r="X141" s="8" t="str">
        <f>iferror(VLOOKUP($A141, Awario!$A$2:$Z1000, 11, false), "")</f>
        <v/>
      </c>
      <c r="Y141" s="8">
        <f>iferror(VLOOKUP($A141, Awario!$A$2:$Z1000, 12, false), "")</f>
        <v>-0.6379206052</v>
      </c>
      <c r="Z141" s="8">
        <f t="shared" si="2"/>
        <v>-0.7986993209</v>
      </c>
      <c r="AA141" s="8"/>
      <c r="AB141" s="8">
        <f>iferror(VLOOKUP($A141, TMUI!$A$2:$G1000, 3, false), "")</f>
        <v>89.83</v>
      </c>
      <c r="AC141" s="8">
        <f>iferror(VLOOKUP($A141, TMUI!$A$2:$G1000, 4, false), "")</f>
        <v>83.22</v>
      </c>
      <c r="AD141" s="8">
        <f>iferror(VLOOKUP($A141, TMUI!$A$2:$G1000, 5, false), "")</f>
        <v>89.5</v>
      </c>
      <c r="AE141" s="8">
        <f>iferror(VLOOKUP($A141, TMUI!$A$2:$G1000, 6, false), "")</f>
        <v>79.67</v>
      </c>
      <c r="AF141" s="8">
        <f>iferror(VLOOKUP($A141, TMUI!$A$2:$Z1000, 7, false), "")</f>
        <v>0.9967096399</v>
      </c>
      <c r="AG141" s="8">
        <f>iferror(VLOOKUP($A141, TMUI!$A$2:$Z1000, 8, false), "")</f>
        <v>0.9629931327</v>
      </c>
      <c r="AH141" s="8">
        <f>iferror(VLOOKUP($A141, TMUI!$A$2:$Z1000, 9, false), "")</f>
        <v>1.307218488</v>
      </c>
      <c r="AI141" s="8">
        <f>iferror(VLOOKUP($A141, TMUI!$A$2:$Z1000, 10, false), "")</f>
        <v>1.413654643</v>
      </c>
      <c r="AJ141" s="8">
        <f>iferror(VLOOKUP($A141, TMUI!$A$2:$Z1000, 11, false), "")</f>
        <v>1.170143976</v>
      </c>
      <c r="AK141" s="8">
        <f t="shared" si="3"/>
        <v>1.081731933</v>
      </c>
      <c r="AL141" s="8"/>
      <c r="AM141" s="8">
        <f t="shared" si="4"/>
        <v>-0.04447389823</v>
      </c>
      <c r="AN141" s="8">
        <f>iferror(vlookup(A141, 'December Scores'!A$1:AS1000, 3, false), "")</f>
        <v>0.2926722669</v>
      </c>
      <c r="AO141" s="8">
        <f t="shared" si="5"/>
        <v>0.03981264305</v>
      </c>
    </row>
    <row r="142">
      <c r="A142" s="2">
        <v>1895.0</v>
      </c>
      <c r="B142" s="2" t="s">
        <v>256</v>
      </c>
      <c r="C142" s="8">
        <f>lookup($A142, NIL!$A$1:$A1000, NIL!C$1:C1000)</f>
        <v>4</v>
      </c>
      <c r="D142" s="8">
        <f>lookup($A142, NIL!$A$1:$A1000, NIL!D$1:D1000)</f>
        <v>1</v>
      </c>
      <c r="E142" s="8">
        <f>lookup($A142, NIL!$A$1:$A1000, NIL!E$1:E1000)</f>
        <v>1</v>
      </c>
      <c r="F142" s="8">
        <f>lookup($A142, NIL!$A$1:$A1000, NIL!F$1:F1000)</f>
        <v>1</v>
      </c>
      <c r="G142" s="8">
        <f>lookup($A142, NIL!$A$1:$A1000, NIL!G$1:G1000)</f>
        <v>1</v>
      </c>
      <c r="H142" s="8">
        <f>lookup($A142, NIL!$A$1:$A1000, NIL!K$1:K1000)</f>
        <v>0.1802616964</v>
      </c>
      <c r="I142" s="8">
        <f>lookup($A142, NIL!$A$1:$A1000, NIL!L$1:L1000)</f>
        <v>0.3487391692</v>
      </c>
      <c r="J142" s="8">
        <f>lookup($A142, NIL!$A$1:$A1000, NIL!M$1:M1000)</f>
        <v>0.2955136923</v>
      </c>
      <c r="K142" s="8">
        <f>lookup($A142, NIL!$A$1:$A1000, NIL!N$1:N1000)</f>
        <v>1.016618783</v>
      </c>
      <c r="L142" s="8">
        <f>lookup($A142, NIL!$A$1:$A1000, NIL!O$1:O1000)</f>
        <v>1.400065978</v>
      </c>
      <c r="M142" s="8">
        <f>lookup($A142, NIL!$A$1:$A1000, NIL!P$1:P1000)</f>
        <v>0.6482398638</v>
      </c>
      <c r="N142" s="8">
        <f t="shared" si="1"/>
        <v>0.8051334447</v>
      </c>
      <c r="P142" s="8">
        <f>iferror(VLOOKUP($A142, Awario!$A$2:$G1000, 3, false), "")</f>
        <v>5</v>
      </c>
      <c r="Q142" s="8">
        <f>iferror(VLOOKUP($A142, Awario!$A$2:$Z1000, 4, false), "")</f>
        <v>0</v>
      </c>
      <c r="R142" s="8">
        <f>iferror(VLOOKUP($A142, Awario!$A$2:$Z1000, 5, false), "")</f>
        <v>0</v>
      </c>
      <c r="S142" s="8">
        <f>iferror(VLOOKUP($A142, Awario!$A$2:$G1000, 6, false), "")</f>
        <v>0</v>
      </c>
      <c r="T142" s="9" t="b">
        <f>iferror(VLOOKUP($A142, Awario!$A$2:$Z1000, 7, false), "")</f>
        <v>1</v>
      </c>
      <c r="U142" s="8" t="str">
        <f>iferror(VLOOKUP($A142, Awario!$A$2:$Z1000, 8, false), "")</f>
        <v/>
      </c>
      <c r="V142" s="8">
        <f>iferror(VLOOKUP($A142, Awario!$A$2:$Z1000, 9, false), "")</f>
        <v>-0.7270182438</v>
      </c>
      <c r="W142" s="8">
        <f>iferror(VLOOKUP($A142, Awario!$A$2:$Z1000, 10, false), "")</f>
        <v>1.245924419</v>
      </c>
      <c r="X142" s="8" t="str">
        <f>iferror(VLOOKUP($A142, Awario!$A$2:$Z1000, 11, false), "")</f>
        <v/>
      </c>
      <c r="Y142" s="8">
        <f>iferror(VLOOKUP($A142, Awario!$A$2:$Z1000, 12, false), "")</f>
        <v>0.2594530877</v>
      </c>
      <c r="Z142" s="8">
        <f t="shared" si="2"/>
        <v>0.5093653774</v>
      </c>
      <c r="AA142" s="8"/>
      <c r="AB142" s="8">
        <f>iferror(VLOOKUP($A142, TMUI!$A$2:$G1000, 3, false), "")</f>
        <v>51.35</v>
      </c>
      <c r="AC142" s="8">
        <f>iferror(VLOOKUP($A142, TMUI!$A$2:$G1000, 4, false), "")</f>
        <v>41.33</v>
      </c>
      <c r="AD142" s="8">
        <f>iferror(VLOOKUP($A142, TMUI!$A$2:$G1000, 5, false), "")</f>
        <v>60.75</v>
      </c>
      <c r="AE142" s="8">
        <f>iferror(VLOOKUP($A142, TMUI!$A$2:$G1000, 6, false), "")</f>
        <v>40.5</v>
      </c>
      <c r="AF142" s="8">
        <f>iferror(VLOOKUP($A142, TMUI!$A$2:$Z1000, 7, false), "")</f>
        <v>-1.823625186</v>
      </c>
      <c r="AG142" s="8">
        <f>iferror(VLOOKUP($A142, TMUI!$A$2:$Z1000, 8, false), "")</f>
        <v>-1.885219299</v>
      </c>
      <c r="AH142" s="8">
        <f>iferror(VLOOKUP($A142, TMUI!$A$2:$Z1000, 9, false), "")</f>
        <v>-0.9444246734</v>
      </c>
      <c r="AI142" s="8">
        <f>iferror(VLOOKUP($A142, TMUI!$A$2:$Z1000, 10, false), "")</f>
        <v>-0.9762544663</v>
      </c>
      <c r="AJ142" s="8">
        <f>iferror(VLOOKUP($A142, TMUI!$A$2:$Z1000, 11, false), "")</f>
        <v>-1.407380906</v>
      </c>
      <c r="AK142" s="8">
        <f t="shared" si="3"/>
        <v>-1.186330859</v>
      </c>
      <c r="AL142" s="8"/>
      <c r="AM142" s="8">
        <f t="shared" si="4"/>
        <v>0.04272265446</v>
      </c>
      <c r="AN142" s="8">
        <f>iferror(vlookup(A142, 'December Scores'!A$1:AS1000, 3, false), "")</f>
        <v>-0.007722655855</v>
      </c>
      <c r="AO142" s="8">
        <f t="shared" si="5"/>
        <v>0.03011132688</v>
      </c>
    </row>
    <row r="143">
      <c r="A143" s="2">
        <v>1250.0</v>
      </c>
      <c r="B143" s="2" t="s">
        <v>112</v>
      </c>
      <c r="C143" s="8">
        <f>lookup($A143, NIL!$A$1:$A1000, NIL!C$1:C1000)</f>
        <v>4</v>
      </c>
      <c r="D143" s="8">
        <f>lookup($A143, NIL!$A$1:$A1000, NIL!D$1:D1000)</f>
        <v>1</v>
      </c>
      <c r="E143" s="8">
        <f>lookup($A143, NIL!$A$1:$A1000, NIL!E$1:E1000)</f>
        <v>1</v>
      </c>
      <c r="F143" s="8">
        <f>lookup($A143, NIL!$A$1:$A1000, NIL!F$1:F1000)</f>
        <v>0</v>
      </c>
      <c r="G143" s="8">
        <f>lookup($A143, NIL!$A$1:$A1000, NIL!G$1:G1000)</f>
        <v>0</v>
      </c>
      <c r="H143" s="8">
        <f>lookup($A143, NIL!$A$1:$A1000, NIL!K$1:K1000)</f>
        <v>0.1802616964</v>
      </c>
      <c r="I143" s="8">
        <f>lookup($A143, NIL!$A$1:$A1000, NIL!L$1:L1000)</f>
        <v>0.3487391692</v>
      </c>
      <c r="J143" s="8">
        <f>lookup($A143, NIL!$A$1:$A1000, NIL!M$1:M1000)</f>
        <v>0.2955136923</v>
      </c>
      <c r="K143" s="8">
        <f>lookup($A143, NIL!$A$1:$A1000, NIL!N$1:N1000)</f>
        <v>-0.980049762</v>
      </c>
      <c r="L143" s="8">
        <f>lookup($A143, NIL!$A$1:$A1000, NIL!O$1:O1000)</f>
        <v>-0.7116357457</v>
      </c>
      <c r="M143" s="8">
        <f>lookup($A143, NIL!$A$1:$A1000, NIL!P$1:P1000)</f>
        <v>-0.17343419</v>
      </c>
      <c r="N143" s="8">
        <f t="shared" si="1"/>
        <v>-0.4164543072</v>
      </c>
      <c r="P143" s="8">
        <f>iferror(VLOOKUP($A143, Awario!$A$2:$G1000, 3, false), "")</f>
        <v>1</v>
      </c>
      <c r="Q143" s="8">
        <f>iferror(VLOOKUP($A143, Awario!$A$2:$Z1000, 4, false), "")</f>
        <v>0</v>
      </c>
      <c r="R143" s="8">
        <f>iferror(VLOOKUP($A143, Awario!$A$2:$Z1000, 5, false), "")</f>
        <v>0</v>
      </c>
      <c r="S143" s="8">
        <f>iferror(VLOOKUP($A143, Awario!$A$2:$G1000, 6, false), "")</f>
        <v>0</v>
      </c>
      <c r="T143" s="9" t="b">
        <f>iferror(VLOOKUP($A143, Awario!$A$2:$Z1000, 7, false), "")</f>
        <v>1</v>
      </c>
      <c r="U143" s="8" t="str">
        <f>iferror(VLOOKUP($A143, Awario!$A$2:$Z1000, 8, false), "")</f>
        <v/>
      </c>
      <c r="V143" s="8">
        <f>iferror(VLOOKUP($A143, Awario!$A$2:$Z1000, 9, false), "")</f>
        <v>-0.7270182438</v>
      </c>
      <c r="W143" s="8">
        <f>iferror(VLOOKUP($A143, Awario!$A$2:$Z1000, 10, false), "")</f>
        <v>-0.5488229667</v>
      </c>
      <c r="X143" s="8" t="str">
        <f>iferror(VLOOKUP($A143, Awario!$A$2:$Z1000, 11, false), "")</f>
        <v/>
      </c>
      <c r="Y143" s="8">
        <f>iferror(VLOOKUP($A143, Awario!$A$2:$Z1000, 12, false), "")</f>
        <v>-0.6379206052</v>
      </c>
      <c r="Z143" s="8">
        <f t="shared" si="2"/>
        <v>-0.7986993209</v>
      </c>
      <c r="AA143" s="8"/>
      <c r="AB143" s="8">
        <f>iferror(VLOOKUP($A143, TMUI!$A$2:$G1000, 3, false), "")</f>
        <v>87.85</v>
      </c>
      <c r="AC143" s="8">
        <f>iferror(VLOOKUP($A143, TMUI!$A$2:$G1000, 4, false), "")</f>
        <v>76.22</v>
      </c>
      <c r="AD143" s="8">
        <f>iferror(VLOOKUP($A143, TMUI!$A$2:$G1000, 5, false), "")</f>
        <v>78.84</v>
      </c>
      <c r="AE143" s="8">
        <f>iferror(VLOOKUP($A143, TMUI!$A$2:$G1000, 6, false), "")</f>
        <v>66.94</v>
      </c>
      <c r="AF143" s="8">
        <f>iferror(VLOOKUP($A143, TMUI!$A$2:$Z1000, 7, false), "")</f>
        <v>0.8515884612</v>
      </c>
      <c r="AG143" s="8">
        <f>iferror(VLOOKUP($A143, TMUI!$A$2:$Z1000, 8, false), "")</f>
        <v>0.4870445287</v>
      </c>
      <c r="AH143" s="8">
        <f>iferror(VLOOKUP($A143, TMUI!$A$2:$Z1000, 9, false), "")</f>
        <v>0.4723483628</v>
      </c>
      <c r="AI143" s="8">
        <f>iferror(VLOOKUP($A143, TMUI!$A$2:$Z1000, 10, false), "")</f>
        <v>0.6369494356</v>
      </c>
      <c r="AJ143" s="8">
        <f>iferror(VLOOKUP($A143, TMUI!$A$2:$Z1000, 11, false), "")</f>
        <v>0.6119826971</v>
      </c>
      <c r="AK143" s="8">
        <f t="shared" si="3"/>
        <v>0.7822932296</v>
      </c>
      <c r="AL143" s="8"/>
      <c r="AM143" s="8">
        <f t="shared" si="4"/>
        <v>-0.1442867995</v>
      </c>
      <c r="AN143" s="8">
        <f>iferror(vlookup(A143, 'December Scores'!A$1:AS1000, 3, false), "")</f>
        <v>0.5486990339</v>
      </c>
      <c r="AO143" s="8">
        <f t="shared" si="5"/>
        <v>0.02895965884</v>
      </c>
    </row>
    <row r="144">
      <c r="A144" s="2">
        <v>1875.0</v>
      </c>
      <c r="B144" s="2" t="s">
        <v>129</v>
      </c>
      <c r="C144" s="8">
        <f>lookup($A144, NIL!$A$1:$A1000, NIL!C$1:C1000)</f>
        <v>4</v>
      </c>
      <c r="D144" s="8">
        <f>lookup($A144, NIL!$A$1:$A1000, NIL!D$1:D1000)</f>
        <v>1</v>
      </c>
      <c r="E144" s="8">
        <f>lookup($A144, NIL!$A$1:$A1000, NIL!E$1:E1000)</f>
        <v>1</v>
      </c>
      <c r="F144" s="8">
        <f>lookup($A144, NIL!$A$1:$A1000, NIL!F$1:F1000)</f>
        <v>0</v>
      </c>
      <c r="G144" s="8">
        <f>lookup($A144, NIL!$A$1:$A1000, NIL!G$1:G1000)</f>
        <v>0</v>
      </c>
      <c r="H144" s="8">
        <f>lookup($A144, NIL!$A$1:$A1000, NIL!K$1:K1000)</f>
        <v>0.1802616964</v>
      </c>
      <c r="I144" s="8">
        <f>lookup($A144, NIL!$A$1:$A1000, NIL!L$1:L1000)</f>
        <v>0.3487391692</v>
      </c>
      <c r="J144" s="8">
        <f>lookup($A144, NIL!$A$1:$A1000, NIL!M$1:M1000)</f>
        <v>0.2955136923</v>
      </c>
      <c r="K144" s="8">
        <f>lookup($A144, NIL!$A$1:$A1000, NIL!N$1:N1000)</f>
        <v>-0.980049762</v>
      </c>
      <c r="L144" s="8">
        <f>lookup($A144, NIL!$A$1:$A1000, NIL!O$1:O1000)</f>
        <v>-0.7116357457</v>
      </c>
      <c r="M144" s="8">
        <f>lookup($A144, NIL!$A$1:$A1000, NIL!P$1:P1000)</f>
        <v>-0.17343419</v>
      </c>
      <c r="N144" s="8">
        <f t="shared" si="1"/>
        <v>-0.4164543072</v>
      </c>
      <c r="P144" s="8">
        <f>iferror(VLOOKUP($A144, Awario!$A$2:$G1000, 3, false), "")</f>
        <v>1</v>
      </c>
      <c r="Q144" s="8">
        <f>iferror(VLOOKUP($A144, Awario!$A$2:$Z1000, 4, false), "")</f>
        <v>0</v>
      </c>
      <c r="R144" s="8">
        <f>iferror(VLOOKUP($A144, Awario!$A$2:$Z1000, 5, false), "")</f>
        <v>0</v>
      </c>
      <c r="S144" s="8">
        <f>iferror(VLOOKUP($A144, Awario!$A$2:$G1000, 6, false), "")</f>
        <v>0</v>
      </c>
      <c r="T144" s="9" t="b">
        <f>iferror(VLOOKUP($A144, Awario!$A$2:$Z1000, 7, false), "")</f>
        <v>1</v>
      </c>
      <c r="U144" s="8" t="str">
        <f>iferror(VLOOKUP($A144, Awario!$A$2:$Z1000, 8, false), "")</f>
        <v/>
      </c>
      <c r="V144" s="8">
        <f>iferror(VLOOKUP($A144, Awario!$A$2:$Z1000, 9, false), "")</f>
        <v>-0.7270182438</v>
      </c>
      <c r="W144" s="8">
        <f>iferror(VLOOKUP($A144, Awario!$A$2:$Z1000, 10, false), "")</f>
        <v>-0.5488229667</v>
      </c>
      <c r="X144" s="8" t="str">
        <f>iferror(VLOOKUP($A144, Awario!$A$2:$Z1000, 11, false), "")</f>
        <v/>
      </c>
      <c r="Y144" s="8">
        <f>iferror(VLOOKUP($A144, Awario!$A$2:$Z1000, 12, false), "")</f>
        <v>-0.6379206052</v>
      </c>
      <c r="Z144" s="8">
        <f t="shared" si="2"/>
        <v>-0.7986993209</v>
      </c>
      <c r="AA144" s="8"/>
      <c r="AB144" s="8">
        <f>iferror(VLOOKUP($A144, TMUI!$A$2:$G1000, 3, false), "")</f>
        <v>82.15</v>
      </c>
      <c r="AC144" s="8">
        <f>iferror(VLOOKUP($A144, TMUI!$A$2:$G1000, 4, false), "")</f>
        <v>89.42</v>
      </c>
      <c r="AD144" s="8">
        <f>iferror(VLOOKUP($A144, TMUI!$A$2:$G1000, 5, false), "")</f>
        <v>82.11</v>
      </c>
      <c r="AE144" s="8">
        <f>iferror(VLOOKUP($A144, TMUI!$A$2:$G1000, 6, false), "")</f>
        <v>75.59</v>
      </c>
      <c r="AF144" s="8">
        <f>iferror(VLOOKUP($A144, TMUI!$A$2:$Z1000, 7, false), "")</f>
        <v>0.4338153711</v>
      </c>
      <c r="AG144" s="8">
        <f>iferror(VLOOKUP($A144, TMUI!$A$2:$Z1000, 8, false), "")</f>
        <v>1.384547611</v>
      </c>
      <c r="AH144" s="8">
        <f>iferror(VLOOKUP($A144, TMUI!$A$2:$Z1000, 9, false), "")</f>
        <v>0.728448298</v>
      </c>
      <c r="AI144" s="8">
        <f>iferror(VLOOKUP($A144, TMUI!$A$2:$Z1000, 10, false), "")</f>
        <v>1.164718488</v>
      </c>
      <c r="AJ144" s="8">
        <f>iferror(VLOOKUP($A144, TMUI!$A$2:$Z1000, 11, false), "")</f>
        <v>0.927882442</v>
      </c>
      <c r="AK144" s="8">
        <f t="shared" si="3"/>
        <v>0.9632665477</v>
      </c>
      <c r="AL144" s="8"/>
      <c r="AM144" s="8">
        <f t="shared" si="4"/>
        <v>-0.08396236013</v>
      </c>
      <c r="AN144" s="8">
        <f>iferror(vlookup(A144, 'December Scores'!A$1:AS1000, 3, false), "")</f>
        <v>0.3167321446</v>
      </c>
      <c r="AO144" s="8">
        <f t="shared" si="5"/>
        <v>0.01621126605</v>
      </c>
    </row>
    <row r="145">
      <c r="A145" s="2">
        <v>2296.0</v>
      </c>
      <c r="B145" s="2" t="s">
        <v>324</v>
      </c>
      <c r="C145" s="8">
        <f>lookup($A145, NIL!$A$1:$A1000, NIL!C$1:C1000)</f>
        <v>4</v>
      </c>
      <c r="D145" s="8">
        <f>lookup($A145, NIL!$A$1:$A1000, NIL!D$1:D1000)</f>
        <v>1</v>
      </c>
      <c r="E145" s="8">
        <f>lookup($A145, NIL!$A$1:$A1000, NIL!E$1:E1000)</f>
        <v>1</v>
      </c>
      <c r="F145" s="8">
        <f>lookup($A145, NIL!$A$1:$A1000, NIL!F$1:F1000)</f>
        <v>1</v>
      </c>
      <c r="G145" s="8">
        <f>lookup($A145, NIL!$A$1:$A1000, NIL!G$1:G1000)</f>
        <v>1</v>
      </c>
      <c r="H145" s="8">
        <f>lookup($A145, NIL!$A$1:$A1000, NIL!K$1:K1000)</f>
        <v>0.1802616964</v>
      </c>
      <c r="I145" s="8">
        <f>lookup($A145, NIL!$A$1:$A1000, NIL!L$1:L1000)</f>
        <v>0.3487391692</v>
      </c>
      <c r="J145" s="8">
        <f>lookup($A145, NIL!$A$1:$A1000, NIL!M$1:M1000)</f>
        <v>0.2955136923</v>
      </c>
      <c r="K145" s="8">
        <f>lookup($A145, NIL!$A$1:$A1000, NIL!N$1:N1000)</f>
        <v>1.016618783</v>
      </c>
      <c r="L145" s="8">
        <f>lookup($A145, NIL!$A$1:$A1000, NIL!O$1:O1000)</f>
        <v>1.400065978</v>
      </c>
      <c r="M145" s="8">
        <f>lookup($A145, NIL!$A$1:$A1000, NIL!P$1:P1000)</f>
        <v>0.6482398638</v>
      </c>
      <c r="N145" s="8">
        <f t="shared" si="1"/>
        <v>0.8051334447</v>
      </c>
      <c r="P145" s="8" t="str">
        <f>iferror(VLOOKUP($A145, Awario!$A$2:$G1000, 3, false), "")</f>
        <v/>
      </c>
      <c r="Q145" s="8" t="str">
        <f>iferror(VLOOKUP($A145, Awario!$A$2:$Z1000, 4, false), "")</f>
        <v/>
      </c>
      <c r="R145" s="8" t="str">
        <f>iferror(VLOOKUP($A145, Awario!$A$2:$Z1000, 5, false), "")</f>
        <v/>
      </c>
      <c r="S145" s="8" t="str">
        <f>iferror(VLOOKUP($A145, Awario!$A$2:$G1000, 6, false), "")</f>
        <v/>
      </c>
      <c r="T145" s="9" t="str">
        <f>iferror(VLOOKUP($A145, Awario!$A$2:$Z1000, 7, false), "")</f>
        <v/>
      </c>
      <c r="U145" s="8" t="str">
        <f>iferror(VLOOKUP($A145, Awario!$A$2:$Z1000, 8, false), "")</f>
        <v/>
      </c>
      <c r="V145" s="8" t="str">
        <f>iferror(VLOOKUP($A145, Awario!$A$2:$Z1000, 9, false), "")</f>
        <v/>
      </c>
      <c r="W145" s="8" t="str">
        <f>iferror(VLOOKUP($A145, Awario!$A$2:$Z1000, 10, false), "")</f>
        <v/>
      </c>
      <c r="X145" s="8" t="str">
        <f>iferror(VLOOKUP($A145, Awario!$A$2:$Z1000, 11, false), "")</f>
        <v/>
      </c>
      <c r="Y145" s="8" t="str">
        <f>iferror(VLOOKUP($A145, Awario!$A$2:$Z1000, 12, false), "")</f>
        <v/>
      </c>
      <c r="Z145" s="8" t="str">
        <f t="shared" si="2"/>
        <v/>
      </c>
      <c r="AA145" s="8"/>
      <c r="AB145" s="8">
        <f>iferror(VLOOKUP($A145, TMUI!$A$2:$G1000, 3, false), "")</f>
        <v>64.53</v>
      </c>
      <c r="AC145" s="8">
        <f>iferror(VLOOKUP($A145, TMUI!$A$2:$G1000, 4, false), "")</f>
        <v>65.31</v>
      </c>
      <c r="AD145" s="8">
        <f>iferror(VLOOKUP($A145, TMUI!$A$2:$G1000, 5, false), "")</f>
        <v>72.89</v>
      </c>
      <c r="AE145" s="8">
        <f>iferror(VLOOKUP($A145, TMUI!$A$2:$G1000, 6, false), "")</f>
        <v>54.49</v>
      </c>
      <c r="AF145" s="8">
        <f>iferror(VLOOKUP($A145, TMUI!$A$2:$Z1000, 7, false), "")</f>
        <v>-0.8576165321</v>
      </c>
      <c r="AG145" s="8">
        <f>iferror(VLOOKUP($A145, TMUI!$A$2:$Z1000, 8, false), "")</f>
        <v>-0.2547553671</v>
      </c>
      <c r="AH145" s="8">
        <f>iferror(VLOOKUP($A145, TMUI!$A$2:$Z1000, 9, false), "")</f>
        <v>0.006356125867</v>
      </c>
      <c r="AI145" s="8">
        <f>iferror(VLOOKUP($A145, TMUI!$A$2:$Z1000, 10, false), "")</f>
        <v>-0.1226719176</v>
      </c>
      <c r="AJ145" s="8">
        <f>iferror(VLOOKUP($A145, TMUI!$A$2:$Z1000, 11, false), "")</f>
        <v>-0.3071719227</v>
      </c>
      <c r="AK145" s="8">
        <f t="shared" si="3"/>
        <v>-0.5542309291</v>
      </c>
      <c r="AL145" s="8"/>
      <c r="AM145" s="8">
        <f t="shared" si="4"/>
        <v>0.1254512578</v>
      </c>
      <c r="AN145" s="8">
        <f>iferror(vlookup(A145, 'December Scores'!A$1:AS1000, 3, false), "")</f>
        <v>-0.3978664352</v>
      </c>
      <c r="AO145" s="8">
        <f t="shared" si="5"/>
        <v>-0.00537816544</v>
      </c>
    </row>
    <row r="146">
      <c r="A146" s="2">
        <v>2102.0</v>
      </c>
      <c r="B146" s="2" t="s">
        <v>303</v>
      </c>
      <c r="C146" s="8">
        <f>lookup($A146, NIL!$A$1:$A1000, NIL!C$1:C1000)</f>
        <v>4</v>
      </c>
      <c r="D146" s="8">
        <f>lookup($A146, NIL!$A$1:$A1000, NIL!D$1:D1000)</f>
        <v>1</v>
      </c>
      <c r="E146" s="8">
        <f>lookup($A146, NIL!$A$1:$A1000, NIL!E$1:E1000)</f>
        <v>0</v>
      </c>
      <c r="F146" s="8">
        <f>lookup($A146, NIL!$A$1:$A1000, NIL!F$1:F1000)</f>
        <v>1</v>
      </c>
      <c r="G146" s="8">
        <f>lookup($A146, NIL!$A$1:$A1000, NIL!G$1:G1000)</f>
        <v>1</v>
      </c>
      <c r="H146" s="8">
        <f>lookup($A146, NIL!$A$1:$A1000, NIL!K$1:K1000)</f>
        <v>0.1802616964</v>
      </c>
      <c r="I146" s="8">
        <f>lookup($A146, NIL!$A$1:$A1000, NIL!L$1:L1000)</f>
        <v>0.3487391692</v>
      </c>
      <c r="J146" s="8">
        <f>lookup($A146, NIL!$A$1:$A1000, NIL!M$1:M1000)</f>
        <v>-3.37154258</v>
      </c>
      <c r="K146" s="8">
        <f>lookup($A146, NIL!$A$1:$A1000, NIL!N$1:N1000)</f>
        <v>1.016618783</v>
      </c>
      <c r="L146" s="8">
        <f>lookup($A146, NIL!$A$1:$A1000, NIL!O$1:O1000)</f>
        <v>1.400065978</v>
      </c>
      <c r="M146" s="8">
        <f>lookup($A146, NIL!$A$1:$A1000, NIL!P$1:P1000)</f>
        <v>-0.08517139064</v>
      </c>
      <c r="N146" s="8">
        <f t="shared" si="1"/>
        <v>-0.2918413792</v>
      </c>
      <c r="P146" s="8">
        <f>iferror(VLOOKUP($A146, Awario!$A$2:$G1000, 3, false), "")</f>
        <v>0</v>
      </c>
      <c r="Q146" s="8">
        <f>iferror(VLOOKUP($A146, Awario!$A$2:$Z1000, 4, false), "")</f>
        <v>920</v>
      </c>
      <c r="R146" s="8">
        <f>iferror(VLOOKUP($A146, Awario!$A$2:$Z1000, 5, false), "")</f>
        <v>0</v>
      </c>
      <c r="S146" s="8">
        <f>iferror(VLOOKUP($A146, Awario!$A$2:$G1000, 6, false), "")</f>
        <v>0</v>
      </c>
      <c r="T146" s="9" t="b">
        <f>iferror(VLOOKUP($A146, Awario!$A$2:$Z1000, 7, false), "")</f>
        <v>1</v>
      </c>
      <c r="U146" s="8" t="str">
        <f>iferror(VLOOKUP($A146, Awario!$A$2:$Z1000, 8, false), "")</f>
        <v/>
      </c>
      <c r="V146" s="8">
        <f>iferror(VLOOKUP($A146, Awario!$A$2:$Z1000, 9, false), "")</f>
        <v>-0.7270182438</v>
      </c>
      <c r="W146" s="8">
        <f>iferror(VLOOKUP($A146, Awario!$A$2:$Z1000, 10, false), "")</f>
        <v>-0.9975098132</v>
      </c>
      <c r="X146" s="8" t="str">
        <f>iferror(VLOOKUP($A146, Awario!$A$2:$Z1000, 11, false), "")</f>
        <v/>
      </c>
      <c r="Y146" s="8">
        <f>iferror(VLOOKUP($A146, Awario!$A$2:$Z1000, 12, false), "")</f>
        <v>-0.8622640285</v>
      </c>
      <c r="Z146" s="8">
        <f t="shared" si="2"/>
        <v>-0.9285817296</v>
      </c>
      <c r="AA146" s="8"/>
      <c r="AB146" s="8">
        <f>iferror(VLOOKUP($A146, TMUI!$A$2:$G1000, 3, false), "")</f>
        <v>79.43</v>
      </c>
      <c r="AC146" s="8">
        <f>iferror(VLOOKUP($A146, TMUI!$A$2:$G1000, 4, false), "")</f>
        <v>77.08</v>
      </c>
      <c r="AD146" s="8">
        <f>iferror(VLOOKUP($A146, TMUI!$A$2:$G1000, 5, false), "")</f>
        <v>73.95</v>
      </c>
      <c r="AE146" s="8">
        <f>iferror(VLOOKUP($A146, TMUI!$A$2:$G1000, 6, false), "")</f>
        <v>50.58</v>
      </c>
      <c r="AF146" s="8">
        <f>iferror(VLOOKUP($A146, TMUI!$A$2:$Z1000, 7, false), "")</f>
        <v>0.2344569842</v>
      </c>
      <c r="AG146" s="8">
        <f>iferror(VLOOKUP($A146, TMUI!$A$2:$Z1000, 8, false), "")</f>
        <v>0.5455182143</v>
      </c>
      <c r="AH146" s="8">
        <f>iferror(VLOOKUP($A146, TMUI!$A$2:$Z1000, 9, false), "")</f>
        <v>0.08937323026</v>
      </c>
      <c r="AI146" s="8">
        <f>iferror(VLOOKUP($A146, TMUI!$A$2:$Z1000, 10, false), "")</f>
        <v>-0.3612357321</v>
      </c>
      <c r="AJ146" s="8">
        <f>iferror(VLOOKUP($A146, TMUI!$A$2:$Z1000, 11, false), "")</f>
        <v>0.1270281741</v>
      </c>
      <c r="AK146" s="8">
        <f t="shared" si="3"/>
        <v>0.3564101207</v>
      </c>
      <c r="AL146" s="8"/>
      <c r="AM146" s="8">
        <f t="shared" si="4"/>
        <v>-0.2880043294</v>
      </c>
      <c r="AN146" s="8">
        <f>iferror(vlookup(A146, 'December Scores'!A$1:AS1000, 3, false), "")</f>
        <v>0.792244487</v>
      </c>
      <c r="AO146" s="8">
        <f t="shared" si="5"/>
        <v>-0.01794212527</v>
      </c>
    </row>
    <row r="147">
      <c r="A147" s="2">
        <v>676.0</v>
      </c>
      <c r="B147" s="2" t="s">
        <v>60</v>
      </c>
      <c r="C147" s="8">
        <f>lookup($A147, NIL!$A$1:$A1000, NIL!C$1:C1000)</f>
        <v>4</v>
      </c>
      <c r="D147" s="8">
        <f>lookup($A147, NIL!$A$1:$A1000, NIL!D$1:D1000)</f>
        <v>1</v>
      </c>
      <c r="E147" s="8">
        <f>lookup($A147, NIL!$A$1:$A1000, NIL!E$1:E1000)</f>
        <v>1</v>
      </c>
      <c r="F147" s="8">
        <f>lookup($A147, NIL!$A$1:$A1000, NIL!F$1:F1000)</f>
        <v>1</v>
      </c>
      <c r="G147" s="8">
        <f>lookup($A147, NIL!$A$1:$A1000, NIL!G$1:G1000)</f>
        <v>1</v>
      </c>
      <c r="H147" s="8">
        <f>lookup($A147, NIL!$A$1:$A1000, NIL!K$1:K1000)</f>
        <v>0.1802616964</v>
      </c>
      <c r="I147" s="8">
        <f>lookup($A147, NIL!$A$1:$A1000, NIL!L$1:L1000)</f>
        <v>0.3487391692</v>
      </c>
      <c r="J147" s="8">
        <f>lookup($A147, NIL!$A$1:$A1000, NIL!M$1:M1000)</f>
        <v>0.2955136923</v>
      </c>
      <c r="K147" s="8">
        <f>lookup($A147, NIL!$A$1:$A1000, NIL!N$1:N1000)</f>
        <v>1.016618783</v>
      </c>
      <c r="L147" s="8">
        <f>lookup($A147, NIL!$A$1:$A1000, NIL!O$1:O1000)</f>
        <v>1.400065978</v>
      </c>
      <c r="M147" s="8">
        <f>lookup($A147, NIL!$A$1:$A1000, NIL!P$1:P1000)</f>
        <v>0.6482398638</v>
      </c>
      <c r="N147" s="8">
        <f t="shared" si="1"/>
        <v>0.8051334447</v>
      </c>
      <c r="P147" s="8">
        <f>iferror(VLOOKUP($A147, Awario!$A$2:$G1000, 3, false), "")</f>
        <v>2</v>
      </c>
      <c r="Q147" s="8">
        <f>iferror(VLOOKUP($A147, Awario!$A$2:$Z1000, 4, false), "")</f>
        <v>0</v>
      </c>
      <c r="R147" s="8">
        <f>iferror(VLOOKUP($A147, Awario!$A$2:$Z1000, 5, false), "")</f>
        <v>0</v>
      </c>
      <c r="S147" s="8">
        <f>iferror(VLOOKUP($A147, Awario!$A$2:$G1000, 6, false), "")</f>
        <v>0</v>
      </c>
      <c r="T147" s="9" t="b">
        <f>iferror(VLOOKUP($A147, Awario!$A$2:$Z1000, 7, false), "")</f>
        <v>1</v>
      </c>
      <c r="U147" s="8" t="str">
        <f>iferror(VLOOKUP($A147, Awario!$A$2:$Z1000, 8, false), "")</f>
        <v/>
      </c>
      <c r="V147" s="8">
        <f>iferror(VLOOKUP($A147, Awario!$A$2:$Z1000, 9, false), "")</f>
        <v>-0.7270182438</v>
      </c>
      <c r="W147" s="8">
        <f>iferror(VLOOKUP($A147, Awario!$A$2:$Z1000, 10, false), "")</f>
        <v>-0.1001361202</v>
      </c>
      <c r="X147" s="8" t="str">
        <f>iferror(VLOOKUP($A147, Awario!$A$2:$Z1000, 11, false), "")</f>
        <v/>
      </c>
      <c r="Y147" s="8">
        <f>iferror(VLOOKUP($A147, Awario!$A$2:$Z1000, 12, false), "")</f>
        <v>-0.413577182</v>
      </c>
      <c r="Z147" s="8">
        <f t="shared" si="2"/>
        <v>-0.6430996673</v>
      </c>
      <c r="AA147" s="8"/>
      <c r="AB147" s="8">
        <f>iferror(VLOOKUP($A147, TMUI!$A$2:$G1000, 3, false), "")</f>
        <v>75.3</v>
      </c>
      <c r="AC147" s="8">
        <f>iferror(VLOOKUP($A147, TMUI!$A$2:$G1000, 4, false), "")</f>
        <v>68.25</v>
      </c>
      <c r="AD147" s="8">
        <f>iferror(VLOOKUP($A147, TMUI!$A$2:$G1000, 5, false), "")</f>
        <v>68.96</v>
      </c>
      <c r="AE147" s="8">
        <f>iferror(VLOOKUP($A147, TMUI!$A$2:$G1000, 6, false), "")</f>
        <v>51.54</v>
      </c>
      <c r="AF147" s="8">
        <f>iferror(VLOOKUP($A147, TMUI!$A$2:$Z1000, 7, false), "")</f>
        <v>-0.06824527235</v>
      </c>
      <c r="AG147" s="8">
        <f>iferror(VLOOKUP($A147, TMUI!$A$2:$Z1000, 8, false), "")</f>
        <v>-0.05485695339</v>
      </c>
      <c r="AH147" s="8">
        <f>iferror(VLOOKUP($A147, TMUI!$A$2:$Z1000, 9, false), "")</f>
        <v>-0.3014337046</v>
      </c>
      <c r="AI147" s="8">
        <f>iferror(VLOOKUP($A147, TMUI!$A$2:$Z1000, 10, false), "")</f>
        <v>-0.3026625194</v>
      </c>
      <c r="AJ147" s="8">
        <f>iferror(VLOOKUP($A147, TMUI!$A$2:$Z1000, 11, false), "")</f>
        <v>-0.1817996124</v>
      </c>
      <c r="AK147" s="8">
        <f t="shared" si="3"/>
        <v>-0.4263796576</v>
      </c>
      <c r="AL147" s="8"/>
      <c r="AM147" s="8">
        <f t="shared" si="4"/>
        <v>-0.08811529338</v>
      </c>
      <c r="AN147" s="8">
        <f>iferror(vlookup(A147, 'December Scores'!A$1:AS1000, 3, false), "")</f>
        <v>0.1297550493</v>
      </c>
      <c r="AO147" s="8">
        <f t="shared" si="5"/>
        <v>-0.03364770771</v>
      </c>
    </row>
    <row r="148">
      <c r="A148" s="2">
        <v>2422.0</v>
      </c>
      <c r="B148" s="2" t="s">
        <v>328</v>
      </c>
      <c r="C148" s="8">
        <f>lookup($A148, NIL!$A$1:$A1000, NIL!C$1:C1000)</f>
        <v>4</v>
      </c>
      <c r="D148" s="8">
        <f>lookup($A148, NIL!$A$1:$A1000, NIL!D$1:D1000)</f>
        <v>1</v>
      </c>
      <c r="E148" s="8">
        <f>lookup($A148, NIL!$A$1:$A1000, NIL!E$1:E1000)</f>
        <v>1</v>
      </c>
      <c r="F148" s="8">
        <f>lookup($A148, NIL!$A$1:$A1000, NIL!F$1:F1000)</f>
        <v>1</v>
      </c>
      <c r="G148" s="8">
        <f>lookup($A148, NIL!$A$1:$A1000, NIL!G$1:G1000)</f>
        <v>0</v>
      </c>
      <c r="H148" s="8">
        <f>lookup($A148, NIL!$A$1:$A1000, NIL!K$1:K1000)</f>
        <v>0.1802616964</v>
      </c>
      <c r="I148" s="8">
        <f>lookup($A148, NIL!$A$1:$A1000, NIL!L$1:L1000)</f>
        <v>0.3487391692</v>
      </c>
      <c r="J148" s="8">
        <f>lookup($A148, NIL!$A$1:$A1000, NIL!M$1:M1000)</f>
        <v>0.2955136923</v>
      </c>
      <c r="K148" s="8">
        <f>lookup($A148, NIL!$A$1:$A1000, NIL!N$1:N1000)</f>
        <v>1.016618783</v>
      </c>
      <c r="L148" s="8">
        <f>lookup($A148, NIL!$A$1:$A1000, NIL!O$1:O1000)</f>
        <v>-0.7116357457</v>
      </c>
      <c r="M148" s="8">
        <f>lookup($A148, NIL!$A$1:$A1000, NIL!P$1:P1000)</f>
        <v>0.225899519</v>
      </c>
      <c r="N148" s="8">
        <f t="shared" si="1"/>
        <v>0.4752888795</v>
      </c>
      <c r="P148" s="8" t="str">
        <f>iferror(VLOOKUP($A148, Awario!$A$2:$G1000, 3, false), "")</f>
        <v/>
      </c>
      <c r="Q148" s="8" t="str">
        <f>iferror(VLOOKUP($A148, Awario!$A$2:$Z1000, 4, false), "")</f>
        <v/>
      </c>
      <c r="R148" s="8" t="str">
        <f>iferror(VLOOKUP($A148, Awario!$A$2:$Z1000, 5, false), "")</f>
        <v/>
      </c>
      <c r="S148" s="8" t="str">
        <f>iferror(VLOOKUP($A148, Awario!$A$2:$G1000, 6, false), "")</f>
        <v/>
      </c>
      <c r="T148" s="9" t="str">
        <f>iferror(VLOOKUP($A148, Awario!$A$2:$Z1000, 7, false), "")</f>
        <v/>
      </c>
      <c r="U148" s="8" t="str">
        <f>iferror(VLOOKUP($A148, Awario!$A$2:$Z1000, 8, false), "")</f>
        <v/>
      </c>
      <c r="V148" s="8" t="str">
        <f>iferror(VLOOKUP($A148, Awario!$A$2:$Z1000, 9, false), "")</f>
        <v/>
      </c>
      <c r="W148" s="8" t="str">
        <f>iferror(VLOOKUP($A148, Awario!$A$2:$Z1000, 10, false), "")</f>
        <v/>
      </c>
      <c r="X148" s="8" t="str">
        <f>iferror(VLOOKUP($A148, Awario!$A$2:$Z1000, 11, false), "")</f>
        <v/>
      </c>
      <c r="Y148" s="8" t="str">
        <f>iferror(VLOOKUP($A148, Awario!$A$2:$Z1000, 12, false), "")</f>
        <v/>
      </c>
      <c r="Z148" s="8" t="str">
        <f t="shared" si="2"/>
        <v/>
      </c>
      <c r="AA148" s="8"/>
      <c r="AB148" s="8">
        <f>iferror(VLOOKUP($A148, TMUI!$A$2:$G1000, 3, false), "")</f>
        <v>87.5</v>
      </c>
      <c r="AC148" s="8">
        <f>iferror(VLOOKUP($A148, TMUI!$A$2:$G1000, 4, false), "")</f>
        <v>65.63</v>
      </c>
      <c r="AD148" s="8">
        <f>iferror(VLOOKUP($A148, TMUI!$A$2:$G1000, 5, false), "")</f>
        <v>64.84</v>
      </c>
      <c r="AE148" s="8">
        <f>iferror(VLOOKUP($A148, TMUI!$A$2:$G1000, 6, false), "")</f>
        <v>37.5</v>
      </c>
      <c r="AF148" s="8">
        <f>iferror(VLOOKUP($A148, TMUI!$A$2:$Z1000, 7, false), "")</f>
        <v>0.8259357276</v>
      </c>
      <c r="AG148" s="8">
        <f>iferror(VLOOKUP($A148, TMUI!$A$2:$Z1000, 8, false), "")</f>
        <v>-0.2329977166</v>
      </c>
      <c r="AH148" s="8">
        <f>iferror(VLOOKUP($A148, TMUI!$A$2:$Z1000, 9, false), "")</f>
        <v>-0.6241039593</v>
      </c>
      <c r="AI148" s="8">
        <f>iferror(VLOOKUP($A148, TMUI!$A$2:$Z1000, 10, false), "")</f>
        <v>-1.159295756</v>
      </c>
      <c r="AJ148" s="8">
        <f>iferror(VLOOKUP($A148, TMUI!$A$2:$Z1000, 11, false), "")</f>
        <v>-0.2976154262</v>
      </c>
      <c r="AK148" s="8">
        <f t="shared" si="3"/>
        <v>-0.5455414065</v>
      </c>
      <c r="AL148" s="8"/>
      <c r="AM148" s="8">
        <f t="shared" si="4"/>
        <v>-0.03512626346</v>
      </c>
      <c r="AN148" s="8" t="str">
        <f>iferror(vlookup(A148, 'December Scores'!A$1:AS1000, 3, false), "")</f>
        <v/>
      </c>
      <c r="AO148" s="8">
        <f t="shared" si="5"/>
        <v>-0.03512626346</v>
      </c>
    </row>
    <row r="149">
      <c r="A149" s="2">
        <v>1748.0</v>
      </c>
      <c r="B149" s="2" t="s">
        <v>124</v>
      </c>
      <c r="C149" s="8">
        <f>lookup($A149, NIL!$A$1:$A1000, NIL!C$1:C1000)</f>
        <v>4</v>
      </c>
      <c r="D149" s="8">
        <f>lookup($A149, NIL!$A$1:$A1000, NIL!D$1:D1000)</f>
        <v>1</v>
      </c>
      <c r="E149" s="8">
        <f>lookup($A149, NIL!$A$1:$A1000, NIL!E$1:E1000)</f>
        <v>1</v>
      </c>
      <c r="F149" s="8">
        <f>lookup($A149, NIL!$A$1:$A1000, NIL!F$1:F1000)</f>
        <v>0</v>
      </c>
      <c r="G149" s="8">
        <f>lookup($A149, NIL!$A$1:$A1000, NIL!G$1:G1000)</f>
        <v>0</v>
      </c>
      <c r="H149" s="8">
        <f>lookup($A149, NIL!$A$1:$A1000, NIL!K$1:K1000)</f>
        <v>0.1802616964</v>
      </c>
      <c r="I149" s="8">
        <f>lookup($A149, NIL!$A$1:$A1000, NIL!L$1:L1000)</f>
        <v>0.3487391692</v>
      </c>
      <c r="J149" s="8">
        <f>lookup($A149, NIL!$A$1:$A1000, NIL!M$1:M1000)</f>
        <v>0.2955136923</v>
      </c>
      <c r="K149" s="8">
        <f>lookup($A149, NIL!$A$1:$A1000, NIL!N$1:N1000)</f>
        <v>-0.980049762</v>
      </c>
      <c r="L149" s="8">
        <f>lookup($A149, NIL!$A$1:$A1000, NIL!O$1:O1000)</f>
        <v>-0.7116357457</v>
      </c>
      <c r="M149" s="8">
        <f>lookup($A149, NIL!$A$1:$A1000, NIL!P$1:P1000)</f>
        <v>-0.17343419</v>
      </c>
      <c r="N149" s="8">
        <f t="shared" si="1"/>
        <v>-0.4164543072</v>
      </c>
      <c r="P149" s="8">
        <f>iferror(VLOOKUP($A149, Awario!$A$2:$G1000, 3, false), "")</f>
        <v>0</v>
      </c>
      <c r="Q149" s="8">
        <f>iferror(VLOOKUP($A149, Awario!$A$2:$Z1000, 4, false), "")</f>
        <v>0</v>
      </c>
      <c r="R149" s="8">
        <f>iferror(VLOOKUP($A149, Awario!$A$2:$Z1000, 5, false), "")</f>
        <v>0</v>
      </c>
      <c r="S149" s="8">
        <f>iferror(VLOOKUP($A149, Awario!$A$2:$G1000, 6, false), "")</f>
        <v>0</v>
      </c>
      <c r="T149" s="9" t="b">
        <f>iferror(VLOOKUP($A149, Awario!$A$2:$Z1000, 7, false), "")</f>
        <v>1</v>
      </c>
      <c r="U149" s="8" t="str">
        <f>iferror(VLOOKUP($A149, Awario!$A$2:$Z1000, 8, false), "")</f>
        <v/>
      </c>
      <c r="V149" s="8">
        <f>iferror(VLOOKUP($A149, Awario!$A$2:$Z1000, 9, false), "")</f>
        <v>-0.7270182438</v>
      </c>
      <c r="W149" s="8">
        <f>iferror(VLOOKUP($A149, Awario!$A$2:$Z1000, 10, false), "")</f>
        <v>-0.9975098132</v>
      </c>
      <c r="X149" s="8" t="str">
        <f>iferror(VLOOKUP($A149, Awario!$A$2:$Z1000, 11, false), "")</f>
        <v/>
      </c>
      <c r="Y149" s="8">
        <f>iferror(VLOOKUP($A149, Awario!$A$2:$Z1000, 12, false), "")</f>
        <v>-0.8622640285</v>
      </c>
      <c r="Z149" s="8">
        <f t="shared" si="2"/>
        <v>-0.9285817296</v>
      </c>
      <c r="AA149" s="8"/>
      <c r="AB149" s="8">
        <f>iferror(VLOOKUP($A149, TMUI!$A$2:$G1000, 3, false), "")</f>
        <v>83.08</v>
      </c>
      <c r="AC149" s="8">
        <f>iferror(VLOOKUP($A149, TMUI!$A$2:$G1000, 4, false), "")</f>
        <v>83.09</v>
      </c>
      <c r="AD149" s="8">
        <f>iferror(VLOOKUP($A149, TMUI!$A$2:$G1000, 5, false), "")</f>
        <v>85.94</v>
      </c>
      <c r="AE149" s="8">
        <f>iferror(VLOOKUP($A149, TMUI!$A$2:$G1000, 6, false), "")</f>
        <v>78.52</v>
      </c>
      <c r="AF149" s="8">
        <f>iferror(VLOOKUP($A149, TMUI!$A$2:$Z1000, 7, false), "")</f>
        <v>0.5019783489</v>
      </c>
      <c r="AG149" s="8">
        <f>iferror(VLOOKUP($A149, TMUI!$A$2:$Z1000, 8, false), "")</f>
        <v>0.9541540872</v>
      </c>
      <c r="AH149" s="8">
        <f>iferror(VLOOKUP($A149, TMUI!$A$2:$Z1000, 9, false), "")</f>
        <v>1.028406326</v>
      </c>
      <c r="AI149" s="8">
        <f>iferror(VLOOKUP($A149, TMUI!$A$2:$Z1000, 10, false), "")</f>
        <v>1.343488815</v>
      </c>
      <c r="AJ149" s="8">
        <f>iferror(VLOOKUP($A149, TMUI!$A$2:$Z1000, 11, false), "")</f>
        <v>0.9570068943</v>
      </c>
      <c r="AK149" s="8">
        <f t="shared" si="3"/>
        <v>0.9782672918</v>
      </c>
      <c r="AL149" s="8"/>
      <c r="AM149" s="8">
        <f t="shared" si="4"/>
        <v>-0.1222562483</v>
      </c>
      <c r="AN149" s="8">
        <f>iferror(vlookup(A149, 'December Scores'!A$1:AS1000, 3, false), "")</f>
        <v>0.2051500518</v>
      </c>
      <c r="AO149" s="8">
        <f t="shared" si="5"/>
        <v>-0.04040467328</v>
      </c>
    </row>
    <row r="150">
      <c r="A150" s="2">
        <v>2204.0</v>
      </c>
      <c r="B150" s="2" t="s">
        <v>293</v>
      </c>
      <c r="C150" s="8">
        <f>lookup($A150, NIL!$A$1:$A1000, NIL!C$1:C1000)</f>
        <v>4</v>
      </c>
      <c r="D150" s="8">
        <f>lookup($A150, NIL!$A$1:$A1000, NIL!D$1:D1000)</f>
        <v>1</v>
      </c>
      <c r="E150" s="8">
        <f>lookup($A150, NIL!$A$1:$A1000, NIL!E$1:E1000)</f>
        <v>1</v>
      </c>
      <c r="F150" s="8">
        <f>lookup($A150, NIL!$A$1:$A1000, NIL!F$1:F1000)</f>
        <v>0</v>
      </c>
      <c r="G150" s="8">
        <f>lookup($A150, NIL!$A$1:$A1000, NIL!G$1:G1000)</f>
        <v>0</v>
      </c>
      <c r="H150" s="8">
        <f>lookup($A150, NIL!$A$1:$A1000, NIL!K$1:K1000)</f>
        <v>0.1802616964</v>
      </c>
      <c r="I150" s="8">
        <f>lookup($A150, NIL!$A$1:$A1000, NIL!L$1:L1000)</f>
        <v>0.3487391692</v>
      </c>
      <c r="J150" s="8">
        <f>lookup($A150, NIL!$A$1:$A1000, NIL!M$1:M1000)</f>
        <v>0.2955136923</v>
      </c>
      <c r="K150" s="8">
        <f>lookup($A150, NIL!$A$1:$A1000, NIL!N$1:N1000)</f>
        <v>-0.980049762</v>
      </c>
      <c r="L150" s="8">
        <f>lookup($A150, NIL!$A$1:$A1000, NIL!O$1:O1000)</f>
        <v>-0.7116357457</v>
      </c>
      <c r="M150" s="8">
        <f>lookup($A150, NIL!$A$1:$A1000, NIL!P$1:P1000)</f>
        <v>-0.17343419</v>
      </c>
      <c r="N150" s="8">
        <f t="shared" si="1"/>
        <v>-0.4164543072</v>
      </c>
      <c r="P150" s="8">
        <f>iferror(VLOOKUP($A150, Awario!$A$2:$G1000, 3, false), "")</f>
        <v>0</v>
      </c>
      <c r="Q150" s="8" t="str">
        <f>iferror(VLOOKUP($A150, Awario!$A$2:$Z1000, 4, false), "")</f>
        <v/>
      </c>
      <c r="R150" s="8">
        <f>iferror(VLOOKUP($A150, Awario!$A$2:$Z1000, 5, false), "")</f>
        <v>0</v>
      </c>
      <c r="S150" s="8">
        <f>iferror(VLOOKUP($A150, Awario!$A$2:$G1000, 6, false), "")</f>
        <v>0</v>
      </c>
      <c r="T150" s="9" t="b">
        <f>iferror(VLOOKUP($A150, Awario!$A$2:$Z1000, 7, false), "")</f>
        <v>1</v>
      </c>
      <c r="U150" s="8" t="str">
        <f>iferror(VLOOKUP($A150, Awario!$A$2:$Z1000, 8, false), "")</f>
        <v/>
      </c>
      <c r="V150" s="8">
        <f>iferror(VLOOKUP($A150, Awario!$A$2:$Z1000, 9, false), "")</f>
        <v>-0.7270182438</v>
      </c>
      <c r="W150" s="8">
        <f>iferror(VLOOKUP($A150, Awario!$A$2:$Z1000, 10, false), "")</f>
        <v>-0.9975098132</v>
      </c>
      <c r="X150" s="8" t="str">
        <f>iferror(VLOOKUP($A150, Awario!$A$2:$Z1000, 11, false), "")</f>
        <v/>
      </c>
      <c r="Y150" s="8">
        <f>iferror(VLOOKUP($A150, Awario!$A$2:$Z1000, 12, false), "")</f>
        <v>-0.8622640285</v>
      </c>
      <c r="Z150" s="8">
        <f t="shared" si="2"/>
        <v>-0.9285817296</v>
      </c>
      <c r="AA150" s="8"/>
      <c r="AB150" s="8">
        <f>iferror(VLOOKUP($A150, TMUI!$A$2:$G1000, 3, false), "")</f>
        <v>92.19</v>
      </c>
      <c r="AC150" s="8">
        <f>iferror(VLOOKUP($A150, TMUI!$A$2:$G1000, 4, false), "")</f>
        <v>67.19</v>
      </c>
      <c r="AD150" s="8">
        <f>iferror(VLOOKUP($A150, TMUI!$A$2:$G1000, 5, false), "")</f>
        <v>82.81</v>
      </c>
      <c r="AE150" s="8">
        <f>iferror(VLOOKUP($A150, TMUI!$A$2:$G1000, 6, false), "")</f>
        <v>49.22</v>
      </c>
      <c r="AF150" s="8">
        <f>iferror(VLOOKUP($A150, TMUI!$A$2:$Z1000, 7, false), "")</f>
        <v>1.169682358</v>
      </c>
      <c r="AG150" s="8">
        <f>iferror(VLOOKUP($A150, TMUI!$A$2:$Z1000, 8, false), "")</f>
        <v>-0.1269291706</v>
      </c>
      <c r="AH150" s="8">
        <f>iferror(VLOOKUP($A150, TMUI!$A$2:$Z1000, 9, false), "")</f>
        <v>0.7832709141</v>
      </c>
      <c r="AI150" s="8">
        <f>iferror(VLOOKUP($A150, TMUI!$A$2:$Z1000, 10, false), "")</f>
        <v>-0.4442144502</v>
      </c>
      <c r="AJ150" s="8">
        <f>iferror(VLOOKUP($A150, TMUI!$A$2:$Z1000, 11, false), "")</f>
        <v>0.3454524128</v>
      </c>
      <c r="AK150" s="8">
        <f t="shared" si="3"/>
        <v>0.5877519994</v>
      </c>
      <c r="AL150" s="8"/>
      <c r="AM150" s="8">
        <f t="shared" si="4"/>
        <v>-0.2524280125</v>
      </c>
      <c r="AN150" s="8">
        <f>iferror(vlookup(A150, 'December Scores'!A$1:AS1000, 3, false), "")</f>
        <v>0.5905632172</v>
      </c>
      <c r="AO150" s="8">
        <f t="shared" si="5"/>
        <v>-0.04168020504</v>
      </c>
    </row>
    <row r="151">
      <c r="A151" s="2">
        <v>1752.0</v>
      </c>
      <c r="B151" s="2" t="s">
        <v>206</v>
      </c>
      <c r="C151" s="8">
        <f>lookup($A151, NIL!$A$1:$A1000, NIL!C$1:C1000)</f>
        <v>4</v>
      </c>
      <c r="D151" s="8">
        <f>lookup($A151, NIL!$A$1:$A1000, NIL!D$1:D1000)</f>
        <v>1</v>
      </c>
      <c r="E151" s="8">
        <f>lookup($A151, NIL!$A$1:$A1000, NIL!E$1:E1000)</f>
        <v>1</v>
      </c>
      <c r="F151" s="8">
        <f>lookup($A151, NIL!$A$1:$A1000, NIL!F$1:F1000)</f>
        <v>1</v>
      </c>
      <c r="G151" s="8">
        <f>lookup($A151, NIL!$A$1:$A1000, NIL!G$1:G1000)</f>
        <v>0</v>
      </c>
      <c r="H151" s="8">
        <f>lookup($A151, NIL!$A$1:$A1000, NIL!K$1:K1000)</f>
        <v>0.1802616964</v>
      </c>
      <c r="I151" s="8">
        <f>lookup($A151, NIL!$A$1:$A1000, NIL!L$1:L1000)</f>
        <v>0.3487391692</v>
      </c>
      <c r="J151" s="8">
        <f>lookup($A151, NIL!$A$1:$A1000, NIL!M$1:M1000)</f>
        <v>0.2955136923</v>
      </c>
      <c r="K151" s="8">
        <f>lookup($A151, NIL!$A$1:$A1000, NIL!N$1:N1000)</f>
        <v>1.016618783</v>
      </c>
      <c r="L151" s="8">
        <f>lookup($A151, NIL!$A$1:$A1000, NIL!O$1:O1000)</f>
        <v>-0.7116357457</v>
      </c>
      <c r="M151" s="8">
        <f>lookup($A151, NIL!$A$1:$A1000, NIL!P$1:P1000)</f>
        <v>0.225899519</v>
      </c>
      <c r="N151" s="8">
        <f t="shared" si="1"/>
        <v>0.4752888795</v>
      </c>
      <c r="P151" s="8">
        <f>iferror(VLOOKUP($A151, Awario!$A$2:$G1000, 3, false), "")</f>
        <v>0</v>
      </c>
      <c r="Q151" s="8">
        <f>iferror(VLOOKUP($A151, Awario!$A$2:$Z1000, 4, false), "")</f>
        <v>0</v>
      </c>
      <c r="R151" s="8">
        <f>iferror(VLOOKUP($A151, Awario!$A$2:$Z1000, 5, false), "")</f>
        <v>0</v>
      </c>
      <c r="S151" s="8">
        <f>iferror(VLOOKUP($A151, Awario!$A$2:$G1000, 6, false), "")</f>
        <v>0</v>
      </c>
      <c r="T151" s="9" t="b">
        <f>iferror(VLOOKUP($A151, Awario!$A$2:$Z1000, 7, false), "")</f>
        <v>1</v>
      </c>
      <c r="U151" s="8" t="str">
        <f>iferror(VLOOKUP($A151, Awario!$A$2:$Z1000, 8, false), "")</f>
        <v/>
      </c>
      <c r="V151" s="8">
        <f>iferror(VLOOKUP($A151, Awario!$A$2:$Z1000, 9, false), "")</f>
        <v>-0.7270182438</v>
      </c>
      <c r="W151" s="8">
        <f>iferror(VLOOKUP($A151, Awario!$A$2:$Z1000, 10, false), "")</f>
        <v>-0.9975098132</v>
      </c>
      <c r="X151" s="8" t="str">
        <f>iferror(VLOOKUP($A151, Awario!$A$2:$Z1000, 11, false), "")</f>
        <v/>
      </c>
      <c r="Y151" s="8">
        <f>iferror(VLOOKUP($A151, Awario!$A$2:$Z1000, 12, false), "")</f>
        <v>-0.8622640285</v>
      </c>
      <c r="Z151" s="8">
        <f t="shared" si="2"/>
        <v>-0.9285817296</v>
      </c>
      <c r="AA151" s="8"/>
      <c r="AB151" s="8">
        <f>iferror(VLOOKUP($A151, TMUI!$A$2:$G1000, 3, false), "")</f>
        <v>83.52</v>
      </c>
      <c r="AC151" s="8">
        <f>iferror(VLOOKUP($A151, TMUI!$A$2:$G1000, 4, false), "")</f>
        <v>65.43</v>
      </c>
      <c r="AD151" s="8">
        <f>iferror(VLOOKUP($A151, TMUI!$A$2:$G1000, 5, false), "")</f>
        <v>81.04</v>
      </c>
      <c r="AE151" s="8">
        <f>iferror(VLOOKUP($A151, TMUI!$A$2:$G1000, 6, false), "")</f>
        <v>46.39</v>
      </c>
      <c r="AF151" s="8">
        <f>iferror(VLOOKUP($A151, TMUI!$A$2:$Z1000, 7, false), "")</f>
        <v>0.5342274997</v>
      </c>
      <c r="AG151" s="8">
        <f>iferror(VLOOKUP($A151, TMUI!$A$2:$Z1000, 8, false), "")</f>
        <v>-0.2465962482</v>
      </c>
      <c r="AH151" s="8">
        <f>iferror(VLOOKUP($A151, TMUI!$A$2:$Z1000, 9, false), "")</f>
        <v>0.6446480134</v>
      </c>
      <c r="AI151" s="8">
        <f>iferror(VLOOKUP($A151, TMUI!$A$2:$Z1000, 10, false), "")</f>
        <v>-0.6168834004</v>
      </c>
      <c r="AJ151" s="8">
        <f>iferror(VLOOKUP($A151, TMUI!$A$2:$Z1000, 11, false), "")</f>
        <v>0.07884896613</v>
      </c>
      <c r="AK151" s="8">
        <f t="shared" si="3"/>
        <v>0.2808005807</v>
      </c>
      <c r="AL151" s="8"/>
      <c r="AM151" s="8">
        <f t="shared" si="4"/>
        <v>-0.0574974231</v>
      </c>
      <c r="AN151" s="8">
        <f>iferror(vlookup(A151, 'December Scores'!A$1:AS1000, 3, false), "")</f>
        <v>-0.0028282492</v>
      </c>
      <c r="AO151" s="8">
        <f t="shared" si="5"/>
        <v>-0.04383012962</v>
      </c>
    </row>
    <row r="152">
      <c r="A152" s="2">
        <v>2106.0</v>
      </c>
      <c r="B152" s="2" t="s">
        <v>305</v>
      </c>
      <c r="C152" s="8">
        <f>lookup($A152, NIL!$A$1:$A1000, NIL!C$1:C1000)</f>
        <v>4</v>
      </c>
      <c r="D152" s="8">
        <f>lookup($A152, NIL!$A$1:$A1000, NIL!D$1:D1000)</f>
        <v>1</v>
      </c>
      <c r="E152" s="8">
        <f>lookup($A152, NIL!$A$1:$A1000, NIL!E$1:E1000)</f>
        <v>1</v>
      </c>
      <c r="F152" s="8">
        <f>lookup($A152, NIL!$A$1:$A1000, NIL!F$1:F1000)</f>
        <v>1</v>
      </c>
      <c r="G152" s="8">
        <f>lookup($A152, NIL!$A$1:$A1000, NIL!G$1:G1000)</f>
        <v>0</v>
      </c>
      <c r="H152" s="8">
        <f>lookup($A152, NIL!$A$1:$A1000, NIL!K$1:K1000)</f>
        <v>0.1802616964</v>
      </c>
      <c r="I152" s="8">
        <f>lookup($A152, NIL!$A$1:$A1000, NIL!L$1:L1000)</f>
        <v>0.3487391692</v>
      </c>
      <c r="J152" s="8">
        <f>lookup($A152, NIL!$A$1:$A1000, NIL!M$1:M1000)</f>
        <v>0.2955136923</v>
      </c>
      <c r="K152" s="8">
        <f>lookup($A152, NIL!$A$1:$A1000, NIL!N$1:N1000)</f>
        <v>1.016618783</v>
      </c>
      <c r="L152" s="8">
        <f>lookup($A152, NIL!$A$1:$A1000, NIL!O$1:O1000)</f>
        <v>-0.7116357457</v>
      </c>
      <c r="M152" s="8">
        <f>lookup($A152, NIL!$A$1:$A1000, NIL!P$1:P1000)</f>
        <v>0.225899519</v>
      </c>
      <c r="N152" s="8">
        <f t="shared" si="1"/>
        <v>0.4752888795</v>
      </c>
      <c r="P152" s="8">
        <f>iferror(VLOOKUP($A152, Awario!$A$2:$G1000, 3, false), "")</f>
        <v>3</v>
      </c>
      <c r="Q152" s="8">
        <f>iferror(VLOOKUP($A152, Awario!$A$2:$Z1000, 4, false), "")</f>
        <v>0</v>
      </c>
      <c r="R152" s="8">
        <f>iferror(VLOOKUP($A152, Awario!$A$2:$Z1000, 5, false), "")</f>
        <v>0</v>
      </c>
      <c r="S152" s="8">
        <f>iferror(VLOOKUP($A152, Awario!$A$2:$G1000, 6, false), "")</f>
        <v>0</v>
      </c>
      <c r="T152" s="9" t="b">
        <f>iferror(VLOOKUP($A152, Awario!$A$2:$Z1000, 7, false), "")</f>
        <v>1</v>
      </c>
      <c r="U152" s="8" t="str">
        <f>iferror(VLOOKUP($A152, Awario!$A$2:$Z1000, 8, false), "")</f>
        <v/>
      </c>
      <c r="V152" s="8">
        <f>iferror(VLOOKUP($A152, Awario!$A$2:$Z1000, 9, false), "")</f>
        <v>-0.7270182438</v>
      </c>
      <c r="W152" s="8">
        <f>iferror(VLOOKUP($A152, Awario!$A$2:$Z1000, 10, false), "")</f>
        <v>0.3485507262</v>
      </c>
      <c r="X152" s="8" t="str">
        <f>iferror(VLOOKUP($A152, Awario!$A$2:$Z1000, 11, false), "")</f>
        <v/>
      </c>
      <c r="Y152" s="8">
        <f>iferror(VLOOKUP($A152, Awario!$A$2:$Z1000, 12, false), "")</f>
        <v>-0.1892337588</v>
      </c>
      <c r="Z152" s="8">
        <f t="shared" si="2"/>
        <v>-0.4350100675</v>
      </c>
      <c r="AA152" s="8"/>
      <c r="AB152" s="8">
        <f>iferror(VLOOKUP($A152, TMUI!$A$2:$G1000, 3, false), "")</f>
        <v>78.36</v>
      </c>
      <c r="AC152" s="8">
        <f>iferror(VLOOKUP($A152, TMUI!$A$2:$G1000, 4, false), "")</f>
        <v>63.87</v>
      </c>
      <c r="AD152" s="8">
        <f>iferror(VLOOKUP($A152, TMUI!$A$2:$G1000, 5, false), "")</f>
        <v>70.92</v>
      </c>
      <c r="AE152" s="8">
        <f>iferror(VLOOKUP($A152, TMUI!$A$2:$G1000, 6, false), "")</f>
        <v>53.62</v>
      </c>
      <c r="AF152" s="8">
        <f>iferror(VLOOKUP($A152, TMUI!$A$2:$Z1000, 7, false), "")</f>
        <v>0.1560329129</v>
      </c>
      <c r="AG152" s="8">
        <f>iferror(VLOOKUP($A152, TMUI!$A$2:$Z1000, 8, false), "")</f>
        <v>-0.3526647942</v>
      </c>
      <c r="AH152" s="8">
        <f>iferror(VLOOKUP($A152, TMUI!$A$2:$Z1000, 9, false), "")</f>
        <v>-0.1479303795</v>
      </c>
      <c r="AI152" s="8">
        <f>iferror(VLOOKUP($A152, TMUI!$A$2:$Z1000, 10, false), "")</f>
        <v>-0.1757538917</v>
      </c>
      <c r="AJ152" s="8">
        <f>iferror(VLOOKUP($A152, TMUI!$A$2:$Z1000, 11, false), "")</f>
        <v>-0.1300790381</v>
      </c>
      <c r="AK152" s="8">
        <f t="shared" si="3"/>
        <v>-0.360664717</v>
      </c>
      <c r="AL152" s="8"/>
      <c r="AM152" s="8">
        <f t="shared" si="4"/>
        <v>-0.1067953017</v>
      </c>
      <c r="AN152" s="8">
        <f>iferror(vlookup(A152, 'December Scores'!A$1:AS1000, 3, false), "")</f>
        <v>0.131629241</v>
      </c>
      <c r="AO152" s="8">
        <f t="shared" si="5"/>
        <v>-0.04718916599</v>
      </c>
    </row>
    <row r="153">
      <c r="A153" s="2">
        <v>2403.0</v>
      </c>
      <c r="B153" s="2" t="s">
        <v>329</v>
      </c>
      <c r="C153" s="8">
        <f>lookup($A153, NIL!$A$1:$A1000, NIL!C$1:C1000)</f>
        <v>4</v>
      </c>
      <c r="D153" s="8">
        <f>lookup($A153, NIL!$A$1:$A1000, NIL!D$1:D1000)</f>
        <v>1</v>
      </c>
      <c r="E153" s="8">
        <f>lookup($A153, NIL!$A$1:$A1000, NIL!E$1:E1000)</f>
        <v>1</v>
      </c>
      <c r="F153" s="8">
        <f>lookup($A153, NIL!$A$1:$A1000, NIL!F$1:F1000)</f>
        <v>1</v>
      </c>
      <c r="G153" s="8">
        <f>lookup($A153, NIL!$A$1:$A1000, NIL!G$1:G1000)</f>
        <v>0</v>
      </c>
      <c r="H153" s="8">
        <f>lookup($A153, NIL!$A$1:$A1000, NIL!K$1:K1000)</f>
        <v>0.1802616964</v>
      </c>
      <c r="I153" s="8">
        <f>lookup($A153, NIL!$A$1:$A1000, NIL!L$1:L1000)</f>
        <v>0.3487391692</v>
      </c>
      <c r="J153" s="8">
        <f>lookup($A153, NIL!$A$1:$A1000, NIL!M$1:M1000)</f>
        <v>0.2955136923</v>
      </c>
      <c r="K153" s="8">
        <f>lookup($A153, NIL!$A$1:$A1000, NIL!N$1:N1000)</f>
        <v>1.016618783</v>
      </c>
      <c r="L153" s="8">
        <f>lookup($A153, NIL!$A$1:$A1000, NIL!O$1:O1000)</f>
        <v>-0.7116357457</v>
      </c>
      <c r="M153" s="8">
        <f>lookup($A153, NIL!$A$1:$A1000, NIL!P$1:P1000)</f>
        <v>0.225899519</v>
      </c>
      <c r="N153" s="8">
        <f t="shared" si="1"/>
        <v>0.4752888795</v>
      </c>
      <c r="P153" s="8" t="str">
        <f>iferror(VLOOKUP($A153, Awario!$A$2:$G1000, 3, false), "")</f>
        <v/>
      </c>
      <c r="Q153" s="8" t="str">
        <f>iferror(VLOOKUP($A153, Awario!$A$2:$Z1000, 4, false), "")</f>
        <v/>
      </c>
      <c r="R153" s="8" t="str">
        <f>iferror(VLOOKUP($A153, Awario!$A$2:$Z1000, 5, false), "")</f>
        <v/>
      </c>
      <c r="S153" s="8" t="str">
        <f>iferror(VLOOKUP($A153, Awario!$A$2:$G1000, 6, false), "")</f>
        <v/>
      </c>
      <c r="T153" s="9" t="str">
        <f>iferror(VLOOKUP($A153, Awario!$A$2:$Z1000, 7, false), "")</f>
        <v/>
      </c>
      <c r="U153" s="8" t="str">
        <f>iferror(VLOOKUP($A153, Awario!$A$2:$Z1000, 8, false), "")</f>
        <v/>
      </c>
      <c r="V153" s="8" t="str">
        <f>iferror(VLOOKUP($A153, Awario!$A$2:$Z1000, 9, false), "")</f>
        <v/>
      </c>
      <c r="W153" s="8" t="str">
        <f>iferror(VLOOKUP($A153, Awario!$A$2:$Z1000, 10, false), "")</f>
        <v/>
      </c>
      <c r="X153" s="8" t="str">
        <f>iferror(VLOOKUP($A153, Awario!$A$2:$Z1000, 11, false), "")</f>
        <v/>
      </c>
      <c r="Y153" s="8" t="str">
        <f>iferror(VLOOKUP($A153, Awario!$A$2:$Z1000, 12, false), "")</f>
        <v/>
      </c>
      <c r="Z153" s="8" t="str">
        <f t="shared" si="2"/>
        <v/>
      </c>
      <c r="AA153" s="8"/>
      <c r="AB153" s="8">
        <f>iferror(VLOOKUP($A153, TMUI!$A$2:$G1000, 3, false), "")</f>
        <v>69.53</v>
      </c>
      <c r="AC153" s="8">
        <f>iferror(VLOOKUP($A153, TMUI!$A$2:$G1000, 4, false), "")</f>
        <v>62.5</v>
      </c>
      <c r="AD153" s="8">
        <f>iferror(VLOOKUP($A153, TMUI!$A$2:$G1000, 5, false), "")</f>
        <v>75.78</v>
      </c>
      <c r="AE153" s="8">
        <f>iferror(VLOOKUP($A153, TMUI!$A$2:$G1000, 6, false), "")</f>
        <v>46.09</v>
      </c>
      <c r="AF153" s="8">
        <f>iferror(VLOOKUP($A153, TMUI!$A$2:$Z1000, 7, false), "")</f>
        <v>-0.4911489092</v>
      </c>
      <c r="AG153" s="8">
        <f>iferror(VLOOKUP($A153, TMUI!$A$2:$Z1000, 8, false), "")</f>
        <v>-0.4458147353</v>
      </c>
      <c r="AH153" s="8">
        <f>iferror(VLOOKUP($A153, TMUI!$A$2:$Z1000, 9, false), "")</f>
        <v>0.2326952124</v>
      </c>
      <c r="AI153" s="8">
        <f>iferror(VLOOKUP($A153, TMUI!$A$2:$Z1000, 10, false), "")</f>
        <v>-0.6351875294</v>
      </c>
      <c r="AJ153" s="8">
        <f>iferror(VLOOKUP($A153, TMUI!$A$2:$Z1000, 11, false), "")</f>
        <v>-0.3348639904</v>
      </c>
      <c r="AK153" s="8">
        <f t="shared" si="3"/>
        <v>-0.5786743388</v>
      </c>
      <c r="AL153" s="8"/>
      <c r="AM153" s="8">
        <f t="shared" si="4"/>
        <v>-0.05169272963</v>
      </c>
      <c r="AN153" s="8" t="str">
        <f>iferror(vlookup(A153, 'December Scores'!A$1:AS1000, 3, false), "")</f>
        <v/>
      </c>
      <c r="AO153" s="8">
        <f t="shared" si="5"/>
        <v>-0.05169272963</v>
      </c>
    </row>
    <row r="154">
      <c r="A154" s="2">
        <v>955.0</v>
      </c>
      <c r="B154" s="2" t="s">
        <v>89</v>
      </c>
      <c r="C154" s="8">
        <f>lookup($A154, NIL!$A$1:$A1000, NIL!C$1:C1000)</f>
        <v>4</v>
      </c>
      <c r="D154" s="8">
        <f>lookup($A154, NIL!$A$1:$A1000, NIL!D$1:D1000)</f>
        <v>1</v>
      </c>
      <c r="E154" s="8">
        <f>lookup($A154, NIL!$A$1:$A1000, NIL!E$1:E1000)</f>
        <v>1</v>
      </c>
      <c r="F154" s="8">
        <f>lookup($A154, NIL!$A$1:$A1000, NIL!F$1:F1000)</f>
        <v>0</v>
      </c>
      <c r="G154" s="8">
        <f>lookup($A154, NIL!$A$1:$A1000, NIL!G$1:G1000)</f>
        <v>0</v>
      </c>
      <c r="H154" s="8">
        <f>lookup($A154, NIL!$A$1:$A1000, NIL!K$1:K1000)</f>
        <v>0.1802616964</v>
      </c>
      <c r="I154" s="8">
        <f>lookup($A154, NIL!$A$1:$A1000, NIL!L$1:L1000)</f>
        <v>0.3487391692</v>
      </c>
      <c r="J154" s="8">
        <f>lookup($A154, NIL!$A$1:$A1000, NIL!M$1:M1000)</f>
        <v>0.2955136923</v>
      </c>
      <c r="K154" s="8">
        <f>lookup($A154, NIL!$A$1:$A1000, NIL!N$1:N1000)</f>
        <v>-0.980049762</v>
      </c>
      <c r="L154" s="8">
        <f>lookup($A154, NIL!$A$1:$A1000, NIL!O$1:O1000)</f>
        <v>-0.7116357457</v>
      </c>
      <c r="M154" s="8">
        <f>lookup($A154, NIL!$A$1:$A1000, NIL!P$1:P1000)</f>
        <v>-0.17343419</v>
      </c>
      <c r="N154" s="8">
        <f t="shared" si="1"/>
        <v>-0.4164543072</v>
      </c>
      <c r="P154" s="8">
        <f>iferror(VLOOKUP($A154, Awario!$A$2:$G1000, 3, false), "")</f>
        <v>0</v>
      </c>
      <c r="Q154" s="8">
        <f>iferror(VLOOKUP($A154, Awario!$A$2:$Z1000, 4, false), "")</f>
        <v>0</v>
      </c>
      <c r="R154" s="8">
        <f>iferror(VLOOKUP($A154, Awario!$A$2:$Z1000, 5, false), "")</f>
        <v>0</v>
      </c>
      <c r="S154" s="8">
        <f>iferror(VLOOKUP($A154, Awario!$A$2:$G1000, 6, false), "")</f>
        <v>0</v>
      </c>
      <c r="T154" s="9" t="b">
        <f>iferror(VLOOKUP($A154, Awario!$A$2:$Z1000, 7, false), "")</f>
        <v>1</v>
      </c>
      <c r="U154" s="8" t="str">
        <f>iferror(VLOOKUP($A154, Awario!$A$2:$Z1000, 8, false), "")</f>
        <v/>
      </c>
      <c r="V154" s="8">
        <f>iferror(VLOOKUP($A154, Awario!$A$2:$Z1000, 9, false), "")</f>
        <v>-0.7270182438</v>
      </c>
      <c r="W154" s="8">
        <f>iferror(VLOOKUP($A154, Awario!$A$2:$Z1000, 10, false), "")</f>
        <v>-0.9975098132</v>
      </c>
      <c r="X154" s="8" t="str">
        <f>iferror(VLOOKUP($A154, Awario!$A$2:$Z1000, 11, false), "")</f>
        <v/>
      </c>
      <c r="Y154" s="8">
        <f>iferror(VLOOKUP($A154, Awario!$A$2:$Z1000, 12, false), "")</f>
        <v>-0.8622640285</v>
      </c>
      <c r="Z154" s="8">
        <f t="shared" si="2"/>
        <v>-0.9285817296</v>
      </c>
      <c r="AA154" s="8"/>
      <c r="AB154" s="8">
        <f>iferror(VLOOKUP($A154, TMUI!$A$2:$G1000, 3, false), "")</f>
        <v>87.38</v>
      </c>
      <c r="AC154" s="8">
        <f>iferror(VLOOKUP($A154, TMUI!$A$2:$G1000, 4, false), "")</f>
        <v>85.42</v>
      </c>
      <c r="AD154" s="8">
        <f>iferror(VLOOKUP($A154, TMUI!$A$2:$G1000, 5, false), "")</f>
        <v>80</v>
      </c>
      <c r="AE154" s="8">
        <f>iferror(VLOOKUP($A154, TMUI!$A$2:$G1000, 6, false), "")</f>
        <v>68.96</v>
      </c>
      <c r="AF154" s="8">
        <f>iferror(VLOOKUP($A154, TMUI!$A$2:$Z1000, 7, false), "")</f>
        <v>0.8171405046</v>
      </c>
      <c r="AG154" s="8">
        <f>iferror(VLOOKUP($A154, TMUI!$A$2:$Z1000, 8, false), "")</f>
        <v>1.11257698</v>
      </c>
      <c r="AH154" s="8">
        <f>iferror(VLOOKUP($A154, TMUI!$A$2:$Z1000, 9, false), "")</f>
        <v>0.5631972695</v>
      </c>
      <c r="AI154" s="8">
        <f>iferror(VLOOKUP($A154, TMUI!$A$2:$Z1000, 10, false), "")</f>
        <v>0.7601972375</v>
      </c>
      <c r="AJ154" s="8">
        <f>iferror(VLOOKUP($A154, TMUI!$A$2:$Z1000, 11, false), "")</f>
        <v>0.8132779978</v>
      </c>
      <c r="AK154" s="8">
        <f t="shared" si="3"/>
        <v>0.9018192712</v>
      </c>
      <c r="AL154" s="8"/>
      <c r="AM154" s="8">
        <f t="shared" si="4"/>
        <v>-0.1477389219</v>
      </c>
      <c r="AN154" s="8">
        <f>iferror(vlookup(A154, 'December Scores'!A$1:AS1000, 3, false), "")</f>
        <v>0.2318459011</v>
      </c>
      <c r="AO154" s="8">
        <f t="shared" si="5"/>
        <v>-0.05284271613</v>
      </c>
    </row>
    <row r="155">
      <c r="A155" s="2">
        <v>2396.0</v>
      </c>
      <c r="B155" s="2" t="s">
        <v>304</v>
      </c>
      <c r="C155" s="8">
        <f>lookup($A155, NIL!$A$1:$A1000, NIL!C$1:C1000)</f>
        <v>4</v>
      </c>
      <c r="D155" s="8">
        <f>lookup($A155, NIL!$A$1:$A1000, NIL!D$1:D1000)</f>
        <v>1</v>
      </c>
      <c r="E155" s="8">
        <f>lookup($A155, NIL!$A$1:$A1000, NIL!E$1:E1000)</f>
        <v>1</v>
      </c>
      <c r="F155" s="8">
        <f>lookup($A155, NIL!$A$1:$A1000, NIL!F$1:F1000)</f>
        <v>0</v>
      </c>
      <c r="G155" s="8">
        <f>lookup($A155, NIL!$A$1:$A1000, NIL!G$1:G1000)</f>
        <v>0</v>
      </c>
      <c r="H155" s="8">
        <f>lookup($A155, NIL!$A$1:$A1000, NIL!K$1:K1000)</f>
        <v>0.1802616964</v>
      </c>
      <c r="I155" s="8">
        <f>lookup($A155, NIL!$A$1:$A1000, NIL!L$1:L1000)</f>
        <v>0.3487391692</v>
      </c>
      <c r="J155" s="8">
        <f>lookup($A155, NIL!$A$1:$A1000, NIL!M$1:M1000)</f>
        <v>0.2955136923</v>
      </c>
      <c r="K155" s="8">
        <f>lookup($A155, NIL!$A$1:$A1000, NIL!N$1:N1000)</f>
        <v>-0.980049762</v>
      </c>
      <c r="L155" s="8">
        <f>lookup($A155, NIL!$A$1:$A1000, NIL!O$1:O1000)</f>
        <v>-0.7116357457</v>
      </c>
      <c r="M155" s="8">
        <f>lookup($A155, NIL!$A$1:$A1000, NIL!P$1:P1000)</f>
        <v>-0.17343419</v>
      </c>
      <c r="N155" s="8">
        <f t="shared" si="1"/>
        <v>-0.4164543072</v>
      </c>
      <c r="P155" s="8" t="str">
        <f>iferror(VLOOKUP($A155, Awario!$A$2:$G1000, 3, false), "")</f>
        <v/>
      </c>
      <c r="Q155" s="8" t="str">
        <f>iferror(VLOOKUP($A155, Awario!$A$2:$Z1000, 4, false), "")</f>
        <v/>
      </c>
      <c r="R155" s="8" t="str">
        <f>iferror(VLOOKUP($A155, Awario!$A$2:$Z1000, 5, false), "")</f>
        <v/>
      </c>
      <c r="S155" s="8" t="str">
        <f>iferror(VLOOKUP($A155, Awario!$A$2:$G1000, 6, false), "")</f>
        <v/>
      </c>
      <c r="T155" s="9" t="str">
        <f>iferror(VLOOKUP($A155, Awario!$A$2:$Z1000, 7, false), "")</f>
        <v/>
      </c>
      <c r="U155" s="8" t="str">
        <f>iferror(VLOOKUP($A155, Awario!$A$2:$Z1000, 8, false), "")</f>
        <v/>
      </c>
      <c r="V155" s="8" t="str">
        <f>iferror(VLOOKUP($A155, Awario!$A$2:$Z1000, 9, false), "")</f>
        <v/>
      </c>
      <c r="W155" s="8" t="str">
        <f>iferror(VLOOKUP($A155, Awario!$A$2:$Z1000, 10, false), "")</f>
        <v/>
      </c>
      <c r="X155" s="8" t="str">
        <f>iferror(VLOOKUP($A155, Awario!$A$2:$Z1000, 11, false), "")</f>
        <v/>
      </c>
      <c r="Y155" s="8" t="str">
        <f>iferror(VLOOKUP($A155, Awario!$A$2:$Z1000, 12, false), "")</f>
        <v/>
      </c>
      <c r="Z155" s="8" t="str">
        <f t="shared" si="2"/>
        <v/>
      </c>
      <c r="AA155" s="8"/>
      <c r="AB155" s="8">
        <f>iferror(VLOOKUP($A155, TMUI!$A$2:$G1000, 3, false), "")</f>
        <v>79.69</v>
      </c>
      <c r="AC155" s="8">
        <f>iferror(VLOOKUP($A155, TMUI!$A$2:$G1000, 4, false), "")</f>
        <v>66.41</v>
      </c>
      <c r="AD155" s="8">
        <f>iferror(VLOOKUP($A155, TMUI!$A$2:$G1000, 5, false), "")</f>
        <v>71.88</v>
      </c>
      <c r="AE155" s="8">
        <f>iferror(VLOOKUP($A155, TMUI!$A$2:$G1000, 6, false), "")</f>
        <v>61.72</v>
      </c>
      <c r="AF155" s="8">
        <f>iferror(VLOOKUP($A155, TMUI!$A$2:$Z1000, 7, false), "")</f>
        <v>0.2535133006</v>
      </c>
      <c r="AG155" s="8">
        <f>iferror(VLOOKUP($A155, TMUI!$A$2:$Z1000, 8, false), "")</f>
        <v>-0.1799634436</v>
      </c>
      <c r="AH155" s="8">
        <f>iferror(VLOOKUP($A155, TMUI!$A$2:$Z1000, 9, false), "")</f>
        <v>-0.07274507737</v>
      </c>
      <c r="AI155" s="8">
        <f>iferror(VLOOKUP($A155, TMUI!$A$2:$Z1000, 10, false), "")</f>
        <v>0.3184575911</v>
      </c>
      <c r="AJ155" s="8">
        <f>iferror(VLOOKUP($A155, TMUI!$A$2:$Z1000, 11, false), "")</f>
        <v>0.07981559269</v>
      </c>
      <c r="AK155" s="8">
        <f t="shared" si="3"/>
        <v>0.2825165352</v>
      </c>
      <c r="AL155" s="8"/>
      <c r="AM155" s="8">
        <f t="shared" si="4"/>
        <v>-0.06696888598</v>
      </c>
      <c r="AN155" s="8" t="str">
        <f>iferror(vlookup(A155, 'December Scores'!A$1:AS1000, 3, false), "")</f>
        <v/>
      </c>
      <c r="AO155" s="8">
        <f t="shared" si="5"/>
        <v>-0.06696888598</v>
      </c>
    </row>
    <row r="156">
      <c r="A156" s="2">
        <v>1594.0</v>
      </c>
      <c r="B156" s="2" t="s">
        <v>173</v>
      </c>
      <c r="C156" s="8">
        <f>lookup($A156, NIL!$A$1:$A1000, NIL!C$1:C1000)</f>
        <v>4</v>
      </c>
      <c r="D156" s="8">
        <f>lookup($A156, NIL!$A$1:$A1000, NIL!D$1:D1000)</f>
        <v>1</v>
      </c>
      <c r="E156" s="8">
        <f>lookup($A156, NIL!$A$1:$A1000, NIL!E$1:E1000)</f>
        <v>1</v>
      </c>
      <c r="F156" s="8">
        <f>lookup($A156, NIL!$A$1:$A1000, NIL!F$1:F1000)</f>
        <v>1</v>
      </c>
      <c r="G156" s="8">
        <f>lookup($A156, NIL!$A$1:$A1000, NIL!G$1:G1000)</f>
        <v>1</v>
      </c>
      <c r="H156" s="8">
        <f>lookup($A156, NIL!$A$1:$A1000, NIL!K$1:K1000)</f>
        <v>0.1802616964</v>
      </c>
      <c r="I156" s="8">
        <f>lookup($A156, NIL!$A$1:$A1000, NIL!L$1:L1000)</f>
        <v>0.3487391692</v>
      </c>
      <c r="J156" s="8">
        <f>lookup($A156, NIL!$A$1:$A1000, NIL!M$1:M1000)</f>
        <v>0.2955136923</v>
      </c>
      <c r="K156" s="8">
        <f>lookup($A156, NIL!$A$1:$A1000, NIL!N$1:N1000)</f>
        <v>1.016618783</v>
      </c>
      <c r="L156" s="8">
        <f>lookup($A156, NIL!$A$1:$A1000, NIL!O$1:O1000)</f>
        <v>1.400065978</v>
      </c>
      <c r="M156" s="8">
        <f>lookup($A156, NIL!$A$1:$A1000, NIL!P$1:P1000)</f>
        <v>0.6482398638</v>
      </c>
      <c r="N156" s="8">
        <f t="shared" si="1"/>
        <v>0.8051334447</v>
      </c>
      <c r="P156" s="8">
        <f>iferror(VLOOKUP($A156, Awario!$A$2:$G1000, 3, false), "")</f>
        <v>1</v>
      </c>
      <c r="Q156" s="8">
        <f>iferror(VLOOKUP($A156, Awario!$A$2:$Z1000, 4, false), "")</f>
        <v>0</v>
      </c>
      <c r="R156" s="8">
        <f>iferror(VLOOKUP($A156, Awario!$A$2:$Z1000, 5, false), "")</f>
        <v>0</v>
      </c>
      <c r="S156" s="8">
        <f>iferror(VLOOKUP($A156, Awario!$A$2:$G1000, 6, false), "")</f>
        <v>0</v>
      </c>
      <c r="T156" s="9" t="b">
        <f>iferror(VLOOKUP($A156, Awario!$A$2:$Z1000, 7, false), "")</f>
        <v>1</v>
      </c>
      <c r="U156" s="8" t="str">
        <f>iferror(VLOOKUP($A156, Awario!$A$2:$Z1000, 8, false), "")</f>
        <v/>
      </c>
      <c r="V156" s="8">
        <f>iferror(VLOOKUP($A156, Awario!$A$2:$Z1000, 9, false), "")</f>
        <v>-0.7270182438</v>
      </c>
      <c r="W156" s="8">
        <f>iferror(VLOOKUP($A156, Awario!$A$2:$Z1000, 10, false), "")</f>
        <v>-0.5488229667</v>
      </c>
      <c r="X156" s="8" t="str">
        <f>iferror(VLOOKUP($A156, Awario!$A$2:$Z1000, 11, false), "")</f>
        <v/>
      </c>
      <c r="Y156" s="8">
        <f>iferror(VLOOKUP($A156, Awario!$A$2:$Z1000, 12, false), "")</f>
        <v>-0.6379206052</v>
      </c>
      <c r="Z156" s="8">
        <f t="shared" si="2"/>
        <v>-0.7986993209</v>
      </c>
      <c r="AA156" s="8"/>
      <c r="AB156" s="8">
        <f>iferror(VLOOKUP($A156, TMUI!$A$2:$G1000, 3, false), "")</f>
        <v>75.8</v>
      </c>
      <c r="AC156" s="8">
        <f>iferror(VLOOKUP($A156, TMUI!$A$2:$G1000, 4, false), "")</f>
        <v>68.69</v>
      </c>
      <c r="AD156" s="8">
        <f>iferror(VLOOKUP($A156, TMUI!$A$2:$G1000, 5, false), "")</f>
        <v>69.82</v>
      </c>
      <c r="AE156" s="8">
        <f>iferror(VLOOKUP($A156, TMUI!$A$2:$G1000, 6, false), "")</f>
        <v>55.2</v>
      </c>
      <c r="AF156" s="8">
        <f>iferror(VLOOKUP($A156, TMUI!$A$2:$Z1000, 7, false), "")</f>
        <v>-0.03159851006</v>
      </c>
      <c r="AG156" s="8">
        <f>iferror(VLOOKUP($A156, TMUI!$A$2:$Z1000, 8, false), "")</f>
        <v>-0.02494018399</v>
      </c>
      <c r="AH156" s="8">
        <f>iferror(VLOOKUP($A156, TMUI!$A$2:$Z1000, 9, false), "")</f>
        <v>-0.2340802048</v>
      </c>
      <c r="AI156" s="8">
        <f>iferror(VLOOKUP($A156, TMUI!$A$2:$Z1000, 10, false), "")</f>
        <v>-0.07935214565</v>
      </c>
      <c r="AJ156" s="8">
        <f>iferror(VLOOKUP($A156, TMUI!$A$2:$Z1000, 11, false), "")</f>
        <v>-0.09249276112</v>
      </c>
      <c r="AK156" s="8">
        <f t="shared" si="3"/>
        <v>-0.3041262256</v>
      </c>
      <c r="AL156" s="8"/>
      <c r="AM156" s="8">
        <f t="shared" si="4"/>
        <v>-0.09923070062</v>
      </c>
      <c r="AN156" s="8">
        <f>iferror(vlookup(A156, 'December Scores'!A$1:AS1000, 3, false), "")</f>
        <v>0.007383094563</v>
      </c>
      <c r="AO156" s="8">
        <f t="shared" si="5"/>
        <v>-0.07257725182</v>
      </c>
    </row>
    <row r="157">
      <c r="A157" s="2">
        <v>949.0</v>
      </c>
      <c r="B157" s="2" t="s">
        <v>88</v>
      </c>
      <c r="C157" s="8">
        <f>lookup($A157, NIL!$A$1:$A1000, NIL!C$1:C1000)</f>
        <v>4</v>
      </c>
      <c r="D157" s="8">
        <f>lookup($A157, NIL!$A$1:$A1000, NIL!D$1:D1000)</f>
        <v>1</v>
      </c>
      <c r="E157" s="8">
        <f>lookup($A157, NIL!$A$1:$A1000, NIL!E$1:E1000)</f>
        <v>1</v>
      </c>
      <c r="F157" s="8">
        <f>lookup($A157, NIL!$A$1:$A1000, NIL!F$1:F1000)</f>
        <v>0</v>
      </c>
      <c r="G157" s="8">
        <f>lookup($A157, NIL!$A$1:$A1000, NIL!G$1:G1000)</f>
        <v>0</v>
      </c>
      <c r="H157" s="8">
        <f>lookup($A157, NIL!$A$1:$A1000, NIL!K$1:K1000)</f>
        <v>0.1802616964</v>
      </c>
      <c r="I157" s="8">
        <f>lookup($A157, NIL!$A$1:$A1000, NIL!L$1:L1000)</f>
        <v>0.3487391692</v>
      </c>
      <c r="J157" s="8">
        <f>lookup($A157, NIL!$A$1:$A1000, NIL!M$1:M1000)</f>
        <v>0.2955136923</v>
      </c>
      <c r="K157" s="8">
        <f>lookup($A157, NIL!$A$1:$A1000, NIL!N$1:N1000)</f>
        <v>-0.980049762</v>
      </c>
      <c r="L157" s="8">
        <f>lookup($A157, NIL!$A$1:$A1000, NIL!O$1:O1000)</f>
        <v>-0.7116357457</v>
      </c>
      <c r="M157" s="8">
        <f>lookup($A157, NIL!$A$1:$A1000, NIL!P$1:P1000)</f>
        <v>-0.17343419</v>
      </c>
      <c r="N157" s="8">
        <f t="shared" si="1"/>
        <v>-0.4164543072</v>
      </c>
      <c r="P157" s="8">
        <f>iferror(VLOOKUP($A157, Awario!$A$2:$G1000, 3, false), "")</f>
        <v>2</v>
      </c>
      <c r="Q157" s="8">
        <f>iferror(VLOOKUP($A157, Awario!$A$2:$Z1000, 4, false), "")</f>
        <v>1104</v>
      </c>
      <c r="R157" s="8">
        <f>iferror(VLOOKUP($A157, Awario!$A$2:$Z1000, 5, false), "")</f>
        <v>0</v>
      </c>
      <c r="S157" s="8">
        <f>iferror(VLOOKUP($A157, Awario!$A$2:$G1000, 6, false), "")</f>
        <v>0</v>
      </c>
      <c r="T157" s="9" t="b">
        <f>iferror(VLOOKUP($A157, Awario!$A$2:$Z1000, 7, false), "")</f>
        <v>0</v>
      </c>
      <c r="U157" s="8">
        <f>iferror(VLOOKUP($A157, Awario!$A$2:$Z1000, 8, false), "")</f>
        <v>-1</v>
      </c>
      <c r="V157" s="8">
        <f>iferror(VLOOKUP($A157, Awario!$A$2:$Z1000, 9, false), "")</f>
        <v>-0.7270182438</v>
      </c>
      <c r="W157" s="8">
        <f>iferror(VLOOKUP($A157, Awario!$A$2:$Z1000, 10, false), "")</f>
        <v>-0.1001361202</v>
      </c>
      <c r="X157" s="8">
        <f>iferror(VLOOKUP($A157, Awario!$A$2:$Z1000, 11, false), "")</f>
        <v>-0.6808947688</v>
      </c>
      <c r="Y157" s="8">
        <f>iferror(VLOOKUP($A157, Awario!$A$2:$Z1000, 12, false), "")</f>
        <v>-0.5026830443</v>
      </c>
      <c r="Z157" s="8">
        <f t="shared" si="2"/>
        <v>-0.7090014417</v>
      </c>
      <c r="AA157" s="8"/>
      <c r="AB157" s="8">
        <f>iferror(VLOOKUP($A157, TMUI!$A$2:$G1000, 3, false), "")</f>
        <v>88.05</v>
      </c>
      <c r="AC157" s="8">
        <f>iferror(VLOOKUP($A157, TMUI!$A$2:$G1000, 4, false), "")</f>
        <v>76.6</v>
      </c>
      <c r="AD157" s="8">
        <f>iferror(VLOOKUP($A157, TMUI!$A$2:$G1000, 5, false), "")</f>
        <v>71.33</v>
      </c>
      <c r="AE157" s="8">
        <f>iferror(VLOOKUP($A157, TMUI!$A$2:$G1000, 6, false), "")</f>
        <v>49.79</v>
      </c>
      <c r="AF157" s="8">
        <f>iferror(VLOOKUP($A157, TMUI!$A$2:$Z1000, 7, false), "")</f>
        <v>0.8662471661</v>
      </c>
      <c r="AG157" s="8">
        <f>iferror(VLOOKUP($A157, TMUI!$A$2:$Z1000, 8, false), "")</f>
        <v>0.5128817386</v>
      </c>
      <c r="AH157" s="8">
        <f>iferror(VLOOKUP($A157, TMUI!$A$2:$Z1000, 9, false), "")</f>
        <v>-0.11581999</v>
      </c>
      <c r="AI157" s="8">
        <f>iferror(VLOOKUP($A157, TMUI!$A$2:$Z1000, 10, false), "")</f>
        <v>-0.4094366052</v>
      </c>
      <c r="AJ157" s="8">
        <f>iferror(VLOOKUP($A157, TMUI!$A$2:$Z1000, 11, false), "")</f>
        <v>0.2134680774</v>
      </c>
      <c r="AK157" s="8">
        <f t="shared" si="3"/>
        <v>0.462026057</v>
      </c>
      <c r="AL157" s="8"/>
      <c r="AM157" s="8">
        <f t="shared" si="4"/>
        <v>-0.2211432306</v>
      </c>
      <c r="AN157" s="8">
        <f>iferror(vlookup(A157, 'December Scores'!A$1:AS1000, 3, false), "")</f>
        <v>0.346158366</v>
      </c>
      <c r="AO157" s="8">
        <f t="shared" si="5"/>
        <v>-0.07931783146</v>
      </c>
    </row>
    <row r="158">
      <c r="A158" s="2">
        <v>2088.0</v>
      </c>
      <c r="B158" s="2" t="s">
        <v>300</v>
      </c>
      <c r="C158" s="8">
        <f>lookup($A158, NIL!$A$1:$A1000, NIL!C$1:C1000)</f>
        <v>4</v>
      </c>
      <c r="D158" s="8">
        <f>lookup($A158, NIL!$A$1:$A1000, NIL!D$1:D1000)</f>
        <v>1</v>
      </c>
      <c r="E158" s="8">
        <f>lookup($A158, NIL!$A$1:$A1000, NIL!E$1:E1000)</f>
        <v>1</v>
      </c>
      <c r="F158" s="8">
        <f>lookup($A158, NIL!$A$1:$A1000, NIL!F$1:F1000)</f>
        <v>0</v>
      </c>
      <c r="G158" s="8">
        <f>lookup($A158, NIL!$A$1:$A1000, NIL!G$1:G1000)</f>
        <v>0</v>
      </c>
      <c r="H158" s="8">
        <f>lookup($A158, NIL!$A$1:$A1000, NIL!K$1:K1000)</f>
        <v>0.1802616964</v>
      </c>
      <c r="I158" s="8">
        <f>lookup($A158, NIL!$A$1:$A1000, NIL!L$1:L1000)</f>
        <v>0.3487391692</v>
      </c>
      <c r="J158" s="8">
        <f>lookup($A158, NIL!$A$1:$A1000, NIL!M$1:M1000)</f>
        <v>0.2955136923</v>
      </c>
      <c r="K158" s="8">
        <f>lookup($A158, NIL!$A$1:$A1000, NIL!N$1:N1000)</f>
        <v>-0.980049762</v>
      </c>
      <c r="L158" s="8">
        <f>lookup($A158, NIL!$A$1:$A1000, NIL!O$1:O1000)</f>
        <v>-0.7116357457</v>
      </c>
      <c r="M158" s="8">
        <f>lookup($A158, NIL!$A$1:$A1000, NIL!P$1:P1000)</f>
        <v>-0.17343419</v>
      </c>
      <c r="N158" s="8">
        <f t="shared" si="1"/>
        <v>-0.4164543072</v>
      </c>
      <c r="P158" s="8">
        <f>iferror(VLOOKUP($A158, Awario!$A$2:$G1000, 3, false), "")</f>
        <v>0</v>
      </c>
      <c r="Q158" s="8">
        <f>iferror(VLOOKUP($A158, Awario!$A$2:$Z1000, 4, false), "")</f>
        <v>7173</v>
      </c>
      <c r="R158" s="8">
        <f>iferror(VLOOKUP($A158, Awario!$A$2:$Z1000, 5, false), "")</f>
        <v>0</v>
      </c>
      <c r="S158" s="8">
        <f>iferror(VLOOKUP($A158, Awario!$A$2:$G1000, 6, false), "")</f>
        <v>0</v>
      </c>
      <c r="T158" s="9" t="b">
        <f>iferror(VLOOKUP($A158, Awario!$A$2:$Z1000, 7, false), "")</f>
        <v>0</v>
      </c>
      <c r="U158" s="8">
        <f>iferror(VLOOKUP($A158, Awario!$A$2:$Z1000, 8, false), "")</f>
        <v>-1</v>
      </c>
      <c r="V158" s="8">
        <f>iferror(VLOOKUP($A158, Awario!$A$2:$Z1000, 9, false), "")</f>
        <v>-0.7270182438</v>
      </c>
      <c r="W158" s="8">
        <f>iferror(VLOOKUP($A158, Awario!$A$2:$Z1000, 10, false), "")</f>
        <v>-0.9975098132</v>
      </c>
      <c r="X158" s="8">
        <f>iferror(VLOOKUP($A158, Awario!$A$2:$Z1000, 11, false), "")</f>
        <v>-0.6808947688</v>
      </c>
      <c r="Y158" s="8">
        <f>iferror(VLOOKUP($A158, Awario!$A$2:$Z1000, 12, false), "")</f>
        <v>-0.8018076086</v>
      </c>
      <c r="Z158" s="8">
        <f t="shared" si="2"/>
        <v>-0.8954371048</v>
      </c>
      <c r="AA158" s="8"/>
      <c r="AB158" s="8">
        <f>iferror(VLOOKUP($A158, TMUI!$A$2:$G1000, 3, false), "")</f>
        <v>75</v>
      </c>
      <c r="AC158" s="8">
        <f>iferror(VLOOKUP($A158, TMUI!$A$2:$G1000, 4, false), "")</f>
        <v>71.88</v>
      </c>
      <c r="AD158" s="8">
        <f>iferror(VLOOKUP($A158, TMUI!$A$2:$G1000, 5, false), "")</f>
        <v>71.88</v>
      </c>
      <c r="AE158" s="8">
        <f>iferror(VLOOKUP($A158, TMUI!$A$2:$G1000, 6, false), "")</f>
        <v>66.41</v>
      </c>
      <c r="AF158" s="8">
        <f>iferror(VLOOKUP($A158, TMUI!$A$2:$Z1000, 7, false), "")</f>
        <v>-0.09023332972</v>
      </c>
      <c r="AG158" s="8">
        <f>iferror(VLOOKUP($A158, TMUI!$A$2:$Z1000, 8, false), "")</f>
        <v>0.1919563941</v>
      </c>
      <c r="AH158" s="8">
        <f>iferror(VLOOKUP($A158, TMUI!$A$2:$Z1000, 9, false), "")</f>
        <v>-0.07274507737</v>
      </c>
      <c r="AI158" s="8">
        <f>iferror(VLOOKUP($A158, TMUI!$A$2:$Z1000, 10, false), "")</f>
        <v>0.6046121411</v>
      </c>
      <c r="AJ158" s="8">
        <f>iferror(VLOOKUP($A158, TMUI!$A$2:$Z1000, 11, false), "")</f>
        <v>0.158397532</v>
      </c>
      <c r="AK158" s="8">
        <f t="shared" si="3"/>
        <v>0.3979918743</v>
      </c>
      <c r="AL158" s="8"/>
      <c r="AM158" s="8">
        <f t="shared" si="4"/>
        <v>-0.3046331792</v>
      </c>
      <c r="AN158" s="8">
        <f>iferror(vlookup(A158, 'December Scores'!A$1:AS1000, 3, false), "")</f>
        <v>0.5796980382</v>
      </c>
      <c r="AO158" s="8">
        <f t="shared" si="5"/>
        <v>-0.08355037486</v>
      </c>
    </row>
    <row r="159">
      <c r="A159" s="2">
        <v>1630.0</v>
      </c>
      <c r="B159" s="2" t="s">
        <v>78</v>
      </c>
      <c r="C159" s="8">
        <f>lookup($A159, NIL!$A$1:$A1000, NIL!C$1:C1000)</f>
        <v>4</v>
      </c>
      <c r="D159" s="8">
        <f>lookup($A159, NIL!$A$1:$A1000, NIL!D$1:D1000)</f>
        <v>1</v>
      </c>
      <c r="E159" s="8">
        <f>lookup($A159, NIL!$A$1:$A1000, NIL!E$1:E1000)</f>
        <v>0</v>
      </c>
      <c r="F159" s="8">
        <f>lookup($A159, NIL!$A$1:$A1000, NIL!F$1:F1000)</f>
        <v>0</v>
      </c>
      <c r="G159" s="8">
        <f>lookup($A159, NIL!$A$1:$A1000, NIL!G$1:G1000)</f>
        <v>0</v>
      </c>
      <c r="H159" s="8">
        <f>lookup($A159, NIL!$A$1:$A1000, NIL!K$1:K1000)</f>
        <v>0.1802616964</v>
      </c>
      <c r="I159" s="8">
        <f>lookup($A159, NIL!$A$1:$A1000, NIL!L$1:L1000)</f>
        <v>0.3487391692</v>
      </c>
      <c r="J159" s="8">
        <f>lookup($A159, NIL!$A$1:$A1000, NIL!M$1:M1000)</f>
        <v>-3.37154258</v>
      </c>
      <c r="K159" s="8">
        <f>lookup($A159, NIL!$A$1:$A1000, NIL!N$1:N1000)</f>
        <v>-0.980049762</v>
      </c>
      <c r="L159" s="8">
        <f>lookup($A159, NIL!$A$1:$A1000, NIL!O$1:O1000)</f>
        <v>-0.7116357457</v>
      </c>
      <c r="M159" s="8">
        <f>lookup($A159, NIL!$A$1:$A1000, NIL!P$1:P1000)</f>
        <v>-0.9068454444</v>
      </c>
      <c r="N159" s="8">
        <f t="shared" si="1"/>
        <v>-0.9522843296</v>
      </c>
      <c r="P159" s="8">
        <f>iferror(VLOOKUP($A159, Awario!$A$2:$G1000, 3, false), "")</f>
        <v>0</v>
      </c>
      <c r="Q159" s="8">
        <f>iferror(VLOOKUP($A159, Awario!$A$2:$Z1000, 4, false), "")</f>
        <v>0</v>
      </c>
      <c r="R159" s="8">
        <f>iferror(VLOOKUP($A159, Awario!$A$2:$Z1000, 5, false), "")</f>
        <v>0</v>
      </c>
      <c r="S159" s="8">
        <f>iferror(VLOOKUP($A159, Awario!$A$2:$G1000, 6, false), "")</f>
        <v>0</v>
      </c>
      <c r="T159" s="9" t="b">
        <f>iferror(VLOOKUP($A159, Awario!$A$2:$Z1000, 7, false), "")</f>
        <v>1</v>
      </c>
      <c r="U159" s="8" t="str">
        <f>iferror(VLOOKUP($A159, Awario!$A$2:$Z1000, 8, false), "")</f>
        <v/>
      </c>
      <c r="V159" s="8">
        <f>iferror(VLOOKUP($A159, Awario!$A$2:$Z1000, 9, false), "")</f>
        <v>-0.7270182438</v>
      </c>
      <c r="W159" s="8">
        <f>iferror(VLOOKUP($A159, Awario!$A$2:$Z1000, 10, false), "")</f>
        <v>-0.9975098132</v>
      </c>
      <c r="X159" s="8" t="str">
        <f>iferror(VLOOKUP($A159, Awario!$A$2:$Z1000, 11, false), "")</f>
        <v/>
      </c>
      <c r="Y159" s="8">
        <f>iferror(VLOOKUP($A159, Awario!$A$2:$Z1000, 12, false), "")</f>
        <v>-0.8622640285</v>
      </c>
      <c r="Z159" s="8">
        <f t="shared" si="2"/>
        <v>-0.9285817296</v>
      </c>
      <c r="AA159" s="8"/>
      <c r="AB159" s="8">
        <f>iferror(VLOOKUP($A159, TMUI!$A$2:$G1000, 3, false), "")</f>
        <v>89.79</v>
      </c>
      <c r="AC159" s="8">
        <f>iferror(VLOOKUP($A159, TMUI!$A$2:$G1000, 4, false), "")</f>
        <v>89.42</v>
      </c>
      <c r="AD159" s="8">
        <f>iferror(VLOOKUP($A159, TMUI!$A$2:$G1000, 5, false), "")</f>
        <v>84.01</v>
      </c>
      <c r="AE159" s="8">
        <f>iferror(VLOOKUP($A159, TMUI!$A$2:$G1000, 6, false), "")</f>
        <v>82.63</v>
      </c>
      <c r="AF159" s="8">
        <f>iferror(VLOOKUP($A159, TMUI!$A$2:$Z1000, 7, false), "")</f>
        <v>0.9937778989</v>
      </c>
      <c r="AG159" s="8">
        <f>iferror(VLOOKUP($A159, TMUI!$A$2:$Z1000, 8, false), "")</f>
        <v>1.384547611</v>
      </c>
      <c r="AH159" s="8">
        <f>iferror(VLOOKUP($A159, TMUI!$A$2:$Z1000, 9, false), "")</f>
        <v>0.8772525417</v>
      </c>
      <c r="AI159" s="8">
        <f>iferror(VLOOKUP($A159, TMUI!$A$2:$Z1000, 10, false), "")</f>
        <v>1.594255382</v>
      </c>
      <c r="AJ159" s="8">
        <f>iferror(VLOOKUP($A159, TMUI!$A$2:$Z1000, 11, false), "")</f>
        <v>1.212458358</v>
      </c>
      <c r="AK159" s="8">
        <f t="shared" si="3"/>
        <v>1.101116869</v>
      </c>
      <c r="AL159" s="8"/>
      <c r="AM159" s="8">
        <f t="shared" si="4"/>
        <v>-0.2599163969</v>
      </c>
      <c r="AN159" s="8">
        <f>iferror(vlookup(A159, 'December Scores'!A$1:AS1000, 3, false), "")</f>
        <v>0.4008335249</v>
      </c>
      <c r="AO159" s="8">
        <f t="shared" si="5"/>
        <v>-0.09472891642</v>
      </c>
    </row>
    <row r="160">
      <c r="A160" s="2">
        <v>245.0</v>
      </c>
      <c r="B160" s="2" t="s">
        <v>53</v>
      </c>
      <c r="C160" s="8">
        <f>lookup($A160, NIL!$A$1:$A1000, NIL!C$1:C1000)</f>
        <v>2</v>
      </c>
      <c r="D160" s="8">
        <f>lookup($A160, NIL!$A$1:$A1000, NIL!D$1:D1000)</f>
        <v>1</v>
      </c>
      <c r="E160" s="8">
        <f>lookup($A160, NIL!$A$1:$A1000, NIL!E$1:E1000)</f>
        <v>1</v>
      </c>
      <c r="F160" s="8">
        <f>lookup($A160, NIL!$A$1:$A1000, NIL!F$1:F1000)</f>
        <v>1</v>
      </c>
      <c r="G160" s="8">
        <f>lookup($A160, NIL!$A$1:$A1000, NIL!G$1:G1000)</f>
        <v>0</v>
      </c>
      <c r="H160" s="8">
        <f>lookup($A160, NIL!$A$1:$A1000, NIL!K$1:K1000)</f>
        <v>-5.528025355</v>
      </c>
      <c r="I160" s="8">
        <f>lookup($A160, NIL!$A$1:$A1000, NIL!L$1:L1000)</f>
        <v>0.3487391692</v>
      </c>
      <c r="J160" s="8">
        <f>lookup($A160, NIL!$A$1:$A1000, NIL!M$1:M1000)</f>
        <v>0.2955136923</v>
      </c>
      <c r="K160" s="8">
        <f>lookup($A160, NIL!$A$1:$A1000, NIL!N$1:N1000)</f>
        <v>1.016618783</v>
      </c>
      <c r="L160" s="8">
        <f>lookup($A160, NIL!$A$1:$A1000, NIL!O$1:O1000)</f>
        <v>-0.7116357457</v>
      </c>
      <c r="M160" s="8">
        <f>lookup($A160, NIL!$A$1:$A1000, NIL!P$1:P1000)</f>
        <v>-0.9157578913</v>
      </c>
      <c r="N160" s="8">
        <f t="shared" si="1"/>
        <v>-0.9569523976</v>
      </c>
      <c r="P160" s="8">
        <f>iferror(VLOOKUP($A160, Awario!$A$2:$G1000, 3, false), "")</f>
        <v>1</v>
      </c>
      <c r="Q160" s="8">
        <f>iferror(VLOOKUP($A160, Awario!$A$2:$Z1000, 4, false), "")</f>
        <v>779</v>
      </c>
      <c r="R160" s="8">
        <f>iferror(VLOOKUP($A160, Awario!$A$2:$Z1000, 5, false), "")</f>
        <v>3198</v>
      </c>
      <c r="S160" s="8">
        <f>iferror(VLOOKUP($A160, Awario!$A$2:$G1000, 6, false), "")</f>
        <v>3.504878459</v>
      </c>
      <c r="T160" s="9" t="b">
        <f>iferror(VLOOKUP($A160, Awario!$A$2:$Z1000, 7, false), "")</f>
        <v>1</v>
      </c>
      <c r="U160" s="8" t="str">
        <f>iferror(VLOOKUP($A160, Awario!$A$2:$Z1000, 8, false), "")</f>
        <v/>
      </c>
      <c r="V160" s="8">
        <f>iferror(VLOOKUP($A160, Awario!$A$2:$Z1000, 9, false), "")</f>
        <v>1.077687565</v>
      </c>
      <c r="W160" s="8">
        <f>iferror(VLOOKUP($A160, Awario!$A$2:$Z1000, 10, false), "")</f>
        <v>-0.5488229667</v>
      </c>
      <c r="X160" s="8" t="str">
        <f>iferror(VLOOKUP($A160, Awario!$A$2:$Z1000, 11, false), "")</f>
        <v/>
      </c>
      <c r="Y160" s="8">
        <f>iferror(VLOOKUP($A160, Awario!$A$2:$Z1000, 12, false), "")</f>
        <v>0.2644322994</v>
      </c>
      <c r="Z160" s="8">
        <f t="shared" si="2"/>
        <v>0.5142298118</v>
      </c>
      <c r="AA160" s="8"/>
      <c r="AB160" s="8">
        <f>iferror(VLOOKUP($A160, TMUI!$A$2:$G1000, 3, false), "")</f>
        <v>74.75</v>
      </c>
      <c r="AC160" s="8">
        <f>iferror(VLOOKUP($A160, TMUI!$A$2:$G1000, 4, false), "")</f>
        <v>76.86</v>
      </c>
      <c r="AD160" s="8">
        <f>iferror(VLOOKUP($A160, TMUI!$A$2:$G1000, 5, false), "")</f>
        <v>73.37</v>
      </c>
      <c r="AE160" s="8">
        <f>iferror(VLOOKUP($A160, TMUI!$A$2:$G1000, 6, false), "")</f>
        <v>71.39</v>
      </c>
      <c r="AF160" s="8">
        <f>iferror(VLOOKUP($A160, TMUI!$A$2:$Z1000, 7, false), "")</f>
        <v>-0.1085567109</v>
      </c>
      <c r="AG160" s="8">
        <f>iferror(VLOOKUP($A160, TMUI!$A$2:$Z1000, 8, false), "")</f>
        <v>0.5305598296</v>
      </c>
      <c r="AH160" s="8">
        <f>iferror(VLOOKUP($A160, TMUI!$A$2:$Z1000, 9, false), "")</f>
        <v>0.04394877691</v>
      </c>
      <c r="AI160" s="8">
        <f>iferror(VLOOKUP($A160, TMUI!$A$2:$Z1000, 10, false), "")</f>
        <v>0.9084606824</v>
      </c>
      <c r="AJ160" s="8">
        <f>iferror(VLOOKUP($A160, TMUI!$A$2:$Z1000, 11, false), "")</f>
        <v>0.3436031445</v>
      </c>
      <c r="AK160" s="8">
        <f t="shared" si="3"/>
        <v>0.5861767178</v>
      </c>
      <c r="AL160" s="8"/>
      <c r="AM160" s="8">
        <f t="shared" si="4"/>
        <v>0.04781804401</v>
      </c>
      <c r="AN160" s="8">
        <f>iferror(vlookup(A160, 'December Scores'!A$1:AS1000, 3, false), "")</f>
        <v>-0.5322346089</v>
      </c>
      <c r="AO160" s="8">
        <f t="shared" si="5"/>
        <v>-0.09719511922</v>
      </c>
    </row>
    <row r="161">
      <c r="A161" s="2">
        <v>758.0</v>
      </c>
      <c r="B161" s="2" t="s">
        <v>64</v>
      </c>
      <c r="C161" s="8">
        <f>lookup($A161, NIL!$A$1:$A1000, NIL!C$1:C1000)</f>
        <v>4</v>
      </c>
      <c r="D161" s="8">
        <f>lookup($A161, NIL!$A$1:$A1000, NIL!D$1:D1000)</f>
        <v>0</v>
      </c>
      <c r="E161" s="8">
        <f>lookup($A161, NIL!$A$1:$A1000, NIL!E$1:E1000)</f>
        <v>1</v>
      </c>
      <c r="F161" s="8">
        <f>lookup($A161, NIL!$A$1:$A1000, NIL!F$1:F1000)</f>
        <v>0</v>
      </c>
      <c r="G161" s="8">
        <f>lookup($A161, NIL!$A$1:$A1000, NIL!G$1:G1000)</f>
        <v>0</v>
      </c>
      <c r="H161" s="8">
        <f>lookup($A161, NIL!$A$1:$A1000, NIL!K$1:K1000)</f>
        <v>0.1802616964</v>
      </c>
      <c r="I161" s="8">
        <f>lookup($A161, NIL!$A$1:$A1000, NIL!L$1:L1000)</f>
        <v>-2.857411258</v>
      </c>
      <c r="J161" s="8">
        <f>lookup($A161, NIL!$A$1:$A1000, NIL!M$1:M1000)</f>
        <v>0.2955136923</v>
      </c>
      <c r="K161" s="8">
        <f>lookup($A161, NIL!$A$1:$A1000, NIL!N$1:N1000)</f>
        <v>-0.980049762</v>
      </c>
      <c r="L161" s="8">
        <f>lookup($A161, NIL!$A$1:$A1000, NIL!O$1:O1000)</f>
        <v>-0.7116357457</v>
      </c>
      <c r="M161" s="8">
        <f>lookup($A161, NIL!$A$1:$A1000, NIL!P$1:P1000)</f>
        <v>-0.8146642753</v>
      </c>
      <c r="N161" s="8">
        <f t="shared" si="1"/>
        <v>-0.9025875444</v>
      </c>
      <c r="P161" s="8">
        <f>iferror(VLOOKUP($A161, Awario!$A$2:$G1000, 3, false), "")</f>
        <v>2</v>
      </c>
      <c r="Q161" s="8" t="str">
        <f>iferror(VLOOKUP($A161, Awario!$A$2:$Z1000, 4, false), "")</f>
        <v/>
      </c>
      <c r="R161" s="8">
        <f>iferror(VLOOKUP($A161, Awario!$A$2:$Z1000, 5, false), "")</f>
        <v>478</v>
      </c>
      <c r="S161" s="8">
        <f>iferror(VLOOKUP($A161, Awario!$A$2:$G1000, 6, false), "")</f>
        <v>2.679427897</v>
      </c>
      <c r="T161" s="9" t="b">
        <f>iferror(VLOOKUP($A161, Awario!$A$2:$Z1000, 7, false), "")</f>
        <v>1</v>
      </c>
      <c r="U161" s="8" t="str">
        <f>iferror(VLOOKUP($A161, Awario!$A$2:$Z1000, 8, false), "")</f>
        <v/>
      </c>
      <c r="V161" s="8">
        <f>iferror(VLOOKUP($A161, Awario!$A$2:$Z1000, 9, false), "")</f>
        <v>0.6526527338</v>
      </c>
      <c r="W161" s="8">
        <f>iferror(VLOOKUP($A161, Awario!$A$2:$Z1000, 10, false), "")</f>
        <v>-0.1001361202</v>
      </c>
      <c r="X161" s="8" t="str">
        <f>iferror(VLOOKUP($A161, Awario!$A$2:$Z1000, 11, false), "")</f>
        <v/>
      </c>
      <c r="Y161" s="8">
        <f>iferror(VLOOKUP($A161, Awario!$A$2:$Z1000, 12, false), "")</f>
        <v>0.2762583068</v>
      </c>
      <c r="Z161" s="8">
        <f t="shared" si="2"/>
        <v>0.5256028033</v>
      </c>
      <c r="AA161" s="8"/>
      <c r="AB161" s="8">
        <f>iferror(VLOOKUP($A161, TMUI!$A$2:$G1000, 3, false), "")</f>
        <v>74.53</v>
      </c>
      <c r="AC161" s="8">
        <f>iferror(VLOOKUP($A161, TMUI!$A$2:$G1000, 4, false), "")</f>
        <v>74.21</v>
      </c>
      <c r="AD161" s="8">
        <f>iferror(VLOOKUP($A161, TMUI!$A$2:$G1000, 5, false), "")</f>
        <v>70</v>
      </c>
      <c r="AE161" s="8">
        <f>iferror(VLOOKUP($A161, TMUI!$A$2:$G1000, 6, false), "")</f>
        <v>61.51</v>
      </c>
      <c r="AF161" s="8">
        <f>iferror(VLOOKUP($A161, TMUI!$A$2:$Z1000, 7, false), "")</f>
        <v>-0.1246812863</v>
      </c>
      <c r="AG161" s="8">
        <f>iferror(VLOOKUP($A161, TMUI!$A$2:$Z1000, 8, false), "")</f>
        <v>0.3503792866</v>
      </c>
      <c r="AH161" s="8">
        <f>iferror(VLOOKUP($A161, TMUI!$A$2:$Z1000, 9, false), "")</f>
        <v>-0.2199829606</v>
      </c>
      <c r="AI161" s="8">
        <f>iferror(VLOOKUP($A161, TMUI!$A$2:$Z1000, 10, false), "")</f>
        <v>0.3056447008</v>
      </c>
      <c r="AJ161" s="8">
        <f>iferror(VLOOKUP($A161, TMUI!$A$2:$Z1000, 11, false), "")</f>
        <v>0.07783993514</v>
      </c>
      <c r="AK161" s="8">
        <f t="shared" si="3"/>
        <v>0.2789980916</v>
      </c>
      <c r="AL161" s="8"/>
      <c r="AM161" s="8">
        <f t="shared" si="4"/>
        <v>-0.0326622165</v>
      </c>
      <c r="AN161" s="8">
        <f>iferror(vlookup(A161, 'December Scores'!A$1:AS1000, 3, false), "")</f>
        <v>-0.3382823512</v>
      </c>
      <c r="AO161" s="8">
        <f t="shared" si="5"/>
        <v>-0.1090672502</v>
      </c>
    </row>
    <row r="162">
      <c r="A162" s="2">
        <v>1470.0</v>
      </c>
      <c r="B162" s="2" t="s">
        <v>153</v>
      </c>
      <c r="C162" s="8">
        <f>lookup($A162, NIL!$A$1:$A1000, NIL!C$1:C1000)</f>
        <v>4</v>
      </c>
      <c r="D162" s="8">
        <f>lookup($A162, NIL!$A$1:$A1000, NIL!D$1:D1000)</f>
        <v>1</v>
      </c>
      <c r="E162" s="8">
        <f>lookup($A162, NIL!$A$1:$A1000, NIL!E$1:E1000)</f>
        <v>1</v>
      </c>
      <c r="F162" s="8">
        <f>lookup($A162, NIL!$A$1:$A1000, NIL!F$1:F1000)</f>
        <v>0</v>
      </c>
      <c r="G162" s="8">
        <f>lookup($A162, NIL!$A$1:$A1000, NIL!G$1:G1000)</f>
        <v>0</v>
      </c>
      <c r="H162" s="8">
        <f>lookup($A162, NIL!$A$1:$A1000, NIL!K$1:K1000)</f>
        <v>0.1802616964</v>
      </c>
      <c r="I162" s="8">
        <f>lookup($A162, NIL!$A$1:$A1000, NIL!L$1:L1000)</f>
        <v>0.3487391692</v>
      </c>
      <c r="J162" s="8">
        <f>lookup($A162, NIL!$A$1:$A1000, NIL!M$1:M1000)</f>
        <v>0.2955136923</v>
      </c>
      <c r="K162" s="8">
        <f>lookup($A162, NIL!$A$1:$A1000, NIL!N$1:N1000)</f>
        <v>-0.980049762</v>
      </c>
      <c r="L162" s="8">
        <f>lookup($A162, NIL!$A$1:$A1000, NIL!O$1:O1000)</f>
        <v>-0.7116357457</v>
      </c>
      <c r="M162" s="8">
        <f>lookup($A162, NIL!$A$1:$A1000, NIL!P$1:P1000)</f>
        <v>-0.17343419</v>
      </c>
      <c r="N162" s="8">
        <f t="shared" si="1"/>
        <v>-0.4164543072</v>
      </c>
      <c r="P162" s="8">
        <f>iferror(VLOOKUP($A162, Awario!$A$2:$G1000, 3, false), "")</f>
        <v>0</v>
      </c>
      <c r="Q162" s="8">
        <f>iferror(VLOOKUP($A162, Awario!$A$2:$Z1000, 4, false), "")</f>
        <v>0</v>
      </c>
      <c r="R162" s="8">
        <f>iferror(VLOOKUP($A162, Awario!$A$2:$Z1000, 5, false), "")</f>
        <v>0</v>
      </c>
      <c r="S162" s="8">
        <f>iferror(VLOOKUP($A162, Awario!$A$2:$G1000, 6, false), "")</f>
        <v>0</v>
      </c>
      <c r="T162" s="9" t="b">
        <f>iferror(VLOOKUP($A162, Awario!$A$2:$Z1000, 7, false), "")</f>
        <v>1</v>
      </c>
      <c r="U162" s="8" t="str">
        <f>iferror(VLOOKUP($A162, Awario!$A$2:$Z1000, 8, false), "")</f>
        <v/>
      </c>
      <c r="V162" s="8">
        <f>iferror(VLOOKUP($A162, Awario!$A$2:$Z1000, 9, false), "")</f>
        <v>-0.7270182438</v>
      </c>
      <c r="W162" s="8">
        <f>iferror(VLOOKUP($A162, Awario!$A$2:$Z1000, 10, false), "")</f>
        <v>-0.9975098132</v>
      </c>
      <c r="X162" s="8" t="str">
        <f>iferror(VLOOKUP($A162, Awario!$A$2:$Z1000, 11, false), "")</f>
        <v/>
      </c>
      <c r="Y162" s="8">
        <f>iferror(VLOOKUP($A162, Awario!$A$2:$Z1000, 12, false), "")</f>
        <v>-0.8622640285</v>
      </c>
      <c r="Z162" s="8">
        <f t="shared" si="2"/>
        <v>-0.9285817296</v>
      </c>
      <c r="AA162" s="8"/>
      <c r="AB162" s="8">
        <f>iferror(VLOOKUP($A162, TMUI!$A$2:$G1000, 3, false), "")</f>
        <v>79.78</v>
      </c>
      <c r="AC162" s="8">
        <f>iferror(VLOOKUP($A162, TMUI!$A$2:$G1000, 4, false), "")</f>
        <v>78.82</v>
      </c>
      <c r="AD162" s="8">
        <f>iferror(VLOOKUP($A162, TMUI!$A$2:$G1000, 5, false), "")</f>
        <v>85.92</v>
      </c>
      <c r="AE162" s="8">
        <f>iferror(VLOOKUP($A162, TMUI!$A$2:$G1000, 6, false), "")</f>
        <v>63.17</v>
      </c>
      <c r="AF162" s="8">
        <f>iferror(VLOOKUP($A162, TMUI!$A$2:$Z1000, 7, false), "")</f>
        <v>0.2601097178</v>
      </c>
      <c r="AG162" s="8">
        <f>iferror(VLOOKUP($A162, TMUI!$A$2:$Z1000, 8, false), "")</f>
        <v>0.6638254387</v>
      </c>
      <c r="AH162" s="8">
        <f>iferror(VLOOKUP($A162, TMUI!$A$2:$Z1000, 9, false), "")</f>
        <v>1.026839966</v>
      </c>
      <c r="AI162" s="8">
        <f>iferror(VLOOKUP($A162, TMUI!$A$2:$Z1000, 10, false), "")</f>
        <v>0.4069275479</v>
      </c>
      <c r="AJ162" s="8">
        <f>iferror(VLOOKUP($A162, TMUI!$A$2:$Z1000, 11, false), "")</f>
        <v>0.5894256675</v>
      </c>
      <c r="AK162" s="8">
        <f t="shared" si="3"/>
        <v>0.7677406252</v>
      </c>
      <c r="AL162" s="8"/>
      <c r="AM162" s="8">
        <f t="shared" si="4"/>
        <v>-0.1924318039</v>
      </c>
      <c r="AN162" s="8">
        <f>iferror(vlookup(A162, 'December Scores'!A$1:AS1000, 3, false), "")</f>
        <v>0.1296047737</v>
      </c>
      <c r="AO162" s="8">
        <f t="shared" si="5"/>
        <v>-0.1119226595</v>
      </c>
    </row>
    <row r="163">
      <c r="A163" s="2">
        <v>2391.0</v>
      </c>
      <c r="B163" s="2" t="s">
        <v>59</v>
      </c>
      <c r="C163" s="8">
        <f>lookup($A163, NIL!$A$1:$A1000, NIL!C$1:C1000)</f>
        <v>2</v>
      </c>
      <c r="D163" s="8">
        <f>lookup($A163, NIL!$A$1:$A1000, NIL!D$1:D1000)</f>
        <v>0</v>
      </c>
      <c r="E163" s="8">
        <f>lookup($A163, NIL!$A$1:$A1000, NIL!E$1:E1000)</f>
        <v>1</v>
      </c>
      <c r="F163" s="8">
        <f>lookup($A163, NIL!$A$1:$A1000, NIL!F$1:F1000)</f>
        <v>0</v>
      </c>
      <c r="G163" s="8">
        <f>lookup($A163, NIL!$A$1:$A1000, NIL!G$1:G1000)</f>
        <v>0</v>
      </c>
      <c r="H163" s="8">
        <f>lookup($A163, NIL!$A$1:$A1000, NIL!K$1:K1000)</f>
        <v>-5.528025355</v>
      </c>
      <c r="I163" s="8">
        <f>lookup($A163, NIL!$A$1:$A1000, NIL!L$1:L1000)</f>
        <v>-2.857411258</v>
      </c>
      <c r="J163" s="8">
        <f>lookup($A163, NIL!$A$1:$A1000, NIL!M$1:M1000)</f>
        <v>0.2955136923</v>
      </c>
      <c r="K163" s="8">
        <f>lookup($A163, NIL!$A$1:$A1000, NIL!N$1:N1000)</f>
        <v>-0.980049762</v>
      </c>
      <c r="L163" s="8">
        <f>lookup($A163, NIL!$A$1:$A1000, NIL!O$1:O1000)</f>
        <v>-0.7116357457</v>
      </c>
      <c r="M163" s="8">
        <f>lookup($A163, NIL!$A$1:$A1000, NIL!P$1:P1000)</f>
        <v>-1.956321686</v>
      </c>
      <c r="N163" s="8">
        <f t="shared" si="1"/>
        <v>-1.398685699</v>
      </c>
      <c r="P163" s="8" t="str">
        <f>iferror(VLOOKUP($A163, Awario!$A$2:$G1000, 3, false), "")</f>
        <v/>
      </c>
      <c r="Q163" s="8" t="str">
        <f>iferror(VLOOKUP($A163, Awario!$A$2:$Z1000, 4, false), "")</f>
        <v/>
      </c>
      <c r="R163" s="8" t="str">
        <f>iferror(VLOOKUP($A163, Awario!$A$2:$Z1000, 5, false), "")</f>
        <v/>
      </c>
      <c r="S163" s="8" t="str">
        <f>iferror(VLOOKUP($A163, Awario!$A$2:$G1000, 6, false), "")</f>
        <v/>
      </c>
      <c r="T163" s="9" t="str">
        <f>iferror(VLOOKUP($A163, Awario!$A$2:$Z1000, 7, false), "")</f>
        <v/>
      </c>
      <c r="U163" s="8" t="str">
        <f>iferror(VLOOKUP($A163, Awario!$A$2:$Z1000, 8, false), "")</f>
        <v/>
      </c>
      <c r="V163" s="8" t="str">
        <f>iferror(VLOOKUP($A163, Awario!$A$2:$Z1000, 9, false), "")</f>
        <v/>
      </c>
      <c r="W163" s="8" t="str">
        <f>iferror(VLOOKUP($A163, Awario!$A$2:$Z1000, 10, false), "")</f>
        <v/>
      </c>
      <c r="X163" s="8" t="str">
        <f>iferror(VLOOKUP($A163, Awario!$A$2:$Z1000, 11, false), "")</f>
        <v/>
      </c>
      <c r="Y163" s="8" t="str">
        <f>iferror(VLOOKUP($A163, Awario!$A$2:$Z1000, 12, false), "")</f>
        <v/>
      </c>
      <c r="Z163" s="8" t="str">
        <f t="shared" si="2"/>
        <v/>
      </c>
      <c r="AA163" s="8"/>
      <c r="AB163" s="8">
        <f>iferror(VLOOKUP($A163, TMUI!$A$2:$G1000, 3, false), "")</f>
        <v>92.19</v>
      </c>
      <c r="AC163" s="8">
        <f>iferror(VLOOKUP($A163, TMUI!$A$2:$G1000, 4, false), "")</f>
        <v>85.16</v>
      </c>
      <c r="AD163" s="8">
        <f>iferror(VLOOKUP($A163, TMUI!$A$2:$G1000, 5, false), "")</f>
        <v>98.44</v>
      </c>
      <c r="AE163" s="8">
        <f>iferror(VLOOKUP($A163, TMUI!$A$2:$G1000, 6, false), "")</f>
        <v>76.56</v>
      </c>
      <c r="AF163" s="8">
        <f>iferror(VLOOKUP($A163, TMUI!$A$2:$Z1000, 7, false), "")</f>
        <v>1.169682358</v>
      </c>
      <c r="AG163" s="8">
        <f>iferror(VLOOKUP($A163, TMUI!$A$2:$Z1000, 8, false), "")</f>
        <v>1.094898889</v>
      </c>
      <c r="AH163" s="8">
        <f>iferror(VLOOKUP($A163, TMUI!$A$2:$Z1000, 9, false), "")</f>
        <v>2.007381614</v>
      </c>
      <c r="AI163" s="8">
        <f>iferror(VLOOKUP($A163, TMUI!$A$2:$Z1000, 10, false), "")</f>
        <v>1.223901839</v>
      </c>
      <c r="AJ163" s="8">
        <f>iferror(VLOOKUP($A163, TMUI!$A$2:$Z1000, 11, false), "")</f>
        <v>1.373966175</v>
      </c>
      <c r="AK163" s="8">
        <f t="shared" si="3"/>
        <v>1.172163032</v>
      </c>
      <c r="AL163" s="8"/>
      <c r="AM163" s="8">
        <f t="shared" si="4"/>
        <v>-0.1132613334</v>
      </c>
      <c r="AN163" s="8" t="str">
        <f>iferror(vlookup(A163, 'December Scores'!A$1:AS1000, 3, false), "")</f>
        <v/>
      </c>
      <c r="AO163" s="8">
        <f t="shared" si="5"/>
        <v>-0.1132613334</v>
      </c>
    </row>
    <row r="164">
      <c r="A164" s="2">
        <v>1018.0</v>
      </c>
      <c r="B164" s="2" t="s">
        <v>91</v>
      </c>
      <c r="C164" s="8">
        <f>lookup($A164, NIL!$A$1:$A1000, NIL!C$1:C1000)</f>
        <v>4</v>
      </c>
      <c r="D164" s="8">
        <f>lookup($A164, NIL!$A$1:$A1000, NIL!D$1:D1000)</f>
        <v>1</v>
      </c>
      <c r="E164" s="8">
        <f>lookup($A164, NIL!$A$1:$A1000, NIL!E$1:E1000)</f>
        <v>1</v>
      </c>
      <c r="F164" s="8">
        <f>lookup($A164, NIL!$A$1:$A1000, NIL!F$1:F1000)</f>
        <v>1</v>
      </c>
      <c r="G164" s="8">
        <f>lookup($A164, NIL!$A$1:$A1000, NIL!G$1:G1000)</f>
        <v>0</v>
      </c>
      <c r="H164" s="8">
        <f>lookup($A164, NIL!$A$1:$A1000, NIL!K$1:K1000)</f>
        <v>0.1802616964</v>
      </c>
      <c r="I164" s="8">
        <f>lookup($A164, NIL!$A$1:$A1000, NIL!L$1:L1000)</f>
        <v>0.3487391692</v>
      </c>
      <c r="J164" s="8">
        <f>lookup($A164, NIL!$A$1:$A1000, NIL!M$1:M1000)</f>
        <v>0.2955136923</v>
      </c>
      <c r="K164" s="8">
        <f>lookup($A164, NIL!$A$1:$A1000, NIL!N$1:N1000)</f>
        <v>1.016618783</v>
      </c>
      <c r="L164" s="8">
        <f>lookup($A164, NIL!$A$1:$A1000, NIL!O$1:O1000)</f>
        <v>-0.7116357457</v>
      </c>
      <c r="M164" s="8">
        <f>lookup($A164, NIL!$A$1:$A1000, NIL!P$1:P1000)</f>
        <v>0.225899519</v>
      </c>
      <c r="N164" s="8">
        <f t="shared" si="1"/>
        <v>0.4752888795</v>
      </c>
      <c r="P164" s="8">
        <f>iferror(VLOOKUP($A164, Awario!$A$2:$G1000, 3, false), "")</f>
        <v>0</v>
      </c>
      <c r="Q164" s="8">
        <f>iferror(VLOOKUP($A164, Awario!$A$2:$Z1000, 4, false), "")</f>
        <v>0</v>
      </c>
      <c r="R164" s="8">
        <f>iferror(VLOOKUP($A164, Awario!$A$2:$Z1000, 5, false), "")</f>
        <v>0</v>
      </c>
      <c r="S164" s="8">
        <f>iferror(VLOOKUP($A164, Awario!$A$2:$G1000, 6, false), "")</f>
        <v>0</v>
      </c>
      <c r="T164" s="9" t="b">
        <f>iferror(VLOOKUP($A164, Awario!$A$2:$Z1000, 7, false), "")</f>
        <v>1</v>
      </c>
      <c r="U164" s="8" t="str">
        <f>iferror(VLOOKUP($A164, Awario!$A$2:$Z1000, 8, false), "")</f>
        <v/>
      </c>
      <c r="V164" s="8">
        <f>iferror(VLOOKUP($A164, Awario!$A$2:$Z1000, 9, false), "")</f>
        <v>-0.7270182438</v>
      </c>
      <c r="W164" s="8">
        <f>iferror(VLOOKUP($A164, Awario!$A$2:$Z1000, 10, false), "")</f>
        <v>-0.9975098132</v>
      </c>
      <c r="X164" s="8" t="str">
        <f>iferror(VLOOKUP($A164, Awario!$A$2:$Z1000, 11, false), "")</f>
        <v/>
      </c>
      <c r="Y164" s="8">
        <f>iferror(VLOOKUP($A164, Awario!$A$2:$Z1000, 12, false), "")</f>
        <v>-0.8622640285</v>
      </c>
      <c r="Z164" s="8">
        <f t="shared" si="2"/>
        <v>-0.9285817296</v>
      </c>
      <c r="AA164" s="8"/>
      <c r="AB164" s="8">
        <f>iferror(VLOOKUP($A164, TMUI!$A$2:$G1000, 3, false), "")</f>
        <v>88.82</v>
      </c>
      <c r="AC164" s="8">
        <f>iferror(VLOOKUP($A164, TMUI!$A$2:$G1000, 4, false), "")</f>
        <v>67.43</v>
      </c>
      <c r="AD164" s="8">
        <f>iferror(VLOOKUP($A164, TMUI!$A$2:$G1000, 5, false), "")</f>
        <v>75.76</v>
      </c>
      <c r="AE164" s="8">
        <f>iferror(VLOOKUP($A164, TMUI!$A$2:$G1000, 6, false), "")</f>
        <v>38.04</v>
      </c>
      <c r="AF164" s="8">
        <f>iferror(VLOOKUP($A164, TMUI!$A$2:$Z1000, 7, false), "")</f>
        <v>0.92268318</v>
      </c>
      <c r="AG164" s="8">
        <f>iferror(VLOOKUP($A164, TMUI!$A$2:$Z1000, 8, false), "")</f>
        <v>-0.1106109327</v>
      </c>
      <c r="AH164" s="8">
        <f>iferror(VLOOKUP($A164, TMUI!$A$2:$Z1000, 9, false), "")</f>
        <v>0.2311288519</v>
      </c>
      <c r="AI164" s="8">
        <f>iferror(VLOOKUP($A164, TMUI!$A$2:$Z1000, 10, false), "")</f>
        <v>-1.126348324</v>
      </c>
      <c r="AJ164" s="8">
        <f>iferror(VLOOKUP($A164, TMUI!$A$2:$Z1000, 11, false), "")</f>
        <v>-0.02078680621</v>
      </c>
      <c r="AK164" s="8">
        <f t="shared" si="3"/>
        <v>-0.1441763025</v>
      </c>
      <c r="AL164" s="8"/>
      <c r="AM164" s="8">
        <f t="shared" si="4"/>
        <v>-0.1991563842</v>
      </c>
      <c r="AN164" s="8">
        <f>iferror(vlookup(A164, 'December Scores'!A$1:AS1000, 3, false), "")</f>
        <v>0.003129489444</v>
      </c>
      <c r="AO164" s="8">
        <f t="shared" si="5"/>
        <v>-0.1485849158</v>
      </c>
    </row>
    <row r="165">
      <c r="A165" s="2">
        <v>755.0</v>
      </c>
      <c r="B165" s="2" t="s">
        <v>63</v>
      </c>
      <c r="C165" s="8">
        <f>lookup($A165, NIL!$A$1:$A1000, NIL!C$1:C1000)</f>
        <v>4</v>
      </c>
      <c r="D165" s="8">
        <f>lookup($A165, NIL!$A$1:$A1000, NIL!D$1:D1000)</f>
        <v>1</v>
      </c>
      <c r="E165" s="8">
        <f>lookup($A165, NIL!$A$1:$A1000, NIL!E$1:E1000)</f>
        <v>0</v>
      </c>
      <c r="F165" s="8">
        <f>lookup($A165, NIL!$A$1:$A1000, NIL!F$1:F1000)</f>
        <v>0</v>
      </c>
      <c r="G165" s="8">
        <f>lookup($A165, NIL!$A$1:$A1000, NIL!G$1:G1000)</f>
        <v>1</v>
      </c>
      <c r="H165" s="8">
        <f>lookup($A165, NIL!$A$1:$A1000, NIL!K$1:K1000)</f>
        <v>0.1802616964</v>
      </c>
      <c r="I165" s="8">
        <f>lookup($A165, NIL!$A$1:$A1000, NIL!L$1:L1000)</f>
        <v>0.3487391692</v>
      </c>
      <c r="J165" s="8">
        <f>lookup($A165, NIL!$A$1:$A1000, NIL!M$1:M1000)</f>
        <v>-3.37154258</v>
      </c>
      <c r="K165" s="8">
        <f>lookup($A165, NIL!$A$1:$A1000, NIL!N$1:N1000)</f>
        <v>-0.980049762</v>
      </c>
      <c r="L165" s="8">
        <f>lookup($A165, NIL!$A$1:$A1000, NIL!O$1:O1000)</f>
        <v>1.400065978</v>
      </c>
      <c r="M165" s="8">
        <f>lookup($A165, NIL!$A$1:$A1000, NIL!P$1:P1000)</f>
        <v>-0.4845050996</v>
      </c>
      <c r="N165" s="8">
        <f t="shared" si="1"/>
        <v>-0.6960640054</v>
      </c>
      <c r="P165" s="8">
        <f>iferror(VLOOKUP($A165, Awario!$A$2:$G1000, 3, false), "")</f>
        <v>0</v>
      </c>
      <c r="Q165" s="8">
        <f>iferror(VLOOKUP($A165, Awario!$A$2:$Z1000, 4, false), "")</f>
        <v>0</v>
      </c>
      <c r="R165" s="8">
        <f>iferror(VLOOKUP($A165, Awario!$A$2:$Z1000, 5, false), "")</f>
        <v>0</v>
      </c>
      <c r="S165" s="8">
        <f>iferror(VLOOKUP($A165, Awario!$A$2:$G1000, 6, false), "")</f>
        <v>0</v>
      </c>
      <c r="T165" s="9" t="b">
        <f>iferror(VLOOKUP($A165, Awario!$A$2:$Z1000, 7, false), "")</f>
        <v>1</v>
      </c>
      <c r="U165" s="8" t="str">
        <f>iferror(VLOOKUP($A165, Awario!$A$2:$Z1000, 8, false), "")</f>
        <v/>
      </c>
      <c r="V165" s="8">
        <f>iferror(VLOOKUP($A165, Awario!$A$2:$Z1000, 9, false), "")</f>
        <v>-0.7270182438</v>
      </c>
      <c r="W165" s="8">
        <f>iferror(VLOOKUP($A165, Awario!$A$2:$Z1000, 10, false), "")</f>
        <v>-0.9975098132</v>
      </c>
      <c r="X165" s="8" t="str">
        <f>iferror(VLOOKUP($A165, Awario!$A$2:$Z1000, 11, false), "")</f>
        <v/>
      </c>
      <c r="Y165" s="8">
        <f>iferror(VLOOKUP($A165, Awario!$A$2:$Z1000, 12, false), "")</f>
        <v>-0.8622640285</v>
      </c>
      <c r="Z165" s="8">
        <f t="shared" si="2"/>
        <v>-0.9285817296</v>
      </c>
      <c r="AA165" s="8"/>
      <c r="AB165" s="8">
        <f>iferror(VLOOKUP($A165, TMUI!$A$2:$G1000, 3, false), "")</f>
        <v>91.27</v>
      </c>
      <c r="AC165" s="8">
        <f>iferror(VLOOKUP($A165, TMUI!$A$2:$G1000, 4, false), "")</f>
        <v>75.26</v>
      </c>
      <c r="AD165" s="8">
        <f>iferror(VLOOKUP($A165, TMUI!$A$2:$G1000, 5, false), "")</f>
        <v>74.35</v>
      </c>
      <c r="AE165" s="8">
        <f>iferror(VLOOKUP($A165, TMUI!$A$2:$G1000, 6, false), "")</f>
        <v>69.87</v>
      </c>
      <c r="AF165" s="8">
        <f>iferror(VLOOKUP($A165, TMUI!$A$2:$Z1000, 7, false), "")</f>
        <v>1.102252315</v>
      </c>
      <c r="AG165" s="8">
        <f>iferror(VLOOKUP($A165, TMUI!$A$2:$Z1000, 8, false), "")</f>
        <v>0.4217715772</v>
      </c>
      <c r="AH165" s="8">
        <f>iferror(VLOOKUP($A165, TMUI!$A$2:$Z1000, 9, false), "")</f>
        <v>0.1207004395</v>
      </c>
      <c r="AI165" s="8">
        <f>iferror(VLOOKUP($A165, TMUI!$A$2:$Z1000, 10, false), "")</f>
        <v>0.8157197621</v>
      </c>
      <c r="AJ165" s="8">
        <f>iferror(VLOOKUP($A165, TMUI!$A$2:$Z1000, 11, false), "")</f>
        <v>0.6151110235</v>
      </c>
      <c r="AK165" s="8">
        <f t="shared" si="3"/>
        <v>0.7842901399</v>
      </c>
      <c r="AL165" s="8"/>
      <c r="AM165" s="8">
        <f t="shared" si="4"/>
        <v>-0.2801185317</v>
      </c>
      <c r="AN165" s="8">
        <f>iferror(vlookup(A165, 'December Scores'!A$1:AS1000, 3, false), "")</f>
        <v>0.218852506</v>
      </c>
      <c r="AO165" s="8">
        <f t="shared" si="5"/>
        <v>-0.1553757723</v>
      </c>
    </row>
    <row r="166">
      <c r="A166" s="2">
        <v>2212.0</v>
      </c>
      <c r="B166" s="2" t="s">
        <v>318</v>
      </c>
      <c r="C166" s="8">
        <f>lookup($A166, NIL!$A$1:$A1000, NIL!C$1:C1000)</f>
        <v>4</v>
      </c>
      <c r="D166" s="8">
        <f>lookup($A166, NIL!$A$1:$A1000, NIL!D$1:D1000)</f>
        <v>1</v>
      </c>
      <c r="E166" s="8">
        <f>lookup($A166, NIL!$A$1:$A1000, NIL!E$1:E1000)</f>
        <v>1</v>
      </c>
      <c r="F166" s="8">
        <f>lookup($A166, NIL!$A$1:$A1000, NIL!F$1:F1000)</f>
        <v>0</v>
      </c>
      <c r="G166" s="8">
        <f>lookup($A166, NIL!$A$1:$A1000, NIL!G$1:G1000)</f>
        <v>0</v>
      </c>
      <c r="H166" s="8">
        <f>lookup($A166, NIL!$A$1:$A1000, NIL!K$1:K1000)</f>
        <v>0.1802616964</v>
      </c>
      <c r="I166" s="8">
        <f>lookup($A166, NIL!$A$1:$A1000, NIL!L$1:L1000)</f>
        <v>0.3487391692</v>
      </c>
      <c r="J166" s="8">
        <f>lookup($A166, NIL!$A$1:$A1000, NIL!M$1:M1000)</f>
        <v>0.2955136923</v>
      </c>
      <c r="K166" s="8">
        <f>lookup($A166, NIL!$A$1:$A1000, NIL!N$1:N1000)</f>
        <v>-0.980049762</v>
      </c>
      <c r="L166" s="8">
        <f>lookup($A166, NIL!$A$1:$A1000, NIL!O$1:O1000)</f>
        <v>-0.7116357457</v>
      </c>
      <c r="M166" s="8">
        <f>lookup($A166, NIL!$A$1:$A1000, NIL!P$1:P1000)</f>
        <v>-0.17343419</v>
      </c>
      <c r="N166" s="8">
        <f t="shared" si="1"/>
        <v>-0.4164543072</v>
      </c>
      <c r="P166" s="8">
        <f>iferror(VLOOKUP($A166, Awario!$A$2:$G1000, 3, false), "")</f>
        <v>5</v>
      </c>
      <c r="Q166" s="8" t="str">
        <f>iferror(VLOOKUP($A166, Awario!$A$2:$Z1000, 4, false), "")</f>
        <v/>
      </c>
      <c r="R166" s="8">
        <f>iferror(VLOOKUP($A166, Awario!$A$2:$Z1000, 5, false), "")</f>
        <v>0</v>
      </c>
      <c r="S166" s="8">
        <f>iferror(VLOOKUP($A166, Awario!$A$2:$G1000, 6, false), "")</f>
        <v>0</v>
      </c>
      <c r="T166" s="9" t="b">
        <f>iferror(VLOOKUP($A166, Awario!$A$2:$Z1000, 7, false), "")</f>
        <v>1</v>
      </c>
      <c r="U166" s="8" t="str">
        <f>iferror(VLOOKUP($A166, Awario!$A$2:$Z1000, 8, false), "")</f>
        <v/>
      </c>
      <c r="V166" s="8">
        <f>iferror(VLOOKUP($A166, Awario!$A$2:$Z1000, 9, false), "")</f>
        <v>-0.7270182438</v>
      </c>
      <c r="W166" s="8">
        <f>iferror(VLOOKUP($A166, Awario!$A$2:$Z1000, 10, false), "")</f>
        <v>1.245924419</v>
      </c>
      <c r="X166" s="8" t="str">
        <f>iferror(VLOOKUP($A166, Awario!$A$2:$Z1000, 11, false), "")</f>
        <v/>
      </c>
      <c r="Y166" s="8">
        <f>iferror(VLOOKUP($A166, Awario!$A$2:$Z1000, 12, false), "")</f>
        <v>0.2594530877</v>
      </c>
      <c r="Z166" s="8">
        <f t="shared" si="2"/>
        <v>0.5093653774</v>
      </c>
      <c r="AA166" s="8"/>
      <c r="AB166" s="8">
        <f>iferror(VLOOKUP($A166, TMUI!$A$2:$G1000, 3, false), "")</f>
        <v>86.13</v>
      </c>
      <c r="AC166" s="8">
        <f>iferror(VLOOKUP($A166, TMUI!$A$2:$G1000, 4, false), "")</f>
        <v>61.88</v>
      </c>
      <c r="AD166" s="8">
        <f>iferror(VLOOKUP($A166, TMUI!$A$2:$G1000, 5, false), "")</f>
        <v>66.6</v>
      </c>
      <c r="AE166" s="8">
        <f>iferror(VLOOKUP($A166, TMUI!$A$2:$G1000, 6, false), "")</f>
        <v>35.98</v>
      </c>
      <c r="AF166" s="8">
        <f>iferror(VLOOKUP($A166, TMUI!$A$2:$Z1000, 7, false), "")</f>
        <v>0.7255235989</v>
      </c>
      <c r="AG166" s="8">
        <f>iferror(VLOOKUP($A166, TMUI!$A$2:$Z1000, 8, false), "")</f>
        <v>-0.4879701831</v>
      </c>
      <c r="AH166" s="8">
        <f>iferror(VLOOKUP($A166, TMUI!$A$2:$Z1000, 9, false), "")</f>
        <v>-0.4862642389</v>
      </c>
      <c r="AI166" s="8">
        <f>iferror(VLOOKUP($A166, TMUI!$A$2:$Z1000, 10, false), "")</f>
        <v>-1.252036676</v>
      </c>
      <c r="AJ166" s="8">
        <f>iferror(VLOOKUP($A166, TMUI!$A$2:$Z1000, 11, false), "")</f>
        <v>-0.3751868749</v>
      </c>
      <c r="AK166" s="8">
        <f t="shared" si="3"/>
        <v>-0.6125249994</v>
      </c>
      <c r="AL166" s="8"/>
      <c r="AM166" s="8">
        <f t="shared" si="4"/>
        <v>-0.1732046431</v>
      </c>
      <c r="AN166" s="8">
        <f>iferror(vlookup(A166, 'December Scores'!A$1:AS1000, 3, false), "")</f>
        <v>-0.1167454212</v>
      </c>
      <c r="AO166" s="8">
        <f t="shared" si="5"/>
        <v>-0.1590898376</v>
      </c>
    </row>
    <row r="167">
      <c r="A167" s="2">
        <v>877.0</v>
      </c>
      <c r="B167" s="2" t="s">
        <v>84</v>
      </c>
      <c r="C167" s="8">
        <f>lookup($A167, NIL!$A$1:$A1000, NIL!C$1:C1000)</f>
        <v>4</v>
      </c>
      <c r="D167" s="8">
        <f>lookup($A167, NIL!$A$1:$A1000, NIL!D$1:D1000)</f>
        <v>1</v>
      </c>
      <c r="E167" s="8">
        <f>lookup($A167, NIL!$A$1:$A1000, NIL!E$1:E1000)</f>
        <v>0</v>
      </c>
      <c r="F167" s="8">
        <f>lookup($A167, NIL!$A$1:$A1000, NIL!F$1:F1000)</f>
        <v>0</v>
      </c>
      <c r="G167" s="8">
        <f>lookup($A167, NIL!$A$1:$A1000, NIL!G$1:G1000)</f>
        <v>0</v>
      </c>
      <c r="H167" s="8">
        <f>lookup($A167, NIL!$A$1:$A1000, NIL!K$1:K1000)</f>
        <v>0.1802616964</v>
      </c>
      <c r="I167" s="8">
        <f>lookup($A167, NIL!$A$1:$A1000, NIL!L$1:L1000)</f>
        <v>0.3487391692</v>
      </c>
      <c r="J167" s="8">
        <f>lookup($A167, NIL!$A$1:$A1000, NIL!M$1:M1000)</f>
        <v>-3.37154258</v>
      </c>
      <c r="K167" s="8">
        <f>lookup($A167, NIL!$A$1:$A1000, NIL!N$1:N1000)</f>
        <v>-0.980049762</v>
      </c>
      <c r="L167" s="8">
        <f>lookup($A167, NIL!$A$1:$A1000, NIL!O$1:O1000)</f>
        <v>-0.7116357457</v>
      </c>
      <c r="M167" s="8">
        <f>lookup($A167, NIL!$A$1:$A1000, NIL!P$1:P1000)</f>
        <v>-0.9068454444</v>
      </c>
      <c r="N167" s="8">
        <f t="shared" si="1"/>
        <v>-0.9522843296</v>
      </c>
      <c r="P167" s="8">
        <f>iferror(VLOOKUP($A167, Awario!$A$2:$G1000, 3, false), "")</f>
        <v>0</v>
      </c>
      <c r="Q167" s="8">
        <f>iferror(VLOOKUP($A167, Awario!$A$2:$Z1000, 4, false), "")</f>
        <v>0</v>
      </c>
      <c r="R167" s="8">
        <f>iferror(VLOOKUP($A167, Awario!$A$2:$Z1000, 5, false), "")</f>
        <v>0</v>
      </c>
      <c r="S167" s="8">
        <f>iferror(VLOOKUP($A167, Awario!$A$2:$G1000, 6, false), "")</f>
        <v>0</v>
      </c>
      <c r="T167" s="9" t="b">
        <f>iferror(VLOOKUP($A167, Awario!$A$2:$Z1000, 7, false), "")</f>
        <v>1</v>
      </c>
      <c r="U167" s="8" t="str">
        <f>iferror(VLOOKUP($A167, Awario!$A$2:$Z1000, 8, false), "")</f>
        <v/>
      </c>
      <c r="V167" s="8">
        <f>iferror(VLOOKUP($A167, Awario!$A$2:$Z1000, 9, false), "")</f>
        <v>-0.7270182438</v>
      </c>
      <c r="W167" s="8">
        <f>iferror(VLOOKUP($A167, Awario!$A$2:$Z1000, 10, false), "")</f>
        <v>-0.9975098132</v>
      </c>
      <c r="X167" s="8" t="str">
        <f>iferror(VLOOKUP($A167, Awario!$A$2:$Z1000, 11, false), "")</f>
        <v/>
      </c>
      <c r="Y167" s="8">
        <f>iferror(VLOOKUP($A167, Awario!$A$2:$Z1000, 12, false), "")</f>
        <v>-0.8622640285</v>
      </c>
      <c r="Z167" s="8">
        <f t="shared" si="2"/>
        <v>-0.9285817296</v>
      </c>
      <c r="AA167" s="8"/>
      <c r="AB167" s="8">
        <f>iferror(VLOOKUP($A167, TMUI!$A$2:$G1000, 3, false), "")</f>
        <v>88.14</v>
      </c>
      <c r="AC167" s="8">
        <f>iferror(VLOOKUP($A167, TMUI!$A$2:$G1000, 4, false), "")</f>
        <v>85.24</v>
      </c>
      <c r="AD167" s="8">
        <f>iferror(VLOOKUP($A167, TMUI!$A$2:$G1000, 5, false), "")</f>
        <v>84.77</v>
      </c>
      <c r="AE167" s="8">
        <f>iferror(VLOOKUP($A167, TMUI!$A$2:$G1000, 6, false), "")</f>
        <v>74.37</v>
      </c>
      <c r="AF167" s="8">
        <f>iferror(VLOOKUP($A167, TMUI!$A$2:$Z1000, 7, false), "")</f>
        <v>0.8728435833</v>
      </c>
      <c r="AG167" s="8">
        <f>iferror(VLOOKUP($A167, TMUI!$A$2:$Z1000, 8, false), "")</f>
        <v>1.100338301</v>
      </c>
      <c r="AH167" s="8">
        <f>iferror(VLOOKUP($A167, TMUI!$A$2:$Z1000, 9, false), "")</f>
        <v>0.9367742392</v>
      </c>
      <c r="AI167" s="8">
        <f>iferror(VLOOKUP($A167, TMUI!$A$2:$Z1000, 10, false), "")</f>
        <v>1.090281697</v>
      </c>
      <c r="AJ167" s="8">
        <f>iferror(VLOOKUP($A167, TMUI!$A$2:$Z1000, 11, false), "")</f>
        <v>1.000059455</v>
      </c>
      <c r="AK167" s="8">
        <f t="shared" si="3"/>
        <v>1.000029727</v>
      </c>
      <c r="AL167" s="8"/>
      <c r="AM167" s="8">
        <f t="shared" si="4"/>
        <v>-0.2936121107</v>
      </c>
      <c r="AN167" s="8">
        <f>iferror(vlookup(A167, 'December Scores'!A$1:AS1000, 3, false), "")</f>
        <v>0.2091814442</v>
      </c>
      <c r="AO167" s="8">
        <f t="shared" si="5"/>
        <v>-0.1679137219</v>
      </c>
    </row>
    <row r="168">
      <c r="A168" s="2">
        <v>830.0</v>
      </c>
      <c r="B168" s="2" t="s">
        <v>75</v>
      </c>
      <c r="C168" s="8">
        <f>lookup($A168, NIL!$A$1:$A1000, NIL!C$1:C1000)</f>
        <v>4</v>
      </c>
      <c r="D168" s="8">
        <f>lookup($A168, NIL!$A$1:$A1000, NIL!D$1:D1000)</f>
        <v>1</v>
      </c>
      <c r="E168" s="8">
        <f>lookup($A168, NIL!$A$1:$A1000, NIL!E$1:E1000)</f>
        <v>1</v>
      </c>
      <c r="F168" s="8">
        <f>lookup($A168, NIL!$A$1:$A1000, NIL!F$1:F1000)</f>
        <v>1</v>
      </c>
      <c r="G168" s="8">
        <f>lookup($A168, NIL!$A$1:$A1000, NIL!G$1:G1000)</f>
        <v>0</v>
      </c>
      <c r="H168" s="8">
        <f>lookup($A168, NIL!$A$1:$A1000, NIL!K$1:K1000)</f>
        <v>0.1802616964</v>
      </c>
      <c r="I168" s="8">
        <f>lookup($A168, NIL!$A$1:$A1000, NIL!L$1:L1000)</f>
        <v>0.3487391692</v>
      </c>
      <c r="J168" s="8">
        <f>lookup($A168, NIL!$A$1:$A1000, NIL!M$1:M1000)</f>
        <v>0.2955136923</v>
      </c>
      <c r="K168" s="8">
        <f>lookup($A168, NIL!$A$1:$A1000, NIL!N$1:N1000)</f>
        <v>1.016618783</v>
      </c>
      <c r="L168" s="8">
        <f>lookup($A168, NIL!$A$1:$A1000, NIL!O$1:O1000)</f>
        <v>-0.7116357457</v>
      </c>
      <c r="M168" s="8">
        <f>lookup($A168, NIL!$A$1:$A1000, NIL!P$1:P1000)</f>
        <v>0.225899519</v>
      </c>
      <c r="N168" s="8">
        <f t="shared" si="1"/>
        <v>0.4752888795</v>
      </c>
      <c r="P168" s="8">
        <f>iferror(VLOOKUP($A168, Awario!$A$2:$G1000, 3, false), "")</f>
        <v>0</v>
      </c>
      <c r="Q168" s="8">
        <f>iferror(VLOOKUP($A168, Awario!$A$2:$Z1000, 4, false), "")</f>
        <v>181</v>
      </c>
      <c r="R168" s="8">
        <f>iferror(VLOOKUP($A168, Awario!$A$2:$Z1000, 5, false), "")</f>
        <v>0</v>
      </c>
      <c r="S168" s="8">
        <f>iferror(VLOOKUP($A168, Awario!$A$2:$G1000, 6, false), "")</f>
        <v>0</v>
      </c>
      <c r="T168" s="9" t="b">
        <f>iferror(VLOOKUP($A168, Awario!$A$2:$Z1000, 7, false), "")</f>
        <v>1</v>
      </c>
      <c r="U168" s="8" t="str">
        <f>iferror(VLOOKUP($A168, Awario!$A$2:$Z1000, 8, false), "")</f>
        <v/>
      </c>
      <c r="V168" s="8">
        <f>iferror(VLOOKUP($A168, Awario!$A$2:$Z1000, 9, false), "")</f>
        <v>-0.7270182438</v>
      </c>
      <c r="W168" s="8">
        <f>iferror(VLOOKUP($A168, Awario!$A$2:$Z1000, 10, false), "")</f>
        <v>-0.9975098132</v>
      </c>
      <c r="X168" s="8" t="str">
        <f>iferror(VLOOKUP($A168, Awario!$A$2:$Z1000, 11, false), "")</f>
        <v/>
      </c>
      <c r="Y168" s="8">
        <f>iferror(VLOOKUP($A168, Awario!$A$2:$Z1000, 12, false), "")</f>
        <v>-0.8622640285</v>
      </c>
      <c r="Z168" s="8">
        <f t="shared" si="2"/>
        <v>-0.9285817296</v>
      </c>
      <c r="AA168" s="8"/>
      <c r="AB168" s="8">
        <f>iferror(VLOOKUP($A168, TMUI!$A$2:$G1000, 3, false), "")</f>
        <v>81.32</v>
      </c>
      <c r="AC168" s="8">
        <f>iferror(VLOOKUP($A168, TMUI!$A$2:$G1000, 4, false), "")</f>
        <v>67.5</v>
      </c>
      <c r="AD168" s="8">
        <f>iferror(VLOOKUP($A168, TMUI!$A$2:$G1000, 5, false), "")</f>
        <v>64.66</v>
      </c>
      <c r="AE168" s="8">
        <f>iferror(VLOOKUP($A168, TMUI!$A$2:$G1000, 6, false), "")</f>
        <v>46.92</v>
      </c>
      <c r="AF168" s="8">
        <f>iferror(VLOOKUP($A168, TMUI!$A$2:$Z1000, 7, false), "")</f>
        <v>0.3729817457</v>
      </c>
      <c r="AG168" s="8">
        <f>iferror(VLOOKUP($A168, TMUI!$A$2:$Z1000, 8, false), "")</f>
        <v>-0.1058514467</v>
      </c>
      <c r="AH168" s="8">
        <f>iferror(VLOOKUP($A168, TMUI!$A$2:$Z1000, 9, false), "")</f>
        <v>-0.6382012035</v>
      </c>
      <c r="AI168" s="8">
        <f>iferror(VLOOKUP($A168, TMUI!$A$2:$Z1000, 10, false), "")</f>
        <v>-0.5845461059</v>
      </c>
      <c r="AJ168" s="8">
        <f>iferror(VLOOKUP($A168, TMUI!$A$2:$Z1000, 11, false), "")</f>
        <v>-0.2389042526</v>
      </c>
      <c r="AK168" s="8">
        <f t="shared" si="3"/>
        <v>-0.4887783266</v>
      </c>
      <c r="AL168" s="8"/>
      <c r="AM168" s="8">
        <f t="shared" si="4"/>
        <v>-0.3140237256</v>
      </c>
      <c r="AN168" s="8">
        <f>iferror(vlookup(A168, 'December Scores'!A$1:AS1000, 3, false), "")</f>
        <v>0.2205329494</v>
      </c>
      <c r="AO168" s="8">
        <f t="shared" si="5"/>
        <v>-0.1803845568</v>
      </c>
    </row>
    <row r="169">
      <c r="A169" s="2">
        <v>1729.0</v>
      </c>
      <c r="B169" s="2" t="s">
        <v>201</v>
      </c>
      <c r="C169" s="8">
        <f>lookup($A169, NIL!$A$1:$A1000, NIL!C$1:C1000)</f>
        <v>4</v>
      </c>
      <c r="D169" s="8">
        <f>lookup($A169, NIL!$A$1:$A1000, NIL!D$1:D1000)</f>
        <v>1</v>
      </c>
      <c r="E169" s="8">
        <f>lookup($A169, NIL!$A$1:$A1000, NIL!E$1:E1000)</f>
        <v>0</v>
      </c>
      <c r="F169" s="8">
        <f>lookup($A169, NIL!$A$1:$A1000, NIL!F$1:F1000)</f>
        <v>1</v>
      </c>
      <c r="G169" s="8">
        <f>lookup($A169, NIL!$A$1:$A1000, NIL!G$1:G1000)</f>
        <v>0</v>
      </c>
      <c r="H169" s="8">
        <f>lookup($A169, NIL!$A$1:$A1000, NIL!K$1:K1000)</f>
        <v>0.1802616964</v>
      </c>
      <c r="I169" s="8">
        <f>lookup($A169, NIL!$A$1:$A1000, NIL!L$1:L1000)</f>
        <v>0.3487391692</v>
      </c>
      <c r="J169" s="8">
        <f>lookup($A169, NIL!$A$1:$A1000, NIL!M$1:M1000)</f>
        <v>-3.37154258</v>
      </c>
      <c r="K169" s="8">
        <f>lookup($A169, NIL!$A$1:$A1000, NIL!N$1:N1000)</f>
        <v>1.016618783</v>
      </c>
      <c r="L169" s="8">
        <f>lookup($A169, NIL!$A$1:$A1000, NIL!O$1:O1000)</f>
        <v>-0.7116357457</v>
      </c>
      <c r="M169" s="8">
        <f>lookup($A169, NIL!$A$1:$A1000, NIL!P$1:P1000)</f>
        <v>-0.5075117354</v>
      </c>
      <c r="N169" s="8">
        <f t="shared" si="1"/>
        <v>-0.712398579</v>
      </c>
      <c r="P169" s="8">
        <f>iferror(VLOOKUP($A169, Awario!$A$2:$G1000, 3, false), "")</f>
        <v>2</v>
      </c>
      <c r="Q169" s="8">
        <f>iferror(VLOOKUP($A169, Awario!$A$2:$Z1000, 4, false), "")</f>
        <v>0</v>
      </c>
      <c r="R169" s="8">
        <f>iferror(VLOOKUP($A169, Awario!$A$2:$Z1000, 5, false), "")</f>
        <v>0</v>
      </c>
      <c r="S169" s="8">
        <f>iferror(VLOOKUP($A169, Awario!$A$2:$G1000, 6, false), "")</f>
        <v>0</v>
      </c>
      <c r="T169" s="9" t="b">
        <f>iferror(VLOOKUP($A169, Awario!$A$2:$Z1000, 7, false), "")</f>
        <v>1</v>
      </c>
      <c r="U169" s="8" t="str">
        <f>iferror(VLOOKUP($A169, Awario!$A$2:$Z1000, 8, false), "")</f>
        <v/>
      </c>
      <c r="V169" s="8">
        <f>iferror(VLOOKUP($A169, Awario!$A$2:$Z1000, 9, false), "")</f>
        <v>-0.7270182438</v>
      </c>
      <c r="W169" s="8">
        <f>iferror(VLOOKUP($A169, Awario!$A$2:$Z1000, 10, false), "")</f>
        <v>-0.1001361202</v>
      </c>
      <c r="X169" s="8" t="str">
        <f>iferror(VLOOKUP($A169, Awario!$A$2:$Z1000, 11, false), "")</f>
        <v/>
      </c>
      <c r="Y169" s="8">
        <f>iferror(VLOOKUP($A169, Awario!$A$2:$Z1000, 12, false), "")</f>
        <v>-0.413577182</v>
      </c>
      <c r="Z169" s="8">
        <f t="shared" si="2"/>
        <v>-0.6430996673</v>
      </c>
      <c r="AA169" s="8"/>
      <c r="AB169" s="8">
        <f>iferror(VLOOKUP($A169, TMUI!$A$2:$G1000, 3, false), "")</f>
        <v>79.45</v>
      </c>
      <c r="AC169" s="8">
        <f>iferror(VLOOKUP($A169, TMUI!$A$2:$G1000, 4, false), "")</f>
        <v>72.53</v>
      </c>
      <c r="AD169" s="8">
        <f>iferror(VLOOKUP($A169, TMUI!$A$2:$G1000, 5, false), "")</f>
        <v>79.3</v>
      </c>
      <c r="AE169" s="8">
        <f>iferror(VLOOKUP($A169, TMUI!$A$2:$G1000, 6, false), "")</f>
        <v>53.53</v>
      </c>
      <c r="AF169" s="8">
        <f>iferror(VLOOKUP($A169, TMUI!$A$2:$Z1000, 7, false), "")</f>
        <v>0.2359228547</v>
      </c>
      <c r="AG169" s="8">
        <f>iferror(VLOOKUP($A169, TMUI!$A$2:$Z1000, 8, false), "")</f>
        <v>0.2361516217</v>
      </c>
      <c r="AH169" s="8">
        <f>iferror(VLOOKUP($A169, TMUI!$A$2:$Z1000, 9, false), "")</f>
        <v>0.5083746533</v>
      </c>
      <c r="AI169" s="8">
        <f>iferror(VLOOKUP($A169, TMUI!$A$2:$Z1000, 10, false), "")</f>
        <v>-0.1812451304</v>
      </c>
      <c r="AJ169" s="8">
        <f>iferror(VLOOKUP($A169, TMUI!$A$2:$Z1000, 11, false), "")</f>
        <v>0.1998009998</v>
      </c>
      <c r="AK169" s="8">
        <f t="shared" si="3"/>
        <v>0.4469910512</v>
      </c>
      <c r="AL169" s="8"/>
      <c r="AM169" s="8">
        <f t="shared" si="4"/>
        <v>-0.3028357317</v>
      </c>
      <c r="AN169" s="8">
        <f>iferror(vlookup(A169, 'December Scores'!A$1:AS1000, 3, false), "")</f>
        <v>0.1761893331</v>
      </c>
      <c r="AO169" s="8">
        <f t="shared" si="5"/>
        <v>-0.1830794655</v>
      </c>
    </row>
    <row r="170">
      <c r="A170" s="2">
        <v>239.0</v>
      </c>
      <c r="B170" s="2" t="s">
        <v>51</v>
      </c>
      <c r="C170" s="8">
        <f>lookup($A170, NIL!$A$1:$A1000, NIL!C$1:C1000)</f>
        <v>4</v>
      </c>
      <c r="D170" s="8">
        <f>lookup($A170, NIL!$A$1:$A1000, NIL!D$1:D1000)</f>
        <v>1</v>
      </c>
      <c r="E170" s="8">
        <f>lookup($A170, NIL!$A$1:$A1000, NIL!E$1:E1000)</f>
        <v>1</v>
      </c>
      <c r="F170" s="8">
        <f>lookup($A170, NIL!$A$1:$A1000, NIL!F$1:F1000)</f>
        <v>1</v>
      </c>
      <c r="G170" s="8">
        <f>lookup($A170, NIL!$A$1:$A1000, NIL!G$1:G1000)</f>
        <v>0</v>
      </c>
      <c r="H170" s="8">
        <f>lookup($A170, NIL!$A$1:$A1000, NIL!K$1:K1000)</f>
        <v>0.1802616964</v>
      </c>
      <c r="I170" s="8">
        <f>lookup($A170, NIL!$A$1:$A1000, NIL!L$1:L1000)</f>
        <v>0.3487391692</v>
      </c>
      <c r="J170" s="8">
        <f>lookup($A170, NIL!$A$1:$A1000, NIL!M$1:M1000)</f>
        <v>0.2955136923</v>
      </c>
      <c r="K170" s="8">
        <f>lookup($A170, NIL!$A$1:$A1000, NIL!N$1:N1000)</f>
        <v>1.016618783</v>
      </c>
      <c r="L170" s="8">
        <f>lookup($A170, NIL!$A$1:$A1000, NIL!O$1:O1000)</f>
        <v>-0.7116357457</v>
      </c>
      <c r="M170" s="8">
        <f>lookup($A170, NIL!$A$1:$A1000, NIL!P$1:P1000)</f>
        <v>0.225899519</v>
      </c>
      <c r="N170" s="8">
        <f t="shared" si="1"/>
        <v>0.4752888795</v>
      </c>
      <c r="P170" s="8">
        <f>iferror(VLOOKUP($A170, Awario!$A$2:$G1000, 3, false), "")</f>
        <v>1</v>
      </c>
      <c r="Q170" s="8" t="str">
        <f>iferror(VLOOKUP($A170, Awario!$A$2:$Z1000, 4, false), "")</f>
        <v/>
      </c>
      <c r="R170" s="8">
        <f>iferror(VLOOKUP($A170, Awario!$A$2:$Z1000, 5, false), "")</f>
        <v>0</v>
      </c>
      <c r="S170" s="8">
        <f>iferror(VLOOKUP($A170, Awario!$A$2:$G1000, 6, false), "")</f>
        <v>0</v>
      </c>
      <c r="T170" s="9" t="b">
        <f>iferror(VLOOKUP($A170, Awario!$A$2:$Z1000, 7, false), "")</f>
        <v>1</v>
      </c>
      <c r="U170" s="8" t="str">
        <f>iferror(VLOOKUP($A170, Awario!$A$2:$Z1000, 8, false), "")</f>
        <v/>
      </c>
      <c r="V170" s="8">
        <f>iferror(VLOOKUP($A170, Awario!$A$2:$Z1000, 9, false), "")</f>
        <v>-0.7270182438</v>
      </c>
      <c r="W170" s="8">
        <f>iferror(VLOOKUP($A170, Awario!$A$2:$Z1000, 10, false), "")</f>
        <v>-0.5488229667</v>
      </c>
      <c r="X170" s="8" t="str">
        <f>iferror(VLOOKUP($A170, Awario!$A$2:$Z1000, 11, false), "")</f>
        <v/>
      </c>
      <c r="Y170" s="8">
        <f>iferror(VLOOKUP($A170, Awario!$A$2:$Z1000, 12, false), "")</f>
        <v>-0.6379206052</v>
      </c>
      <c r="Z170" s="8">
        <f t="shared" si="2"/>
        <v>-0.7986993209</v>
      </c>
      <c r="AA170" s="8"/>
      <c r="AB170" s="8">
        <f>iferror(VLOOKUP($A170, TMUI!$A$2:$G1000, 3, false), "")</f>
        <v>68.22</v>
      </c>
      <c r="AC170" s="8">
        <f>iferror(VLOOKUP($A170, TMUI!$A$2:$G1000, 4, false), "")</f>
        <v>76.48</v>
      </c>
      <c r="AD170" s="8">
        <f>iferror(VLOOKUP($A170, TMUI!$A$2:$G1000, 5, false), "")</f>
        <v>59.72</v>
      </c>
      <c r="AE170" s="8">
        <f>iferror(VLOOKUP($A170, TMUI!$A$2:$G1000, 6, false), "")</f>
        <v>56.6</v>
      </c>
      <c r="AF170" s="8">
        <f>iferror(VLOOKUP($A170, TMUI!$A$2:$Z1000, 7, false), "")</f>
        <v>-0.5871634264</v>
      </c>
      <c r="AG170" s="8">
        <f>iferror(VLOOKUP($A170, TMUI!$A$2:$Z1000, 8, false), "")</f>
        <v>0.5047226197</v>
      </c>
      <c r="AH170" s="8">
        <f>iferror(VLOOKUP($A170, TMUI!$A$2:$Z1000, 9, false), "")</f>
        <v>-1.025092237</v>
      </c>
      <c r="AI170" s="8">
        <f>iferror(VLOOKUP($A170, TMUI!$A$2:$Z1000, 10, false), "")</f>
        <v>0.00606712299</v>
      </c>
      <c r="AJ170" s="8">
        <f>iferror(VLOOKUP($A170, TMUI!$A$2:$Z1000, 11, false), "")</f>
        <v>-0.2753664802</v>
      </c>
      <c r="AK170" s="8">
        <f t="shared" si="3"/>
        <v>-0.5247537329</v>
      </c>
      <c r="AL170" s="8"/>
      <c r="AM170" s="8">
        <f t="shared" si="4"/>
        <v>-0.2827213914</v>
      </c>
      <c r="AN170" s="8">
        <f>iferror(vlookup(A170, 'December Scores'!A$1:AS1000, 3, false), "")</f>
        <v>0.05607522007</v>
      </c>
      <c r="AO170" s="8">
        <f t="shared" si="5"/>
        <v>-0.1980222386</v>
      </c>
    </row>
    <row r="171">
      <c r="A171" s="2">
        <v>1973.0</v>
      </c>
      <c r="B171" s="2" t="s">
        <v>267</v>
      </c>
      <c r="C171" s="8">
        <f>lookup($A171, NIL!$A$1:$A1000, NIL!C$1:C1000)</f>
        <v>4</v>
      </c>
      <c r="D171" s="8">
        <f>lookup($A171, NIL!$A$1:$A1000, NIL!D$1:D1000)</f>
        <v>1</v>
      </c>
      <c r="E171" s="8" t="str">
        <f>lookup($A171, NIL!$A$1:$A1000, NIL!E$1:E1000)</f>
        <v/>
      </c>
      <c r="F171" s="8" t="str">
        <f>lookup($A171, NIL!$A$1:$A1000, NIL!F$1:F1000)</f>
        <v/>
      </c>
      <c r="G171" s="8" t="str">
        <f>lookup($A171, NIL!$A$1:$A1000, NIL!G$1:G1000)</f>
        <v/>
      </c>
      <c r="H171" s="8">
        <f>lookup($A171, NIL!$A$1:$A1000, NIL!K$1:K1000)</f>
        <v>0.1802616964</v>
      </c>
      <c r="I171" s="8">
        <f>lookup($A171, NIL!$A$1:$A1000, NIL!L$1:L1000)</f>
        <v>0.3487391692</v>
      </c>
      <c r="J171" s="8" t="str">
        <f>lookup($A171, NIL!$A$1:$A1000, NIL!M$1:M1000)</f>
        <v/>
      </c>
      <c r="K171" s="8" t="str">
        <f>lookup($A171, NIL!$A$1:$A1000, NIL!N$1:N1000)</f>
        <v/>
      </c>
      <c r="L171" s="8" t="str">
        <f>lookup($A171, NIL!$A$1:$A1000, NIL!O$1:O1000)</f>
        <v/>
      </c>
      <c r="M171" s="8">
        <f>lookup($A171, NIL!$A$1:$A1000, NIL!P$1:P1000)</f>
        <v>0.2645004328</v>
      </c>
      <c r="N171" s="8">
        <f t="shared" si="1"/>
        <v>0.5142960556</v>
      </c>
      <c r="P171" s="8" t="str">
        <f>iferror(VLOOKUP($A171, Awario!$A$2:$G1000, 3, false), "")</f>
        <v/>
      </c>
      <c r="Q171" s="8" t="str">
        <f>iferror(VLOOKUP($A171, Awario!$A$2:$Z1000, 4, false), "")</f>
        <v/>
      </c>
      <c r="R171" s="8" t="str">
        <f>iferror(VLOOKUP($A171, Awario!$A$2:$Z1000, 5, false), "")</f>
        <v/>
      </c>
      <c r="S171" s="8" t="str">
        <f>iferror(VLOOKUP($A171, Awario!$A$2:$G1000, 6, false), "")</f>
        <v/>
      </c>
      <c r="T171" s="9" t="str">
        <f>iferror(VLOOKUP($A171, Awario!$A$2:$Z1000, 7, false), "")</f>
        <v/>
      </c>
      <c r="U171" s="8" t="str">
        <f>iferror(VLOOKUP($A171, Awario!$A$2:$Z1000, 8, false), "")</f>
        <v/>
      </c>
      <c r="V171" s="8" t="str">
        <f>iferror(VLOOKUP($A171, Awario!$A$2:$Z1000, 9, false), "")</f>
        <v/>
      </c>
      <c r="W171" s="8" t="str">
        <f>iferror(VLOOKUP($A171, Awario!$A$2:$Z1000, 10, false), "")</f>
        <v/>
      </c>
      <c r="X171" s="8" t="str">
        <f>iferror(VLOOKUP($A171, Awario!$A$2:$Z1000, 11, false), "")</f>
        <v/>
      </c>
      <c r="Y171" s="8" t="str">
        <f>iferror(VLOOKUP($A171, Awario!$A$2:$Z1000, 12, false), "")</f>
        <v/>
      </c>
      <c r="Z171" s="8" t="str">
        <f t="shared" si="2"/>
        <v/>
      </c>
      <c r="AA171" s="8"/>
      <c r="AB171" s="8">
        <f>iferror(VLOOKUP($A171, TMUI!$A$2:$G1000, 3, false), "")</f>
        <v>52.58</v>
      </c>
      <c r="AC171" s="8">
        <f>iferror(VLOOKUP($A171, TMUI!$A$2:$G1000, 4, false), "")</f>
        <v>68.67</v>
      </c>
      <c r="AD171" s="8">
        <f>iferror(VLOOKUP($A171, TMUI!$A$2:$G1000, 5, false), "")</f>
        <v>60.47</v>
      </c>
      <c r="AE171" s="8">
        <f>iferror(VLOOKUP($A171, TMUI!$A$2:$G1000, 6, false), "")</f>
        <v>46.49</v>
      </c>
      <c r="AF171" s="8">
        <f>iferror(VLOOKUP($A171, TMUI!$A$2:$Z1000, 7, false), "")</f>
        <v>-1.733474151</v>
      </c>
      <c r="AG171" s="8">
        <f>iferror(VLOOKUP($A171, TMUI!$A$2:$Z1000, 8, false), "")</f>
        <v>-0.02630003715</v>
      </c>
      <c r="AH171" s="8">
        <f>iferror(VLOOKUP($A171, TMUI!$A$2:$Z1000, 9, false), "")</f>
        <v>-0.9663537199</v>
      </c>
      <c r="AI171" s="8">
        <f>iferror(VLOOKUP($A171, TMUI!$A$2:$Z1000, 10, false), "")</f>
        <v>-0.6107820241</v>
      </c>
      <c r="AJ171" s="8">
        <f>iferror(VLOOKUP($A171, TMUI!$A$2:$Z1000, 11, false), "")</f>
        <v>-0.834227483</v>
      </c>
      <c r="AK171" s="8">
        <f t="shared" si="3"/>
        <v>-0.9133605438</v>
      </c>
      <c r="AL171" s="8"/>
      <c r="AM171" s="8">
        <f t="shared" si="4"/>
        <v>-0.1995322441</v>
      </c>
      <c r="AN171" s="8" t="str">
        <f>iferror(vlookup(A171, 'December Scores'!A$1:AS1000, 3, false), "")</f>
        <v/>
      </c>
      <c r="AO171" s="8">
        <f t="shared" si="5"/>
        <v>-0.1995322441</v>
      </c>
    </row>
    <row r="172">
      <c r="A172" s="2">
        <v>1826.0</v>
      </c>
      <c r="B172" s="2" t="s">
        <v>222</v>
      </c>
      <c r="C172" s="8">
        <f>lookup($A172, NIL!$A$1:$A1000, NIL!C$1:C1000)</f>
        <v>4</v>
      </c>
      <c r="D172" s="8">
        <f>lookup($A172, NIL!$A$1:$A1000, NIL!D$1:D1000)</f>
        <v>1</v>
      </c>
      <c r="E172" s="8">
        <f>lookup($A172, NIL!$A$1:$A1000, NIL!E$1:E1000)</f>
        <v>1</v>
      </c>
      <c r="F172" s="8">
        <f>lookup($A172, NIL!$A$1:$A1000, NIL!F$1:F1000)</f>
        <v>1</v>
      </c>
      <c r="G172" s="8">
        <f>lookup($A172, NIL!$A$1:$A1000, NIL!G$1:G1000)</f>
        <v>0</v>
      </c>
      <c r="H172" s="8">
        <f>lookup($A172, NIL!$A$1:$A1000, NIL!K$1:K1000)</f>
        <v>0.1802616964</v>
      </c>
      <c r="I172" s="8">
        <f>lookup($A172, NIL!$A$1:$A1000, NIL!L$1:L1000)</f>
        <v>0.3487391692</v>
      </c>
      <c r="J172" s="8">
        <f>lookup($A172, NIL!$A$1:$A1000, NIL!M$1:M1000)</f>
        <v>0.2955136923</v>
      </c>
      <c r="K172" s="8">
        <f>lookup($A172, NIL!$A$1:$A1000, NIL!N$1:N1000)</f>
        <v>1.016618783</v>
      </c>
      <c r="L172" s="8">
        <f>lookup($A172, NIL!$A$1:$A1000, NIL!O$1:O1000)</f>
        <v>-0.7116357457</v>
      </c>
      <c r="M172" s="8">
        <f>lookup($A172, NIL!$A$1:$A1000, NIL!P$1:P1000)</f>
        <v>0.225899519</v>
      </c>
      <c r="N172" s="8">
        <f t="shared" si="1"/>
        <v>0.4752888795</v>
      </c>
      <c r="P172" s="8">
        <f>iferror(VLOOKUP($A172, Awario!$A$2:$G1000, 3, false), "")</f>
        <v>0</v>
      </c>
      <c r="Q172" s="8">
        <f>iferror(VLOOKUP($A172, Awario!$A$2:$Z1000, 4, false), "")</f>
        <v>0</v>
      </c>
      <c r="R172" s="8">
        <f>iferror(VLOOKUP($A172, Awario!$A$2:$Z1000, 5, false), "")</f>
        <v>0</v>
      </c>
      <c r="S172" s="8">
        <f>iferror(VLOOKUP($A172, Awario!$A$2:$G1000, 6, false), "")</f>
        <v>0</v>
      </c>
      <c r="T172" s="9" t="b">
        <f>iferror(VLOOKUP($A172, Awario!$A$2:$Z1000, 7, false), "")</f>
        <v>1</v>
      </c>
      <c r="U172" s="8" t="str">
        <f>iferror(VLOOKUP($A172, Awario!$A$2:$Z1000, 8, false), "")</f>
        <v/>
      </c>
      <c r="V172" s="8">
        <f>iferror(VLOOKUP($A172, Awario!$A$2:$Z1000, 9, false), "")</f>
        <v>-0.7270182438</v>
      </c>
      <c r="W172" s="8">
        <f>iferror(VLOOKUP($A172, Awario!$A$2:$Z1000, 10, false), "")</f>
        <v>-0.9975098132</v>
      </c>
      <c r="X172" s="8" t="str">
        <f>iferror(VLOOKUP($A172, Awario!$A$2:$Z1000, 11, false), "")</f>
        <v/>
      </c>
      <c r="Y172" s="8">
        <f>iferror(VLOOKUP($A172, Awario!$A$2:$Z1000, 12, false), "")</f>
        <v>-0.8622640285</v>
      </c>
      <c r="Z172" s="8">
        <f t="shared" si="2"/>
        <v>-0.9285817296</v>
      </c>
      <c r="AA172" s="8"/>
      <c r="AB172" s="8">
        <f>iferror(VLOOKUP($A172, TMUI!$A$2:$G1000, 3, false), "")</f>
        <v>73.97</v>
      </c>
      <c r="AC172" s="8">
        <f>iferror(VLOOKUP($A172, TMUI!$A$2:$G1000, 4, false), "")</f>
        <v>69.04</v>
      </c>
      <c r="AD172" s="8">
        <f>iferror(VLOOKUP($A172, TMUI!$A$2:$G1000, 5, false), "")</f>
        <v>70.4</v>
      </c>
      <c r="AE172" s="8">
        <f>iferror(VLOOKUP($A172, TMUI!$A$2:$G1000, 6, false), "")</f>
        <v>50.89</v>
      </c>
      <c r="AF172" s="8">
        <f>iferror(VLOOKUP($A172, TMUI!$A$2:$Z1000, 7, false), "")</f>
        <v>-0.16572566</v>
      </c>
      <c r="AG172" s="8">
        <f>iferror(VLOOKUP($A172, TMUI!$A$2:$Z1000, 8, false), "")</f>
        <v>-0.001142753791</v>
      </c>
      <c r="AH172" s="8">
        <f>iferror(VLOOKUP($A172, TMUI!$A$2:$Z1000, 9, false), "")</f>
        <v>-0.1886557514</v>
      </c>
      <c r="AI172" s="8">
        <f>iferror(VLOOKUP($A172, TMUI!$A$2:$Z1000, 10, false), "")</f>
        <v>-0.3423214655</v>
      </c>
      <c r="AJ172" s="8">
        <f>iferror(VLOOKUP($A172, TMUI!$A$2:$Z1000, 11, false), "")</f>
        <v>-0.1744614077</v>
      </c>
      <c r="AK172" s="8">
        <f t="shared" si="3"/>
        <v>-0.4176857763</v>
      </c>
      <c r="AL172" s="8"/>
      <c r="AM172" s="8">
        <f t="shared" si="4"/>
        <v>-0.2903262088</v>
      </c>
      <c r="AN172" s="8">
        <f>iferror(vlookup(A172, 'December Scores'!A$1:AS1000, 3, false), "")</f>
        <v>0.05512558597</v>
      </c>
      <c r="AO172" s="8">
        <f t="shared" si="5"/>
        <v>-0.2039632601</v>
      </c>
    </row>
    <row r="173">
      <c r="A173" s="2">
        <v>1615.0</v>
      </c>
      <c r="B173" s="2" t="s">
        <v>179</v>
      </c>
      <c r="C173" s="8">
        <f>lookup($A173, NIL!$A$1:$A1000, NIL!C$1:C1000)</f>
        <v>4</v>
      </c>
      <c r="D173" s="8">
        <f>lookup($A173, NIL!$A$1:$A1000, NIL!D$1:D1000)</f>
        <v>1</v>
      </c>
      <c r="E173" s="8">
        <f>lookup($A173, NIL!$A$1:$A1000, NIL!E$1:E1000)</f>
        <v>1</v>
      </c>
      <c r="F173" s="8">
        <f>lookup($A173, NIL!$A$1:$A1000, NIL!F$1:F1000)</f>
        <v>1</v>
      </c>
      <c r="G173" s="8">
        <f>lookup($A173, NIL!$A$1:$A1000, NIL!G$1:G1000)</f>
        <v>0</v>
      </c>
      <c r="H173" s="8">
        <f>lookup($A173, NIL!$A$1:$A1000, NIL!K$1:K1000)</f>
        <v>0.1802616964</v>
      </c>
      <c r="I173" s="8">
        <f>lookup($A173, NIL!$A$1:$A1000, NIL!L$1:L1000)</f>
        <v>0.3487391692</v>
      </c>
      <c r="J173" s="8">
        <f>lookup($A173, NIL!$A$1:$A1000, NIL!M$1:M1000)</f>
        <v>0.2955136923</v>
      </c>
      <c r="K173" s="8">
        <f>lookup($A173, NIL!$A$1:$A1000, NIL!N$1:N1000)</f>
        <v>1.016618783</v>
      </c>
      <c r="L173" s="8">
        <f>lookup($A173, NIL!$A$1:$A1000, NIL!O$1:O1000)</f>
        <v>-0.7116357457</v>
      </c>
      <c r="M173" s="8">
        <f>lookup($A173, NIL!$A$1:$A1000, NIL!P$1:P1000)</f>
        <v>0.225899519</v>
      </c>
      <c r="N173" s="8">
        <f t="shared" si="1"/>
        <v>0.4752888795</v>
      </c>
      <c r="P173" s="8">
        <f>iferror(VLOOKUP($A173, Awario!$A$2:$G1000, 3, false), "")</f>
        <v>0</v>
      </c>
      <c r="Q173" s="8">
        <f>iferror(VLOOKUP($A173, Awario!$A$2:$Z1000, 4, false), "")</f>
        <v>0</v>
      </c>
      <c r="R173" s="8">
        <f>iferror(VLOOKUP($A173, Awario!$A$2:$Z1000, 5, false), "")</f>
        <v>0</v>
      </c>
      <c r="S173" s="8">
        <f>iferror(VLOOKUP($A173, Awario!$A$2:$G1000, 6, false), "")</f>
        <v>0</v>
      </c>
      <c r="T173" s="9" t="b">
        <f>iferror(VLOOKUP($A173, Awario!$A$2:$Z1000, 7, false), "")</f>
        <v>1</v>
      </c>
      <c r="U173" s="8" t="str">
        <f>iferror(VLOOKUP($A173, Awario!$A$2:$Z1000, 8, false), "")</f>
        <v/>
      </c>
      <c r="V173" s="8">
        <f>iferror(VLOOKUP($A173, Awario!$A$2:$Z1000, 9, false), "")</f>
        <v>-0.7270182438</v>
      </c>
      <c r="W173" s="8">
        <f>iferror(VLOOKUP($A173, Awario!$A$2:$Z1000, 10, false), "")</f>
        <v>-0.9975098132</v>
      </c>
      <c r="X173" s="8" t="str">
        <f>iferror(VLOOKUP($A173, Awario!$A$2:$Z1000, 11, false), "")</f>
        <v/>
      </c>
      <c r="Y173" s="8">
        <f>iferror(VLOOKUP($A173, Awario!$A$2:$Z1000, 12, false), "")</f>
        <v>-0.8622640285</v>
      </c>
      <c r="Z173" s="8">
        <f t="shared" si="2"/>
        <v>-0.9285817296</v>
      </c>
      <c r="AA173" s="8"/>
      <c r="AB173" s="8">
        <f>iferror(VLOOKUP($A173, TMUI!$A$2:$G1000, 3, false), "")</f>
        <v>91.79</v>
      </c>
      <c r="AC173" s="8">
        <f>iferror(VLOOKUP($A173, TMUI!$A$2:$G1000, 4, false), "")</f>
        <v>62.65</v>
      </c>
      <c r="AD173" s="8">
        <f>iferror(VLOOKUP($A173, TMUI!$A$2:$G1000, 5, false), "")</f>
        <v>73.62</v>
      </c>
      <c r="AE173" s="8">
        <f>iferror(VLOOKUP($A173, TMUI!$A$2:$G1000, 6, false), "")</f>
        <v>35.62</v>
      </c>
      <c r="AF173" s="8">
        <f>iferror(VLOOKUP($A173, TMUI!$A$2:$Z1000, 7, false), "")</f>
        <v>1.140364948</v>
      </c>
      <c r="AG173" s="8">
        <f>iferror(VLOOKUP($A173, TMUI!$A$2:$Z1000, 8, false), "")</f>
        <v>-0.4356158366</v>
      </c>
      <c r="AH173" s="8">
        <f>iferror(VLOOKUP($A173, TMUI!$A$2:$Z1000, 9, false), "")</f>
        <v>0.06352828266</v>
      </c>
      <c r="AI173" s="8">
        <f>iferror(VLOOKUP($A173, TMUI!$A$2:$Z1000, 10, false), "")</f>
        <v>-1.274001631</v>
      </c>
      <c r="AJ173" s="8">
        <f>iferror(VLOOKUP($A173, TMUI!$A$2:$Z1000, 11, false), "")</f>
        <v>-0.1264310593</v>
      </c>
      <c r="AK173" s="8">
        <f t="shared" si="3"/>
        <v>-0.3555714546</v>
      </c>
      <c r="AL173" s="8"/>
      <c r="AM173" s="8">
        <f t="shared" si="4"/>
        <v>-0.2696214349</v>
      </c>
      <c r="AN173" s="8">
        <f>iferror(vlookup(A173, 'December Scores'!A$1:AS1000, 3, false), "")</f>
        <v>-0.007123705729</v>
      </c>
      <c r="AO173" s="8">
        <f t="shared" si="5"/>
        <v>-0.2039970026</v>
      </c>
    </row>
    <row r="174">
      <c r="A174" s="2">
        <v>2019.0</v>
      </c>
      <c r="B174" s="2" t="s">
        <v>264</v>
      </c>
      <c r="C174" s="8">
        <f>lookup($A174, NIL!$A$1:$A1000, NIL!C$1:C1000)</f>
        <v>4</v>
      </c>
      <c r="D174" s="8">
        <f>lookup($A174, NIL!$A$1:$A1000, NIL!D$1:D1000)</f>
        <v>1</v>
      </c>
      <c r="E174" s="8">
        <f>lookup($A174, NIL!$A$1:$A1000, NIL!E$1:E1000)</f>
        <v>1</v>
      </c>
      <c r="F174" s="8">
        <f>lookup($A174, NIL!$A$1:$A1000, NIL!F$1:F1000)</f>
        <v>0</v>
      </c>
      <c r="G174" s="8">
        <f>lookup($A174, NIL!$A$1:$A1000, NIL!G$1:G1000)</f>
        <v>0</v>
      </c>
      <c r="H174" s="8">
        <f>lookup($A174, NIL!$A$1:$A1000, NIL!K$1:K1000)</f>
        <v>0.1802616964</v>
      </c>
      <c r="I174" s="8">
        <f>lookup($A174, NIL!$A$1:$A1000, NIL!L$1:L1000)</f>
        <v>0.3487391692</v>
      </c>
      <c r="J174" s="8">
        <f>lookup($A174, NIL!$A$1:$A1000, NIL!M$1:M1000)</f>
        <v>0.2955136923</v>
      </c>
      <c r="K174" s="8">
        <f>lookup($A174, NIL!$A$1:$A1000, NIL!N$1:N1000)</f>
        <v>-0.980049762</v>
      </c>
      <c r="L174" s="8">
        <f>lookup($A174, NIL!$A$1:$A1000, NIL!O$1:O1000)</f>
        <v>-0.7116357457</v>
      </c>
      <c r="M174" s="8">
        <f>lookup($A174, NIL!$A$1:$A1000, NIL!P$1:P1000)</f>
        <v>-0.17343419</v>
      </c>
      <c r="N174" s="8">
        <f t="shared" si="1"/>
        <v>-0.4164543072</v>
      </c>
      <c r="P174" s="8">
        <f>iferror(VLOOKUP($A174, Awario!$A$2:$G1000, 3, false), "")</f>
        <v>0</v>
      </c>
      <c r="Q174" s="8">
        <f>iferror(VLOOKUP($A174, Awario!$A$2:$Z1000, 4, false), "")</f>
        <v>0</v>
      </c>
      <c r="R174" s="8">
        <f>iferror(VLOOKUP($A174, Awario!$A$2:$Z1000, 5, false), "")</f>
        <v>0</v>
      </c>
      <c r="S174" s="8">
        <f>iferror(VLOOKUP($A174, Awario!$A$2:$G1000, 6, false), "")</f>
        <v>0</v>
      </c>
      <c r="T174" s="9" t="b">
        <f>iferror(VLOOKUP($A174, Awario!$A$2:$Z1000, 7, false), "")</f>
        <v>1</v>
      </c>
      <c r="U174" s="8" t="str">
        <f>iferror(VLOOKUP($A174, Awario!$A$2:$Z1000, 8, false), "")</f>
        <v/>
      </c>
      <c r="V174" s="8">
        <f>iferror(VLOOKUP($A174, Awario!$A$2:$Z1000, 9, false), "")</f>
        <v>-0.7270182438</v>
      </c>
      <c r="W174" s="8">
        <f>iferror(VLOOKUP($A174, Awario!$A$2:$Z1000, 10, false), "")</f>
        <v>-0.9975098132</v>
      </c>
      <c r="X174" s="8" t="str">
        <f>iferror(VLOOKUP($A174, Awario!$A$2:$Z1000, 11, false), "")</f>
        <v/>
      </c>
      <c r="Y174" s="8">
        <f>iferror(VLOOKUP($A174, Awario!$A$2:$Z1000, 12, false), "")</f>
        <v>-0.8622640285</v>
      </c>
      <c r="Z174" s="8">
        <f t="shared" si="2"/>
        <v>-0.9285817296</v>
      </c>
      <c r="AA174" s="8"/>
      <c r="AB174" s="8">
        <f>iferror(VLOOKUP($A174, TMUI!$A$2:$G1000, 3, false), "")</f>
        <v>80.83</v>
      </c>
      <c r="AC174" s="8">
        <f>iferror(VLOOKUP($A174, TMUI!$A$2:$G1000, 4, false), "")</f>
        <v>72.17</v>
      </c>
      <c r="AD174" s="8">
        <f>iferror(VLOOKUP($A174, TMUI!$A$2:$G1000, 5, false), "")</f>
        <v>80.9</v>
      </c>
      <c r="AE174" s="8">
        <f>iferror(VLOOKUP($A174, TMUI!$A$2:$G1000, 6, false), "")</f>
        <v>64.4</v>
      </c>
      <c r="AF174" s="8">
        <f>iferror(VLOOKUP($A174, TMUI!$A$2:$Z1000, 7, false), "")</f>
        <v>0.3370679186</v>
      </c>
      <c r="AG174" s="8">
        <f>iferror(VLOOKUP($A174, TMUI!$A$2:$Z1000, 8, false), "")</f>
        <v>0.2116742649</v>
      </c>
      <c r="AH174" s="8">
        <f>iferror(VLOOKUP($A174, TMUI!$A$2:$Z1000, 9, false), "")</f>
        <v>0.6336834902</v>
      </c>
      <c r="AI174" s="8">
        <f>iferror(VLOOKUP($A174, TMUI!$A$2:$Z1000, 10, false), "")</f>
        <v>0.4819744768</v>
      </c>
      <c r="AJ174" s="8">
        <f>iferror(VLOOKUP($A174, TMUI!$A$2:$Z1000, 11, false), "")</f>
        <v>0.4161000376</v>
      </c>
      <c r="AK174" s="8">
        <f t="shared" si="3"/>
        <v>0.6450581661</v>
      </c>
      <c r="AL174" s="8"/>
      <c r="AM174" s="8">
        <f t="shared" si="4"/>
        <v>-0.2333259569</v>
      </c>
      <c r="AN174" s="8">
        <f>iferror(vlookup(A174, 'December Scores'!A$1:AS1000, 3, false), "")</f>
        <v>-0.1261063688</v>
      </c>
      <c r="AO174" s="8">
        <f t="shared" si="5"/>
        <v>-0.2065210599</v>
      </c>
    </row>
    <row r="175">
      <c r="A175" s="2">
        <v>825.0</v>
      </c>
      <c r="B175" s="2" t="s">
        <v>74</v>
      </c>
      <c r="C175" s="8">
        <f>lookup($A175, NIL!$A$1:$A1000, NIL!C$1:C1000)</f>
        <v>4</v>
      </c>
      <c r="D175" s="8">
        <f>lookup($A175, NIL!$A$1:$A1000, NIL!D$1:D1000)</f>
        <v>1</v>
      </c>
      <c r="E175" s="8">
        <f>lookup($A175, NIL!$A$1:$A1000, NIL!E$1:E1000)</f>
        <v>0</v>
      </c>
      <c r="F175" s="8">
        <f>lookup($A175, NIL!$A$1:$A1000, NIL!F$1:F1000)</f>
        <v>0</v>
      </c>
      <c r="G175" s="8">
        <f>lookup($A175, NIL!$A$1:$A1000, NIL!G$1:G1000)</f>
        <v>0</v>
      </c>
      <c r="H175" s="8">
        <f>lookup($A175, NIL!$A$1:$A1000, NIL!K$1:K1000)</f>
        <v>0.1802616964</v>
      </c>
      <c r="I175" s="8">
        <f>lookup($A175, NIL!$A$1:$A1000, NIL!L$1:L1000)</f>
        <v>0.3487391692</v>
      </c>
      <c r="J175" s="8">
        <f>lookup($A175, NIL!$A$1:$A1000, NIL!M$1:M1000)</f>
        <v>-3.37154258</v>
      </c>
      <c r="K175" s="8">
        <f>lookup($A175, NIL!$A$1:$A1000, NIL!N$1:N1000)</f>
        <v>-0.980049762</v>
      </c>
      <c r="L175" s="8">
        <f>lookup($A175, NIL!$A$1:$A1000, NIL!O$1:O1000)</f>
        <v>-0.7116357457</v>
      </c>
      <c r="M175" s="8">
        <f>lookup($A175, NIL!$A$1:$A1000, NIL!P$1:P1000)</f>
        <v>-0.9068454444</v>
      </c>
      <c r="N175" s="8">
        <f t="shared" si="1"/>
        <v>-0.9522843296</v>
      </c>
      <c r="P175" s="8">
        <f>iferror(VLOOKUP($A175, Awario!$A$2:$G1000, 3, false), "")</f>
        <v>0</v>
      </c>
      <c r="Q175" s="8">
        <f>iferror(VLOOKUP($A175, Awario!$A$2:$Z1000, 4, false), "")</f>
        <v>0</v>
      </c>
      <c r="R175" s="8">
        <f>iferror(VLOOKUP($A175, Awario!$A$2:$Z1000, 5, false), "")</f>
        <v>0</v>
      </c>
      <c r="S175" s="8">
        <f>iferror(VLOOKUP($A175, Awario!$A$2:$G1000, 6, false), "")</f>
        <v>0</v>
      </c>
      <c r="T175" s="9" t="b">
        <f>iferror(VLOOKUP($A175, Awario!$A$2:$Z1000, 7, false), "")</f>
        <v>1</v>
      </c>
      <c r="U175" s="8" t="str">
        <f>iferror(VLOOKUP($A175, Awario!$A$2:$Z1000, 8, false), "")</f>
        <v/>
      </c>
      <c r="V175" s="8">
        <f>iferror(VLOOKUP($A175, Awario!$A$2:$Z1000, 9, false), "")</f>
        <v>-0.7270182438</v>
      </c>
      <c r="W175" s="8">
        <f>iferror(VLOOKUP($A175, Awario!$A$2:$Z1000, 10, false), "")</f>
        <v>-0.9975098132</v>
      </c>
      <c r="X175" s="8" t="str">
        <f>iferror(VLOOKUP($A175, Awario!$A$2:$Z1000, 11, false), "")</f>
        <v/>
      </c>
      <c r="Y175" s="8">
        <f>iferror(VLOOKUP($A175, Awario!$A$2:$Z1000, 12, false), "")</f>
        <v>-0.8622640285</v>
      </c>
      <c r="Z175" s="8">
        <f t="shared" si="2"/>
        <v>-0.9285817296</v>
      </c>
      <c r="AA175" s="8"/>
      <c r="AB175" s="8">
        <f>iferror(VLOOKUP($A175, TMUI!$A$2:$G1000, 3, false), "")</f>
        <v>86.4</v>
      </c>
      <c r="AC175" s="8">
        <f>iferror(VLOOKUP($A175, TMUI!$A$2:$G1000, 4, false), "")</f>
        <v>81.1</v>
      </c>
      <c r="AD175" s="8">
        <f>iferror(VLOOKUP($A175, TMUI!$A$2:$G1000, 5, false), "")</f>
        <v>77.98</v>
      </c>
      <c r="AE175" s="8">
        <f>iferror(VLOOKUP($A175, TMUI!$A$2:$G1000, 6, false), "")</f>
        <v>60.64</v>
      </c>
      <c r="AF175" s="8">
        <f>iferror(VLOOKUP($A175, TMUI!$A$2:$Z1000, 7, false), "")</f>
        <v>0.7453128505</v>
      </c>
      <c r="AG175" s="8">
        <f>iferror(VLOOKUP($A175, TMUI!$A$2:$Z1000, 8, false), "")</f>
        <v>0.8188486983</v>
      </c>
      <c r="AH175" s="8">
        <f>iferror(VLOOKUP($A175, TMUI!$A$2:$Z1000, 9, false), "")</f>
        <v>0.404994863</v>
      </c>
      <c r="AI175" s="8">
        <f>iferror(VLOOKUP($A175, TMUI!$A$2:$Z1000, 10, false), "")</f>
        <v>0.2525627268</v>
      </c>
      <c r="AJ175" s="8">
        <f>iferror(VLOOKUP($A175, TMUI!$A$2:$Z1000, 11, false), "")</f>
        <v>0.5554297847</v>
      </c>
      <c r="AK175" s="8">
        <f t="shared" si="3"/>
        <v>0.745271618</v>
      </c>
      <c r="AL175" s="8"/>
      <c r="AM175" s="8">
        <f t="shared" si="4"/>
        <v>-0.3785314804</v>
      </c>
      <c r="AN175" s="8">
        <f>iferror(vlookup(A175, 'December Scores'!A$1:AS1000, 3, false), "")</f>
        <v>0.2940207092</v>
      </c>
      <c r="AO175" s="8">
        <f t="shared" si="5"/>
        <v>-0.210393433</v>
      </c>
    </row>
    <row r="176">
      <c r="A176" s="2">
        <v>1876.0</v>
      </c>
      <c r="B176" s="2" t="s">
        <v>250</v>
      </c>
      <c r="C176" s="8">
        <f>lookup($A176, NIL!$A$1:$A1000, NIL!C$1:C1000)</f>
        <v>4</v>
      </c>
      <c r="D176" s="8">
        <f>lookup($A176, NIL!$A$1:$A1000, NIL!D$1:D1000)</f>
        <v>1</v>
      </c>
      <c r="E176" s="8">
        <f>lookup($A176, NIL!$A$1:$A1000, NIL!E$1:E1000)</f>
        <v>1</v>
      </c>
      <c r="F176" s="8">
        <f>lookup($A176, NIL!$A$1:$A1000, NIL!F$1:F1000)</f>
        <v>1</v>
      </c>
      <c r="G176" s="8">
        <f>lookup($A176, NIL!$A$1:$A1000, NIL!G$1:G1000)</f>
        <v>0</v>
      </c>
      <c r="H176" s="8">
        <f>lookup($A176, NIL!$A$1:$A1000, NIL!K$1:K1000)</f>
        <v>0.1802616964</v>
      </c>
      <c r="I176" s="8">
        <f>lookup($A176, NIL!$A$1:$A1000, NIL!L$1:L1000)</f>
        <v>0.3487391692</v>
      </c>
      <c r="J176" s="8">
        <f>lookup($A176, NIL!$A$1:$A1000, NIL!M$1:M1000)</f>
        <v>0.2955136923</v>
      </c>
      <c r="K176" s="8">
        <f>lookup($A176, NIL!$A$1:$A1000, NIL!N$1:N1000)</f>
        <v>1.016618783</v>
      </c>
      <c r="L176" s="8">
        <f>lookup($A176, NIL!$A$1:$A1000, NIL!O$1:O1000)</f>
        <v>-0.7116357457</v>
      </c>
      <c r="M176" s="8">
        <f>lookup($A176, NIL!$A$1:$A1000, NIL!P$1:P1000)</f>
        <v>0.225899519</v>
      </c>
      <c r="N176" s="8">
        <f t="shared" si="1"/>
        <v>0.4752888795</v>
      </c>
      <c r="P176" s="8">
        <f>iferror(VLOOKUP($A176, Awario!$A$2:$G1000, 3, false), "")</f>
        <v>1</v>
      </c>
      <c r="Q176" s="8">
        <f>iferror(VLOOKUP($A176, Awario!$A$2:$Z1000, 4, false), "")</f>
        <v>0</v>
      </c>
      <c r="R176" s="8">
        <f>iferror(VLOOKUP($A176, Awario!$A$2:$Z1000, 5, false), "")</f>
        <v>0</v>
      </c>
      <c r="S176" s="8">
        <f>iferror(VLOOKUP($A176, Awario!$A$2:$G1000, 6, false), "")</f>
        <v>0</v>
      </c>
      <c r="T176" s="9" t="b">
        <f>iferror(VLOOKUP($A176, Awario!$A$2:$Z1000, 7, false), "")</f>
        <v>1</v>
      </c>
      <c r="U176" s="8" t="str">
        <f>iferror(VLOOKUP($A176, Awario!$A$2:$Z1000, 8, false), "")</f>
        <v/>
      </c>
      <c r="V176" s="8">
        <f>iferror(VLOOKUP($A176, Awario!$A$2:$Z1000, 9, false), "")</f>
        <v>-0.7270182438</v>
      </c>
      <c r="W176" s="8">
        <f>iferror(VLOOKUP($A176, Awario!$A$2:$Z1000, 10, false), "")</f>
        <v>-0.5488229667</v>
      </c>
      <c r="X176" s="8" t="str">
        <f>iferror(VLOOKUP($A176, Awario!$A$2:$Z1000, 11, false), "")</f>
        <v/>
      </c>
      <c r="Y176" s="8">
        <f>iferror(VLOOKUP($A176, Awario!$A$2:$Z1000, 12, false), "")</f>
        <v>-0.6379206052</v>
      </c>
      <c r="Z176" s="8">
        <f t="shared" si="2"/>
        <v>-0.7986993209</v>
      </c>
      <c r="AA176" s="8"/>
      <c r="AB176" s="8">
        <f>iferror(VLOOKUP($A176, TMUI!$A$2:$G1000, 3, false), "")</f>
        <v>79.69</v>
      </c>
      <c r="AC176" s="8">
        <f>iferror(VLOOKUP($A176, TMUI!$A$2:$G1000, 4, false), "")</f>
        <v>72.66</v>
      </c>
      <c r="AD176" s="8">
        <f>iferror(VLOOKUP($A176, TMUI!$A$2:$G1000, 5, false), "")</f>
        <v>67.19</v>
      </c>
      <c r="AE176" s="8">
        <f>iferror(VLOOKUP($A176, TMUI!$A$2:$G1000, 6, false), "")</f>
        <v>42.19</v>
      </c>
      <c r="AF176" s="8">
        <f>iferror(VLOOKUP($A176, TMUI!$A$2:$Z1000, 7, false), "")</f>
        <v>0.2535133006</v>
      </c>
      <c r="AG176" s="8">
        <f>iferror(VLOOKUP($A176, TMUI!$A$2:$Z1000, 8, false), "")</f>
        <v>0.2449906672</v>
      </c>
      <c r="AH176" s="8">
        <f>iferror(VLOOKUP($A176, TMUI!$A$2:$Z1000, 9, false), "")</f>
        <v>-0.4400566053</v>
      </c>
      <c r="AI176" s="8">
        <f>iferror(VLOOKUP($A176, TMUI!$A$2:$Z1000, 10, false), "")</f>
        <v>-0.8731412063</v>
      </c>
      <c r="AJ176" s="8">
        <f>iferror(VLOOKUP($A176, TMUI!$A$2:$Z1000, 11, false), "")</f>
        <v>-0.203673461</v>
      </c>
      <c r="AK176" s="8">
        <f t="shared" si="3"/>
        <v>-0.4513019621</v>
      </c>
      <c r="AL176" s="8"/>
      <c r="AM176" s="8">
        <f t="shared" si="4"/>
        <v>-0.2582374678</v>
      </c>
      <c r="AN176" s="8">
        <f>iferror(vlookup(A176, 'December Scores'!A$1:AS1000, 3, false), "")</f>
        <v>-0.1105786693</v>
      </c>
      <c r="AO176" s="8">
        <f t="shared" si="5"/>
        <v>-0.2213227682</v>
      </c>
    </row>
    <row r="177">
      <c r="A177" s="2">
        <v>2376.0</v>
      </c>
      <c r="B177" s="2" t="s">
        <v>297</v>
      </c>
      <c r="C177" s="8">
        <f>lookup($A177, NIL!$A$1:$A1000, NIL!C$1:C1000)</f>
        <v>4</v>
      </c>
      <c r="D177" s="8">
        <f>lookup($A177, NIL!$A$1:$A1000, NIL!D$1:D1000)</f>
        <v>0</v>
      </c>
      <c r="E177" s="8">
        <f>lookup($A177, NIL!$A$1:$A1000, NIL!E$1:E1000)</f>
        <v>1</v>
      </c>
      <c r="F177" s="8">
        <f>lookup($A177, NIL!$A$1:$A1000, NIL!F$1:F1000)</f>
        <v>0</v>
      </c>
      <c r="G177" s="8">
        <f>lookup($A177, NIL!$A$1:$A1000, NIL!G$1:G1000)</f>
        <v>0</v>
      </c>
      <c r="H177" s="8">
        <f>lookup($A177, NIL!$A$1:$A1000, NIL!K$1:K1000)</f>
        <v>0.1802616964</v>
      </c>
      <c r="I177" s="8">
        <f>lookup($A177, NIL!$A$1:$A1000, NIL!L$1:L1000)</f>
        <v>-2.857411258</v>
      </c>
      <c r="J177" s="8">
        <f>lookup($A177, NIL!$A$1:$A1000, NIL!M$1:M1000)</f>
        <v>0.2955136923</v>
      </c>
      <c r="K177" s="8">
        <f>lookup($A177, NIL!$A$1:$A1000, NIL!N$1:N1000)</f>
        <v>-0.980049762</v>
      </c>
      <c r="L177" s="8">
        <f>lookup($A177, NIL!$A$1:$A1000, NIL!O$1:O1000)</f>
        <v>-0.7116357457</v>
      </c>
      <c r="M177" s="8">
        <f>lookup($A177, NIL!$A$1:$A1000, NIL!P$1:P1000)</f>
        <v>-0.8146642753</v>
      </c>
      <c r="N177" s="8">
        <f t="shared" si="1"/>
        <v>-0.9025875444</v>
      </c>
      <c r="P177" s="8" t="str">
        <f>iferror(VLOOKUP($A177, Awario!$A$2:$G1000, 3, false), "")</f>
        <v/>
      </c>
      <c r="Q177" s="8" t="str">
        <f>iferror(VLOOKUP($A177, Awario!$A$2:$Z1000, 4, false), "")</f>
        <v/>
      </c>
      <c r="R177" s="8" t="str">
        <f>iferror(VLOOKUP($A177, Awario!$A$2:$Z1000, 5, false), "")</f>
        <v/>
      </c>
      <c r="S177" s="8" t="str">
        <f>iferror(VLOOKUP($A177, Awario!$A$2:$G1000, 6, false), "")</f>
        <v/>
      </c>
      <c r="T177" s="9" t="str">
        <f>iferror(VLOOKUP($A177, Awario!$A$2:$Z1000, 7, false), "")</f>
        <v/>
      </c>
      <c r="U177" s="8" t="str">
        <f>iferror(VLOOKUP($A177, Awario!$A$2:$Z1000, 8, false), "")</f>
        <v/>
      </c>
      <c r="V177" s="8" t="str">
        <f>iferror(VLOOKUP($A177, Awario!$A$2:$Z1000, 9, false), "")</f>
        <v/>
      </c>
      <c r="W177" s="8" t="str">
        <f>iferror(VLOOKUP($A177, Awario!$A$2:$Z1000, 10, false), "")</f>
        <v/>
      </c>
      <c r="X177" s="8" t="str">
        <f>iferror(VLOOKUP($A177, Awario!$A$2:$Z1000, 11, false), "")</f>
        <v/>
      </c>
      <c r="Y177" s="8" t="str">
        <f>iferror(VLOOKUP($A177, Awario!$A$2:$Z1000, 12, false), "")</f>
        <v/>
      </c>
      <c r="Z177" s="8" t="str">
        <f t="shared" si="2"/>
        <v/>
      </c>
      <c r="AA177" s="8"/>
      <c r="AB177" s="8">
        <f>iferror(VLOOKUP($A177, TMUI!$A$2:$G1000, 3, false), "")</f>
        <v>86.72</v>
      </c>
      <c r="AC177" s="8">
        <f>iferror(VLOOKUP($A177, TMUI!$A$2:$G1000, 4, false), "")</f>
        <v>71.88</v>
      </c>
      <c r="AD177" s="8">
        <f>iferror(VLOOKUP($A177, TMUI!$A$2:$G1000, 5, false), "")</f>
        <v>66.41</v>
      </c>
      <c r="AE177" s="8">
        <f>iferror(VLOOKUP($A177, TMUI!$A$2:$G1000, 6, false), "")</f>
        <v>62.5</v>
      </c>
      <c r="AF177" s="8">
        <f>iferror(VLOOKUP($A177, TMUI!$A$2:$Z1000, 7, false), "")</f>
        <v>0.7687667784</v>
      </c>
      <c r="AG177" s="8">
        <f>iferror(VLOOKUP($A177, TMUI!$A$2:$Z1000, 8, false), "")</f>
        <v>0.1919563941</v>
      </c>
      <c r="AH177" s="8">
        <f>iferror(VLOOKUP($A177, TMUI!$A$2:$Z1000, 9, false), "")</f>
        <v>-0.5011446632</v>
      </c>
      <c r="AI177" s="8">
        <f>iferror(VLOOKUP($A177, TMUI!$A$2:$Z1000, 10, false), "")</f>
        <v>0.3660483265</v>
      </c>
      <c r="AJ177" s="8">
        <f>iferror(VLOOKUP($A177, TMUI!$A$2:$Z1000, 11, false), "")</f>
        <v>0.206406709</v>
      </c>
      <c r="AK177" s="8">
        <f t="shared" si="3"/>
        <v>0.4543200512</v>
      </c>
      <c r="AL177" s="8"/>
      <c r="AM177" s="8">
        <f t="shared" si="4"/>
        <v>-0.2241337466</v>
      </c>
      <c r="AN177" s="8" t="str">
        <f>iferror(vlookup(A177, 'December Scores'!A$1:AS1000, 3, false), "")</f>
        <v/>
      </c>
      <c r="AO177" s="8">
        <f t="shared" si="5"/>
        <v>-0.2241337466</v>
      </c>
    </row>
    <row r="178">
      <c r="A178" s="2">
        <v>1412.0</v>
      </c>
      <c r="B178" s="2" t="s">
        <v>127</v>
      </c>
      <c r="C178" s="8">
        <f>lookup($A178, NIL!$A$1:$A1000, NIL!C$1:C1000)</f>
        <v>4</v>
      </c>
      <c r="D178" s="8">
        <f>lookup($A178, NIL!$A$1:$A1000, NIL!D$1:D1000)</f>
        <v>1</v>
      </c>
      <c r="E178" s="8">
        <f>lookup($A178, NIL!$A$1:$A1000, NIL!E$1:E1000)</f>
        <v>1</v>
      </c>
      <c r="F178" s="8">
        <f>lookup($A178, NIL!$A$1:$A1000, NIL!F$1:F1000)</f>
        <v>0</v>
      </c>
      <c r="G178" s="8">
        <f>lookup($A178, NIL!$A$1:$A1000, NIL!G$1:G1000)</f>
        <v>0</v>
      </c>
      <c r="H178" s="8">
        <f>lookup($A178, NIL!$A$1:$A1000, NIL!K$1:K1000)</f>
        <v>0.1802616964</v>
      </c>
      <c r="I178" s="8">
        <f>lookup($A178, NIL!$A$1:$A1000, NIL!L$1:L1000)</f>
        <v>0.3487391692</v>
      </c>
      <c r="J178" s="8">
        <f>lookup($A178, NIL!$A$1:$A1000, NIL!M$1:M1000)</f>
        <v>0.2955136923</v>
      </c>
      <c r="K178" s="8">
        <f>lookup($A178, NIL!$A$1:$A1000, NIL!N$1:N1000)</f>
        <v>-0.980049762</v>
      </c>
      <c r="L178" s="8">
        <f>lookup($A178, NIL!$A$1:$A1000, NIL!O$1:O1000)</f>
        <v>-0.7116357457</v>
      </c>
      <c r="M178" s="8">
        <f>lookup($A178, NIL!$A$1:$A1000, NIL!P$1:P1000)</f>
        <v>-0.17343419</v>
      </c>
      <c r="N178" s="8">
        <f t="shared" si="1"/>
        <v>-0.4164543072</v>
      </c>
      <c r="P178" s="8">
        <f>iferror(VLOOKUP($A178, Awario!$A$2:$G1000, 3, false), "")</f>
        <v>0</v>
      </c>
      <c r="Q178" s="8">
        <f>iferror(VLOOKUP($A178, Awario!$A$2:$Z1000, 4, false), "")</f>
        <v>0</v>
      </c>
      <c r="R178" s="8">
        <f>iferror(VLOOKUP($A178, Awario!$A$2:$Z1000, 5, false), "")</f>
        <v>0</v>
      </c>
      <c r="S178" s="8">
        <f>iferror(VLOOKUP($A178, Awario!$A$2:$G1000, 6, false), "")</f>
        <v>0</v>
      </c>
      <c r="T178" s="9" t="b">
        <f>iferror(VLOOKUP($A178, Awario!$A$2:$Z1000, 7, false), "")</f>
        <v>1</v>
      </c>
      <c r="U178" s="8" t="str">
        <f>iferror(VLOOKUP($A178, Awario!$A$2:$Z1000, 8, false), "")</f>
        <v/>
      </c>
      <c r="V178" s="8">
        <f>iferror(VLOOKUP($A178, Awario!$A$2:$Z1000, 9, false), "")</f>
        <v>-0.7270182438</v>
      </c>
      <c r="W178" s="8">
        <f>iferror(VLOOKUP($A178, Awario!$A$2:$Z1000, 10, false), "")</f>
        <v>-0.9975098132</v>
      </c>
      <c r="X178" s="8" t="str">
        <f>iferror(VLOOKUP($A178, Awario!$A$2:$Z1000, 11, false), "")</f>
        <v/>
      </c>
      <c r="Y178" s="8">
        <f>iferror(VLOOKUP($A178, Awario!$A$2:$Z1000, 12, false), "")</f>
        <v>-0.8622640285</v>
      </c>
      <c r="Z178" s="8">
        <f t="shared" si="2"/>
        <v>-0.9285817296</v>
      </c>
      <c r="AA178" s="8"/>
      <c r="AB178" s="8">
        <f>iferror(VLOOKUP($A178, TMUI!$A$2:$G1000, 3, false), "")</f>
        <v>77.23</v>
      </c>
      <c r="AC178" s="8">
        <f>iferror(VLOOKUP($A178, TMUI!$A$2:$G1000, 4, false), "")</f>
        <v>77.62</v>
      </c>
      <c r="AD178" s="8">
        <f>iferror(VLOOKUP($A178, TMUI!$A$2:$G1000, 5, false), "")</f>
        <v>70.74</v>
      </c>
      <c r="AE178" s="8">
        <f>iferror(VLOOKUP($A178, TMUI!$A$2:$G1000, 6, false), "")</f>
        <v>59.69</v>
      </c>
      <c r="AF178" s="8">
        <f>iferror(VLOOKUP($A178, TMUI!$A$2:$Z1000, 7, false), "")</f>
        <v>0.0732112301</v>
      </c>
      <c r="AG178" s="8">
        <f>iferror(VLOOKUP($A178, TMUI!$A$2:$Z1000, 8, false), "")</f>
        <v>0.5822342495</v>
      </c>
      <c r="AH178" s="8">
        <f>iferror(VLOOKUP($A178, TMUI!$A$2:$Z1000, 9, false), "")</f>
        <v>-0.1620276236</v>
      </c>
      <c r="AI178" s="8">
        <f>iferror(VLOOKUP($A178, TMUI!$A$2:$Z1000, 10, false), "")</f>
        <v>0.1945996516</v>
      </c>
      <c r="AJ178" s="8">
        <f>iferror(VLOOKUP($A178, TMUI!$A$2:$Z1000, 11, false), "")</f>
        <v>0.1720043769</v>
      </c>
      <c r="AK178" s="8">
        <f t="shared" si="3"/>
        <v>0.4147341039</v>
      </c>
      <c r="AL178" s="8"/>
      <c r="AM178" s="8">
        <f t="shared" si="4"/>
        <v>-0.3101006443</v>
      </c>
      <c r="AN178" s="8">
        <f>iferror(vlookup(A178, 'December Scores'!A$1:AS1000, 3, false), "")</f>
        <v>0.0308357384</v>
      </c>
      <c r="AO178" s="8">
        <f t="shared" si="5"/>
        <v>-0.2248665486</v>
      </c>
    </row>
    <row r="179">
      <c r="A179" s="2">
        <v>1721.0</v>
      </c>
      <c r="B179" s="2" t="s">
        <v>198</v>
      </c>
      <c r="C179" s="8">
        <f>lookup($A179, NIL!$A$1:$A1000, NIL!C$1:C1000)</f>
        <v>4</v>
      </c>
      <c r="D179" s="8">
        <f>lookup($A179, NIL!$A$1:$A1000, NIL!D$1:D1000)</f>
        <v>1</v>
      </c>
      <c r="E179" s="8">
        <f>lookup($A179, NIL!$A$1:$A1000, NIL!E$1:E1000)</f>
        <v>1</v>
      </c>
      <c r="F179" s="8">
        <f>lookup($A179, NIL!$A$1:$A1000, NIL!F$1:F1000)</f>
        <v>0</v>
      </c>
      <c r="G179" s="8">
        <f>lookup($A179, NIL!$A$1:$A1000, NIL!G$1:G1000)</f>
        <v>0</v>
      </c>
      <c r="H179" s="8">
        <f>lookup($A179, NIL!$A$1:$A1000, NIL!K$1:K1000)</f>
        <v>0.1802616964</v>
      </c>
      <c r="I179" s="8">
        <f>lookup($A179, NIL!$A$1:$A1000, NIL!L$1:L1000)</f>
        <v>0.3487391692</v>
      </c>
      <c r="J179" s="8">
        <f>lookup($A179, NIL!$A$1:$A1000, NIL!M$1:M1000)</f>
        <v>0.2955136923</v>
      </c>
      <c r="K179" s="8">
        <f>lookup($A179, NIL!$A$1:$A1000, NIL!N$1:N1000)</f>
        <v>-0.980049762</v>
      </c>
      <c r="L179" s="8">
        <f>lookup($A179, NIL!$A$1:$A1000, NIL!O$1:O1000)</f>
        <v>-0.7116357457</v>
      </c>
      <c r="M179" s="8">
        <f>lookup($A179, NIL!$A$1:$A1000, NIL!P$1:P1000)</f>
        <v>-0.17343419</v>
      </c>
      <c r="N179" s="8">
        <f t="shared" si="1"/>
        <v>-0.4164543072</v>
      </c>
      <c r="P179" s="8">
        <f>iferror(VLOOKUP($A179, Awario!$A$2:$G1000, 3, false), "")</f>
        <v>5</v>
      </c>
      <c r="Q179" s="8">
        <f>iferror(VLOOKUP($A179, Awario!$A$2:$Z1000, 4, false), "")</f>
        <v>166</v>
      </c>
      <c r="R179" s="8">
        <f>iferror(VLOOKUP($A179, Awario!$A$2:$Z1000, 5, false), "")</f>
        <v>0</v>
      </c>
      <c r="S179" s="8">
        <f>iferror(VLOOKUP($A179, Awario!$A$2:$G1000, 6, false), "")</f>
        <v>0</v>
      </c>
      <c r="T179" s="9" t="b">
        <f>iferror(VLOOKUP($A179, Awario!$A$2:$Z1000, 7, false), "")</f>
        <v>1</v>
      </c>
      <c r="U179" s="8" t="str">
        <f>iferror(VLOOKUP($A179, Awario!$A$2:$Z1000, 8, false), "")</f>
        <v/>
      </c>
      <c r="V179" s="8">
        <f>iferror(VLOOKUP($A179, Awario!$A$2:$Z1000, 9, false), "")</f>
        <v>-0.7270182438</v>
      </c>
      <c r="W179" s="8">
        <f>iferror(VLOOKUP($A179, Awario!$A$2:$Z1000, 10, false), "")</f>
        <v>1.245924419</v>
      </c>
      <c r="X179" s="8" t="str">
        <f>iferror(VLOOKUP($A179, Awario!$A$2:$Z1000, 11, false), "")</f>
        <v/>
      </c>
      <c r="Y179" s="8">
        <f>iferror(VLOOKUP($A179, Awario!$A$2:$Z1000, 12, false), "")</f>
        <v>0.2594530877</v>
      </c>
      <c r="Z179" s="8">
        <f t="shared" si="2"/>
        <v>0.5093653774</v>
      </c>
      <c r="AA179" s="8"/>
      <c r="AB179" s="8">
        <f>iferror(VLOOKUP($A179, TMUI!$A$2:$G1000, 3, false), "")</f>
        <v>67.74</v>
      </c>
      <c r="AC179" s="8">
        <f>iferror(VLOOKUP($A179, TMUI!$A$2:$G1000, 4, false), "")</f>
        <v>45.75</v>
      </c>
      <c r="AD179" s="8">
        <f>iferror(VLOOKUP($A179, TMUI!$A$2:$G1000, 5, false), "")</f>
        <v>69.18</v>
      </c>
      <c r="AE179" s="8">
        <f>iferror(VLOOKUP($A179, TMUI!$A$2:$G1000, 6, false), "")</f>
        <v>41.58</v>
      </c>
      <c r="AF179" s="8">
        <f>iferror(VLOOKUP($A179, TMUI!$A$2:$Z1000, 7, false), "")</f>
        <v>-0.6223443182</v>
      </c>
      <c r="AG179" s="8">
        <f>iferror(VLOOKUP($A179, TMUI!$A$2:$Z1000, 8, false), "")</f>
        <v>-1.584691752</v>
      </c>
      <c r="AH179" s="8">
        <f>iferror(VLOOKUP($A179, TMUI!$A$2:$Z1000, 9, false), "")</f>
        <v>-0.2842037395</v>
      </c>
      <c r="AI179" s="8">
        <f>iferror(VLOOKUP($A179, TMUI!$A$2:$Z1000, 10, false), "")</f>
        <v>-0.9103596019</v>
      </c>
      <c r="AJ179" s="8">
        <f>iferror(VLOOKUP($A179, TMUI!$A$2:$Z1000, 11, false), "")</f>
        <v>-0.8503998529</v>
      </c>
      <c r="AK179" s="8">
        <f t="shared" si="3"/>
        <v>-0.9221712709</v>
      </c>
      <c r="AL179" s="8"/>
      <c r="AM179" s="8">
        <f t="shared" si="4"/>
        <v>-0.2764200669</v>
      </c>
      <c r="AN179" s="8">
        <f>iferror(vlookup(A179, 'December Scores'!A$1:AS1000, 3, false), "")</f>
        <v>-0.09463849536</v>
      </c>
      <c r="AO179" s="8">
        <f t="shared" si="5"/>
        <v>-0.230974674</v>
      </c>
    </row>
    <row r="180">
      <c r="A180" s="2">
        <v>810.0</v>
      </c>
      <c r="B180" s="2" t="s">
        <v>69</v>
      </c>
      <c r="C180" s="8">
        <f>lookup($A180, NIL!$A$1:$A1000, NIL!C$1:C1000)</f>
        <v>4</v>
      </c>
      <c r="D180" s="8">
        <f>lookup($A180, NIL!$A$1:$A1000, NIL!D$1:D1000)</f>
        <v>1</v>
      </c>
      <c r="E180" s="8">
        <f>lookup($A180, NIL!$A$1:$A1000, NIL!E$1:E1000)</f>
        <v>1</v>
      </c>
      <c r="F180" s="8">
        <f>lookup($A180, NIL!$A$1:$A1000, NIL!F$1:F1000)</f>
        <v>0</v>
      </c>
      <c r="G180" s="8">
        <f>lookup($A180, NIL!$A$1:$A1000, NIL!G$1:G1000)</f>
        <v>0</v>
      </c>
      <c r="H180" s="8">
        <f>lookup($A180, NIL!$A$1:$A1000, NIL!K$1:K1000)</f>
        <v>0.1802616964</v>
      </c>
      <c r="I180" s="8">
        <f>lookup($A180, NIL!$A$1:$A1000, NIL!L$1:L1000)</f>
        <v>0.3487391692</v>
      </c>
      <c r="J180" s="8">
        <f>lookup($A180, NIL!$A$1:$A1000, NIL!M$1:M1000)</f>
        <v>0.2955136923</v>
      </c>
      <c r="K180" s="8">
        <f>lookup($A180, NIL!$A$1:$A1000, NIL!N$1:N1000)</f>
        <v>-0.980049762</v>
      </c>
      <c r="L180" s="8">
        <f>lookup($A180, NIL!$A$1:$A1000, NIL!O$1:O1000)</f>
        <v>-0.7116357457</v>
      </c>
      <c r="M180" s="8">
        <f>lookup($A180, NIL!$A$1:$A1000, NIL!P$1:P1000)</f>
        <v>-0.17343419</v>
      </c>
      <c r="N180" s="8">
        <f t="shared" si="1"/>
        <v>-0.4164543072</v>
      </c>
      <c r="P180" s="8">
        <f>iferror(VLOOKUP($A180, Awario!$A$2:$G1000, 3, false), "")</f>
        <v>0</v>
      </c>
      <c r="Q180" s="8">
        <f>iferror(VLOOKUP($A180, Awario!$A$2:$Z1000, 4, false), "")</f>
        <v>0</v>
      </c>
      <c r="R180" s="8">
        <f>iferror(VLOOKUP($A180, Awario!$A$2:$Z1000, 5, false), "")</f>
        <v>0</v>
      </c>
      <c r="S180" s="8">
        <f>iferror(VLOOKUP($A180, Awario!$A$2:$G1000, 6, false), "")</f>
        <v>0</v>
      </c>
      <c r="T180" s="9" t="b">
        <f>iferror(VLOOKUP($A180, Awario!$A$2:$Z1000, 7, false), "")</f>
        <v>1</v>
      </c>
      <c r="U180" s="8" t="str">
        <f>iferror(VLOOKUP($A180, Awario!$A$2:$Z1000, 8, false), "")</f>
        <v/>
      </c>
      <c r="V180" s="8">
        <f>iferror(VLOOKUP($A180, Awario!$A$2:$Z1000, 9, false), "")</f>
        <v>-0.7270182438</v>
      </c>
      <c r="W180" s="8">
        <f>iferror(VLOOKUP($A180, Awario!$A$2:$Z1000, 10, false), "")</f>
        <v>-0.9975098132</v>
      </c>
      <c r="X180" s="8" t="str">
        <f>iferror(VLOOKUP($A180, Awario!$A$2:$Z1000, 11, false), "")</f>
        <v/>
      </c>
      <c r="Y180" s="8">
        <f>iferror(VLOOKUP($A180, Awario!$A$2:$Z1000, 12, false), "")</f>
        <v>-0.8622640285</v>
      </c>
      <c r="Z180" s="8">
        <f t="shared" si="2"/>
        <v>-0.9285817296</v>
      </c>
      <c r="AA180" s="8"/>
      <c r="AB180" s="8">
        <f>iferror(VLOOKUP($A180, TMUI!$A$2:$G1000, 3, false), "")</f>
        <v>87.66</v>
      </c>
      <c r="AC180" s="8">
        <f>iferror(VLOOKUP($A180, TMUI!$A$2:$G1000, 4, false), "")</f>
        <v>69.34</v>
      </c>
      <c r="AD180" s="8">
        <f>iferror(VLOOKUP($A180, TMUI!$A$2:$G1000, 5, false), "")</f>
        <v>69.73</v>
      </c>
      <c r="AE180" s="8">
        <f>iferror(VLOOKUP($A180, TMUI!$A$2:$G1000, 6, false), "")</f>
        <v>52.93</v>
      </c>
      <c r="AF180" s="8">
        <f>iferror(VLOOKUP($A180, TMUI!$A$2:$Z1000, 7, false), "")</f>
        <v>0.8376626915</v>
      </c>
      <c r="AG180" s="8">
        <f>iferror(VLOOKUP($A180, TMUI!$A$2:$Z1000, 8, false), "")</f>
        <v>0.01925504353</v>
      </c>
      <c r="AH180" s="8">
        <f>iferror(VLOOKUP($A180, TMUI!$A$2:$Z1000, 9, false), "")</f>
        <v>-0.2411288268</v>
      </c>
      <c r="AI180" s="8">
        <f>iferror(VLOOKUP($A180, TMUI!$A$2:$Z1000, 10, false), "")</f>
        <v>-0.2178533884</v>
      </c>
      <c r="AJ180" s="8">
        <f>iferror(VLOOKUP($A180, TMUI!$A$2:$Z1000, 11, false), "")</f>
        <v>0.09948387996</v>
      </c>
      <c r="AK180" s="8">
        <f t="shared" si="3"/>
        <v>0.3154106529</v>
      </c>
      <c r="AL180" s="8"/>
      <c r="AM180" s="8">
        <f t="shared" si="4"/>
        <v>-0.3432084613</v>
      </c>
      <c r="AN180" s="8">
        <f>iferror(vlookup(A180, 'December Scores'!A$1:AS1000, 3, false), "")</f>
        <v>0.100376371</v>
      </c>
      <c r="AO180" s="8">
        <f t="shared" si="5"/>
        <v>-0.2323122532</v>
      </c>
    </row>
    <row r="181">
      <c r="A181" s="2">
        <v>1862.0</v>
      </c>
      <c r="B181" s="2" t="s">
        <v>239</v>
      </c>
      <c r="C181" s="8">
        <f>lookup($A181, NIL!$A$1:$A1000, NIL!C$1:C1000)</f>
        <v>4</v>
      </c>
      <c r="D181" s="8">
        <f>lookup($A181, NIL!$A$1:$A1000, NIL!D$1:D1000)</f>
        <v>1</v>
      </c>
      <c r="E181" s="8">
        <f>lookup($A181, NIL!$A$1:$A1000, NIL!E$1:E1000)</f>
        <v>1</v>
      </c>
      <c r="F181" s="8">
        <f>lookup($A181, NIL!$A$1:$A1000, NIL!F$1:F1000)</f>
        <v>0</v>
      </c>
      <c r="G181" s="8">
        <f>lookup($A181, NIL!$A$1:$A1000, NIL!G$1:G1000)</f>
        <v>0</v>
      </c>
      <c r="H181" s="8">
        <f>lookup($A181, NIL!$A$1:$A1000, NIL!K$1:K1000)</f>
        <v>0.1802616964</v>
      </c>
      <c r="I181" s="8">
        <f>lookup($A181, NIL!$A$1:$A1000, NIL!L$1:L1000)</f>
        <v>0.3487391692</v>
      </c>
      <c r="J181" s="8">
        <f>lookup($A181, NIL!$A$1:$A1000, NIL!M$1:M1000)</f>
        <v>0.2955136923</v>
      </c>
      <c r="K181" s="8">
        <f>lookup($A181, NIL!$A$1:$A1000, NIL!N$1:N1000)</f>
        <v>-0.980049762</v>
      </c>
      <c r="L181" s="8">
        <f>lookup($A181, NIL!$A$1:$A1000, NIL!O$1:O1000)</f>
        <v>-0.7116357457</v>
      </c>
      <c r="M181" s="8">
        <f>lookup($A181, NIL!$A$1:$A1000, NIL!P$1:P1000)</f>
        <v>-0.17343419</v>
      </c>
      <c r="N181" s="8">
        <f t="shared" si="1"/>
        <v>-0.4164543072</v>
      </c>
      <c r="P181" s="8">
        <f>iferror(VLOOKUP($A181, Awario!$A$2:$G1000, 3, false), "")</f>
        <v>1</v>
      </c>
      <c r="Q181" s="8">
        <f>iferror(VLOOKUP($A181, Awario!$A$2:$Z1000, 4, false), "")</f>
        <v>0</v>
      </c>
      <c r="R181" s="8">
        <f>iferror(VLOOKUP($A181, Awario!$A$2:$Z1000, 5, false), "")</f>
        <v>0</v>
      </c>
      <c r="S181" s="8">
        <f>iferror(VLOOKUP($A181, Awario!$A$2:$G1000, 6, false), "")</f>
        <v>0</v>
      </c>
      <c r="T181" s="9" t="b">
        <f>iferror(VLOOKUP($A181, Awario!$A$2:$Z1000, 7, false), "")</f>
        <v>1</v>
      </c>
      <c r="U181" s="8" t="str">
        <f>iferror(VLOOKUP($A181, Awario!$A$2:$Z1000, 8, false), "")</f>
        <v/>
      </c>
      <c r="V181" s="8">
        <f>iferror(VLOOKUP($A181, Awario!$A$2:$Z1000, 9, false), "")</f>
        <v>-0.7270182438</v>
      </c>
      <c r="W181" s="8">
        <f>iferror(VLOOKUP($A181, Awario!$A$2:$Z1000, 10, false), "")</f>
        <v>-0.5488229667</v>
      </c>
      <c r="X181" s="8" t="str">
        <f>iferror(VLOOKUP($A181, Awario!$A$2:$Z1000, 11, false), "")</f>
        <v/>
      </c>
      <c r="Y181" s="8">
        <f>iferror(VLOOKUP($A181, Awario!$A$2:$Z1000, 12, false), "")</f>
        <v>-0.6379206052</v>
      </c>
      <c r="Z181" s="8">
        <f t="shared" si="2"/>
        <v>-0.7986993209</v>
      </c>
      <c r="AA181" s="8"/>
      <c r="AB181" s="8">
        <f>iferror(VLOOKUP($A181, TMUI!$A$2:$G1000, 3, false), "")</f>
        <v>79.45</v>
      </c>
      <c r="AC181" s="8">
        <f>iferror(VLOOKUP($A181, TMUI!$A$2:$G1000, 4, false), "")</f>
        <v>68.82</v>
      </c>
      <c r="AD181" s="8">
        <f>iferror(VLOOKUP($A181, TMUI!$A$2:$G1000, 5, false), "")</f>
        <v>74.82</v>
      </c>
      <c r="AE181" s="8">
        <f>iferror(VLOOKUP($A181, TMUI!$A$2:$G1000, 6, false), "")</f>
        <v>53.88</v>
      </c>
      <c r="AF181" s="8">
        <f>iferror(VLOOKUP($A181, TMUI!$A$2:$Z1000, 7, false), "")</f>
        <v>0.2359228547</v>
      </c>
      <c r="AG181" s="8">
        <f>iferror(VLOOKUP($A181, TMUI!$A$2:$Z1000, 8, false), "")</f>
        <v>-0.01610113849</v>
      </c>
      <c r="AH181" s="8">
        <f>iferror(VLOOKUP($A181, TMUI!$A$2:$Z1000, 9, false), "")</f>
        <v>0.1575099103</v>
      </c>
      <c r="AI181" s="8">
        <f>iferror(VLOOKUP($A181, TMUI!$A$2:$Z1000, 10, false), "")</f>
        <v>-0.1598903132</v>
      </c>
      <c r="AJ181" s="8">
        <f>iferror(VLOOKUP($A181, TMUI!$A$2:$Z1000, 11, false), "")</f>
        <v>0.05436032831</v>
      </c>
      <c r="AK181" s="8">
        <f t="shared" si="3"/>
        <v>0.2331530148</v>
      </c>
      <c r="AL181" s="8"/>
      <c r="AM181" s="8">
        <f t="shared" si="4"/>
        <v>-0.3273335378</v>
      </c>
      <c r="AN181" s="8">
        <f>iferror(vlookup(A181, 'December Scores'!A$1:AS1000, 3, false), "")</f>
        <v>0.04324121495</v>
      </c>
      <c r="AO181" s="8">
        <f t="shared" si="5"/>
        <v>-0.2346898496</v>
      </c>
    </row>
    <row r="182">
      <c r="A182" s="2">
        <v>1763.0</v>
      </c>
      <c r="B182" s="2" t="s">
        <v>214</v>
      </c>
      <c r="C182" s="8">
        <f>lookup($A182, NIL!$A$1:$A1000, NIL!C$1:C1000)</f>
        <v>4</v>
      </c>
      <c r="D182" s="8">
        <f>lookup($A182, NIL!$A$1:$A1000, NIL!D$1:D1000)</f>
        <v>1</v>
      </c>
      <c r="E182" s="8">
        <f>lookup($A182, NIL!$A$1:$A1000, NIL!E$1:E1000)</f>
        <v>1</v>
      </c>
      <c r="F182" s="8">
        <f>lookup($A182, NIL!$A$1:$A1000, NIL!F$1:F1000)</f>
        <v>1</v>
      </c>
      <c r="G182" s="8">
        <f>lookup($A182, NIL!$A$1:$A1000, NIL!G$1:G1000)</f>
        <v>0</v>
      </c>
      <c r="H182" s="8">
        <f>lookup($A182, NIL!$A$1:$A1000, NIL!K$1:K1000)</f>
        <v>0.1802616964</v>
      </c>
      <c r="I182" s="8">
        <f>lookup($A182, NIL!$A$1:$A1000, NIL!L$1:L1000)</f>
        <v>0.3487391692</v>
      </c>
      <c r="J182" s="8">
        <f>lookup($A182, NIL!$A$1:$A1000, NIL!M$1:M1000)</f>
        <v>0.2955136923</v>
      </c>
      <c r="K182" s="8">
        <f>lookup($A182, NIL!$A$1:$A1000, NIL!N$1:N1000)</f>
        <v>1.016618783</v>
      </c>
      <c r="L182" s="8">
        <f>lookup($A182, NIL!$A$1:$A1000, NIL!O$1:O1000)</f>
        <v>-0.7116357457</v>
      </c>
      <c r="M182" s="8">
        <f>lookup($A182, NIL!$A$1:$A1000, NIL!P$1:P1000)</f>
        <v>0.225899519</v>
      </c>
      <c r="N182" s="8">
        <f t="shared" si="1"/>
        <v>0.4752888795</v>
      </c>
      <c r="P182" s="8">
        <f>iferror(VLOOKUP($A182, Awario!$A$2:$G1000, 3, false), "")</f>
        <v>1</v>
      </c>
      <c r="Q182" s="8">
        <f>iferror(VLOOKUP($A182, Awario!$A$2:$Z1000, 4, false), "")</f>
        <v>0</v>
      </c>
      <c r="R182" s="8">
        <f>iferror(VLOOKUP($A182, Awario!$A$2:$Z1000, 5, false), "")</f>
        <v>0</v>
      </c>
      <c r="S182" s="8">
        <f>iferror(VLOOKUP($A182, Awario!$A$2:$G1000, 6, false), "")</f>
        <v>0</v>
      </c>
      <c r="T182" s="9" t="b">
        <f>iferror(VLOOKUP($A182, Awario!$A$2:$Z1000, 7, false), "")</f>
        <v>1</v>
      </c>
      <c r="U182" s="8" t="str">
        <f>iferror(VLOOKUP($A182, Awario!$A$2:$Z1000, 8, false), "")</f>
        <v/>
      </c>
      <c r="V182" s="8">
        <f>iferror(VLOOKUP($A182, Awario!$A$2:$Z1000, 9, false), "")</f>
        <v>-0.7270182438</v>
      </c>
      <c r="W182" s="8">
        <f>iferror(VLOOKUP($A182, Awario!$A$2:$Z1000, 10, false), "")</f>
        <v>-0.5488229667</v>
      </c>
      <c r="X182" s="8" t="str">
        <f>iferror(VLOOKUP($A182, Awario!$A$2:$Z1000, 11, false), "")</f>
        <v/>
      </c>
      <c r="Y182" s="8">
        <f>iferror(VLOOKUP($A182, Awario!$A$2:$Z1000, 12, false), "")</f>
        <v>-0.6379206052</v>
      </c>
      <c r="Z182" s="8">
        <f t="shared" si="2"/>
        <v>-0.7986993209</v>
      </c>
      <c r="AA182" s="8"/>
      <c r="AB182" s="8">
        <f>iferror(VLOOKUP($A182, TMUI!$A$2:$G1000, 3, false), "")</f>
        <v>76.45</v>
      </c>
      <c r="AC182" s="8">
        <f>iferror(VLOOKUP($A182, TMUI!$A$2:$G1000, 4, false), "")</f>
        <v>49.01</v>
      </c>
      <c r="AD182" s="8">
        <f>iferror(VLOOKUP($A182, TMUI!$A$2:$G1000, 5, false), "")</f>
        <v>66.11</v>
      </c>
      <c r="AE182" s="8">
        <f>iferror(VLOOKUP($A182, TMUI!$A$2:$G1000, 6, false), "")</f>
        <v>56.54</v>
      </c>
      <c r="AF182" s="8">
        <f>iferror(VLOOKUP($A182, TMUI!$A$2:$Z1000, 7, false), "")</f>
        <v>0.01604228092</v>
      </c>
      <c r="AG182" s="8">
        <f>iferror(VLOOKUP($A182, TMUI!$A$2:$Z1000, 8, false), "")</f>
        <v>-1.363035688</v>
      </c>
      <c r="AH182" s="8">
        <f>iferror(VLOOKUP($A182, TMUI!$A$2:$Z1000, 9, false), "")</f>
        <v>-0.5246400701</v>
      </c>
      <c r="AI182" s="8">
        <f>iferror(VLOOKUP($A182, TMUI!$A$2:$Z1000, 10, false), "")</f>
        <v>0.002406297192</v>
      </c>
      <c r="AJ182" s="8">
        <f>iferror(VLOOKUP($A182, TMUI!$A$2:$Z1000, 11, false), "")</f>
        <v>-0.467306795</v>
      </c>
      <c r="AK182" s="8">
        <f t="shared" si="3"/>
        <v>-0.6835984165</v>
      </c>
      <c r="AL182" s="8"/>
      <c r="AM182" s="8">
        <f t="shared" si="4"/>
        <v>-0.3356696193</v>
      </c>
      <c r="AN182" s="8">
        <f>iferror(vlookup(A182, 'December Scores'!A$1:AS1000, 3, false), "")</f>
        <v>0.0662384899</v>
      </c>
      <c r="AO182" s="8">
        <f t="shared" si="5"/>
        <v>-0.235192592</v>
      </c>
    </row>
    <row r="183">
      <c r="A183" s="2">
        <v>1349.0</v>
      </c>
      <c r="B183" s="2" t="s">
        <v>119</v>
      </c>
      <c r="C183" s="8">
        <f>lookup($A183, NIL!$A$1:$A1000, NIL!C$1:C1000)</f>
        <v>4</v>
      </c>
      <c r="D183" s="8">
        <f>lookup($A183, NIL!$A$1:$A1000, NIL!D$1:D1000)</f>
        <v>1</v>
      </c>
      <c r="E183" s="8">
        <f>lookup($A183, NIL!$A$1:$A1000, NIL!E$1:E1000)</f>
        <v>0</v>
      </c>
      <c r="F183" s="8">
        <f>lookup($A183, NIL!$A$1:$A1000, NIL!F$1:F1000)</f>
        <v>0</v>
      </c>
      <c r="G183" s="8">
        <f>lookup($A183, NIL!$A$1:$A1000, NIL!G$1:G1000)</f>
        <v>0</v>
      </c>
      <c r="H183" s="8">
        <f>lookup($A183, NIL!$A$1:$A1000, NIL!K$1:K1000)</f>
        <v>0.1802616964</v>
      </c>
      <c r="I183" s="8">
        <f>lookup($A183, NIL!$A$1:$A1000, NIL!L$1:L1000)</f>
        <v>0.3487391692</v>
      </c>
      <c r="J183" s="8">
        <f>lookup($A183, NIL!$A$1:$A1000, NIL!M$1:M1000)</f>
        <v>-3.37154258</v>
      </c>
      <c r="K183" s="8">
        <f>lookup($A183, NIL!$A$1:$A1000, NIL!N$1:N1000)</f>
        <v>-0.980049762</v>
      </c>
      <c r="L183" s="8">
        <f>lookup($A183, NIL!$A$1:$A1000, NIL!O$1:O1000)</f>
        <v>-0.7116357457</v>
      </c>
      <c r="M183" s="8">
        <f>lookup($A183, NIL!$A$1:$A1000, NIL!P$1:P1000)</f>
        <v>-0.9068454444</v>
      </c>
      <c r="N183" s="8">
        <f t="shared" si="1"/>
        <v>-0.9522843296</v>
      </c>
      <c r="P183" s="8">
        <f>iferror(VLOOKUP($A183, Awario!$A$2:$G1000, 3, false), "")</f>
        <v>1</v>
      </c>
      <c r="Q183" s="8">
        <f>iferror(VLOOKUP($A183, Awario!$A$2:$Z1000, 4, false), "")</f>
        <v>0</v>
      </c>
      <c r="R183" s="8">
        <f>iferror(VLOOKUP($A183, Awario!$A$2:$Z1000, 5, false), "")</f>
        <v>0</v>
      </c>
      <c r="S183" s="8">
        <f>iferror(VLOOKUP($A183, Awario!$A$2:$G1000, 6, false), "")</f>
        <v>0</v>
      </c>
      <c r="T183" s="9" t="b">
        <f>iferror(VLOOKUP($A183, Awario!$A$2:$Z1000, 7, false), "")</f>
        <v>1</v>
      </c>
      <c r="U183" s="8" t="str">
        <f>iferror(VLOOKUP($A183, Awario!$A$2:$Z1000, 8, false), "")</f>
        <v/>
      </c>
      <c r="V183" s="8">
        <f>iferror(VLOOKUP($A183, Awario!$A$2:$Z1000, 9, false), "")</f>
        <v>-0.7270182438</v>
      </c>
      <c r="W183" s="8">
        <f>iferror(VLOOKUP($A183, Awario!$A$2:$Z1000, 10, false), "")</f>
        <v>-0.5488229667</v>
      </c>
      <c r="X183" s="8" t="str">
        <f>iferror(VLOOKUP($A183, Awario!$A$2:$Z1000, 11, false), "")</f>
        <v/>
      </c>
      <c r="Y183" s="8">
        <f>iferror(VLOOKUP($A183, Awario!$A$2:$Z1000, 12, false), "")</f>
        <v>-0.6379206052</v>
      </c>
      <c r="Z183" s="8">
        <f t="shared" si="2"/>
        <v>-0.7986993209</v>
      </c>
      <c r="AA183" s="8"/>
      <c r="AB183" s="8">
        <f>iferror(VLOOKUP($A183, TMUI!$A$2:$G1000, 3, false), "")</f>
        <v>84.35</v>
      </c>
      <c r="AC183" s="8">
        <f>iferror(VLOOKUP($A183, TMUI!$A$2:$G1000, 4, false), "")</f>
        <v>79.35</v>
      </c>
      <c r="AD183" s="8">
        <f>iferror(VLOOKUP($A183, TMUI!$A$2:$G1000, 5, false), "")</f>
        <v>75.29</v>
      </c>
      <c r="AE183" s="8">
        <f>iferror(VLOOKUP($A183, TMUI!$A$2:$G1000, 6, false), "")</f>
        <v>62.19</v>
      </c>
      <c r="AF183" s="8">
        <f>iferror(VLOOKUP($A183, TMUI!$A$2:$Z1000, 7, false), "")</f>
        <v>0.5950611251</v>
      </c>
      <c r="AG183" s="8">
        <f>iferror(VLOOKUP($A183, TMUI!$A$2:$Z1000, 8, false), "")</f>
        <v>0.6998615473</v>
      </c>
      <c r="AH183" s="8">
        <f>iferror(VLOOKUP($A183, TMUI!$A$2:$Z1000, 9, false), "")</f>
        <v>0.1943193811</v>
      </c>
      <c r="AI183" s="8">
        <f>iferror(VLOOKUP($A183, TMUI!$A$2:$Z1000, 10, false), "")</f>
        <v>0.3471340599</v>
      </c>
      <c r="AJ183" s="8">
        <f>iferror(VLOOKUP($A183, TMUI!$A$2:$Z1000, 11, false), "")</f>
        <v>0.4590940284</v>
      </c>
      <c r="AK183" s="8">
        <f t="shared" si="3"/>
        <v>0.677564778</v>
      </c>
      <c r="AL183" s="8"/>
      <c r="AM183" s="8">
        <f t="shared" si="4"/>
        <v>-0.3578062908</v>
      </c>
      <c r="AN183" s="8">
        <f>iferror(vlookup(A183, 'December Scores'!A$1:AS1000, 3, false), "")</f>
        <v>0.108731521</v>
      </c>
      <c r="AO183" s="8">
        <f t="shared" si="5"/>
        <v>-0.2411718379</v>
      </c>
    </row>
    <row r="184">
      <c r="A184" s="2">
        <v>2407.0</v>
      </c>
      <c r="B184" s="2" t="s">
        <v>332</v>
      </c>
      <c r="C184" s="8">
        <f>lookup($A184, NIL!$A$1:$A1000, NIL!C$1:C1000)</f>
        <v>4</v>
      </c>
      <c r="D184" s="8">
        <f>lookup($A184, NIL!$A$1:$A1000, NIL!D$1:D1000)</f>
        <v>1</v>
      </c>
      <c r="E184" s="8">
        <f>lookup($A184, NIL!$A$1:$A1000, NIL!E$1:E1000)</f>
        <v>1</v>
      </c>
      <c r="F184" s="8">
        <f>lookup($A184, NIL!$A$1:$A1000, NIL!F$1:F1000)</f>
        <v>1</v>
      </c>
      <c r="G184" s="8">
        <f>lookup($A184, NIL!$A$1:$A1000, NIL!G$1:G1000)</f>
        <v>1</v>
      </c>
      <c r="H184" s="8">
        <f>lookup($A184, NIL!$A$1:$A1000, NIL!K$1:K1000)</f>
        <v>0.1802616964</v>
      </c>
      <c r="I184" s="8">
        <f>lookup($A184, NIL!$A$1:$A1000, NIL!L$1:L1000)</f>
        <v>0.3487391692</v>
      </c>
      <c r="J184" s="8">
        <f>lookup($A184, NIL!$A$1:$A1000, NIL!M$1:M1000)</f>
        <v>0.2955136923</v>
      </c>
      <c r="K184" s="8">
        <f>lookup($A184, NIL!$A$1:$A1000, NIL!N$1:N1000)</f>
        <v>1.016618783</v>
      </c>
      <c r="L184" s="8">
        <f>lookup($A184, NIL!$A$1:$A1000, NIL!O$1:O1000)</f>
        <v>1.400065978</v>
      </c>
      <c r="M184" s="8">
        <f>lookup($A184, NIL!$A$1:$A1000, NIL!P$1:P1000)</f>
        <v>0.6482398638</v>
      </c>
      <c r="N184" s="8">
        <f t="shared" si="1"/>
        <v>0.8051334447</v>
      </c>
      <c r="P184" s="8" t="str">
        <f>iferror(VLOOKUP($A184, Awario!$A$2:$G1000, 3, false), "")</f>
        <v/>
      </c>
      <c r="Q184" s="8" t="str">
        <f>iferror(VLOOKUP($A184, Awario!$A$2:$Z1000, 4, false), "")</f>
        <v/>
      </c>
      <c r="R184" s="8" t="str">
        <f>iferror(VLOOKUP($A184, Awario!$A$2:$Z1000, 5, false), "")</f>
        <v/>
      </c>
      <c r="S184" s="8" t="str">
        <f>iferror(VLOOKUP($A184, Awario!$A$2:$G1000, 6, false), "")</f>
        <v/>
      </c>
      <c r="T184" s="9" t="str">
        <f>iferror(VLOOKUP($A184, Awario!$A$2:$Z1000, 7, false), "")</f>
        <v/>
      </c>
      <c r="U184" s="8" t="str">
        <f>iferror(VLOOKUP($A184, Awario!$A$2:$Z1000, 8, false), "")</f>
        <v/>
      </c>
      <c r="V184" s="8" t="str">
        <f>iferror(VLOOKUP($A184, Awario!$A$2:$Z1000, 9, false), "")</f>
        <v/>
      </c>
      <c r="W184" s="8" t="str">
        <f>iferror(VLOOKUP($A184, Awario!$A$2:$Z1000, 10, false), "")</f>
        <v/>
      </c>
      <c r="X184" s="8" t="str">
        <f>iferror(VLOOKUP($A184, Awario!$A$2:$Z1000, 11, false), "")</f>
        <v/>
      </c>
      <c r="Y184" s="8" t="str">
        <f>iferror(VLOOKUP($A184, Awario!$A$2:$Z1000, 12, false), "")</f>
        <v/>
      </c>
      <c r="Z184" s="8" t="str">
        <f t="shared" si="2"/>
        <v/>
      </c>
      <c r="AA184" s="8"/>
      <c r="AB184" s="8">
        <f>iferror(VLOOKUP($A184, TMUI!$A$2:$G1000, 3, false), "")</f>
        <v>35.94</v>
      </c>
      <c r="AC184" s="8">
        <f>iferror(VLOOKUP($A184, TMUI!$A$2:$G1000, 4, false), "")</f>
        <v>47.66</v>
      </c>
      <c r="AD184" s="8">
        <f>iferror(VLOOKUP($A184, TMUI!$A$2:$G1000, 5, false), "")</f>
        <v>66.41</v>
      </c>
      <c r="AE184" s="8">
        <f>iferror(VLOOKUP($A184, TMUI!$A$2:$G1000, 6, false), "")</f>
        <v>26.56</v>
      </c>
      <c r="AF184" s="8">
        <f>iferror(VLOOKUP($A184, TMUI!$A$2:$Z1000, 7, false), "")</f>
        <v>-2.9530784</v>
      </c>
      <c r="AG184" s="8">
        <f>iferror(VLOOKUP($A184, TMUI!$A$2:$Z1000, 8, false), "")</f>
        <v>-1.454825776</v>
      </c>
      <c r="AH184" s="8">
        <f>iferror(VLOOKUP($A184, TMUI!$A$2:$Z1000, 9, false), "")</f>
        <v>-0.5011446632</v>
      </c>
      <c r="AI184" s="8">
        <f>iferror(VLOOKUP($A184, TMUI!$A$2:$Z1000, 10, false), "")</f>
        <v>-1.826786327</v>
      </c>
      <c r="AJ184" s="8">
        <f>iferror(VLOOKUP($A184, TMUI!$A$2:$Z1000, 11, false), "")</f>
        <v>-1.683958791</v>
      </c>
      <c r="AK184" s="8">
        <f t="shared" si="3"/>
        <v>-1.297674378</v>
      </c>
      <c r="AL184" s="8"/>
      <c r="AM184" s="8">
        <f t="shared" si="4"/>
        <v>-0.2462704667</v>
      </c>
      <c r="AN184" s="8" t="str">
        <f>iferror(vlookup(A184, 'December Scores'!A$1:AS1000, 3, false), "")</f>
        <v/>
      </c>
      <c r="AO184" s="8">
        <f t="shared" si="5"/>
        <v>-0.2462704667</v>
      </c>
    </row>
    <row r="185">
      <c r="A185" s="2">
        <v>1323.0</v>
      </c>
      <c r="B185" s="2" t="s">
        <v>117</v>
      </c>
      <c r="C185" s="8">
        <f>lookup($A185, NIL!$A$1:$A1000, NIL!C$1:C1000)</f>
        <v>4</v>
      </c>
      <c r="D185" s="8">
        <f>lookup($A185, NIL!$A$1:$A1000, NIL!D$1:D1000)</f>
        <v>0</v>
      </c>
      <c r="E185" s="8">
        <f>lookup($A185, NIL!$A$1:$A1000, NIL!E$1:E1000)</f>
        <v>1</v>
      </c>
      <c r="F185" s="8">
        <f>lookup($A185, NIL!$A$1:$A1000, NIL!F$1:F1000)</f>
        <v>0</v>
      </c>
      <c r="G185" s="8">
        <f>lookup($A185, NIL!$A$1:$A1000, NIL!G$1:G1000)</f>
        <v>0</v>
      </c>
      <c r="H185" s="8">
        <f>lookup($A185, NIL!$A$1:$A1000, NIL!K$1:K1000)</f>
        <v>0.1802616964</v>
      </c>
      <c r="I185" s="8">
        <f>lookup($A185, NIL!$A$1:$A1000, NIL!L$1:L1000)</f>
        <v>-2.857411258</v>
      </c>
      <c r="J185" s="8">
        <f>lookup($A185, NIL!$A$1:$A1000, NIL!M$1:M1000)</f>
        <v>0.2955136923</v>
      </c>
      <c r="K185" s="8">
        <f>lookup($A185, NIL!$A$1:$A1000, NIL!N$1:N1000)</f>
        <v>-0.980049762</v>
      </c>
      <c r="L185" s="8">
        <f>lookup($A185, NIL!$A$1:$A1000, NIL!O$1:O1000)</f>
        <v>-0.7116357457</v>
      </c>
      <c r="M185" s="8">
        <f>lookup($A185, NIL!$A$1:$A1000, NIL!P$1:P1000)</f>
        <v>-0.8146642753</v>
      </c>
      <c r="N185" s="8">
        <f t="shared" si="1"/>
        <v>-0.9025875444</v>
      </c>
      <c r="P185" s="8">
        <f>iferror(VLOOKUP($A185, Awario!$A$2:$G1000, 3, false), "")</f>
        <v>3</v>
      </c>
      <c r="Q185" s="8">
        <f>iferror(VLOOKUP($A185, Awario!$A$2:$Z1000, 4, false), "")</f>
        <v>0</v>
      </c>
      <c r="R185" s="8">
        <f>iferror(VLOOKUP($A185, Awario!$A$2:$Z1000, 5, false), "")</f>
        <v>0</v>
      </c>
      <c r="S185" s="8">
        <f>iferror(VLOOKUP($A185, Awario!$A$2:$G1000, 6, false), "")</f>
        <v>0</v>
      </c>
      <c r="T185" s="9" t="b">
        <f>iferror(VLOOKUP($A185, Awario!$A$2:$Z1000, 7, false), "")</f>
        <v>1</v>
      </c>
      <c r="U185" s="8" t="str">
        <f>iferror(VLOOKUP($A185, Awario!$A$2:$Z1000, 8, false), "")</f>
        <v/>
      </c>
      <c r="V185" s="8">
        <f>iferror(VLOOKUP($A185, Awario!$A$2:$Z1000, 9, false), "")</f>
        <v>-0.7270182438</v>
      </c>
      <c r="W185" s="8">
        <f>iferror(VLOOKUP($A185, Awario!$A$2:$Z1000, 10, false), "")</f>
        <v>0.3485507262</v>
      </c>
      <c r="X185" s="8" t="str">
        <f>iferror(VLOOKUP($A185, Awario!$A$2:$Z1000, 11, false), "")</f>
        <v/>
      </c>
      <c r="Y185" s="8">
        <f>iferror(VLOOKUP($A185, Awario!$A$2:$Z1000, 12, false), "")</f>
        <v>-0.1892337588</v>
      </c>
      <c r="Z185" s="8">
        <f t="shared" si="2"/>
        <v>-0.4350100675</v>
      </c>
      <c r="AA185" s="8"/>
      <c r="AB185" s="8">
        <f>iferror(VLOOKUP($A185, TMUI!$A$2:$G1000, 3, false), "")</f>
        <v>82.92</v>
      </c>
      <c r="AC185" s="8">
        <f>iferror(VLOOKUP($A185, TMUI!$A$2:$G1000, 4, false), "")</f>
        <v>78.01</v>
      </c>
      <c r="AD185" s="8">
        <f>iferror(VLOOKUP($A185, TMUI!$A$2:$G1000, 5, false), "")</f>
        <v>77.69</v>
      </c>
      <c r="AE185" s="8">
        <f>iferror(VLOOKUP($A185, TMUI!$A$2:$G1000, 6, false), "")</f>
        <v>66.57</v>
      </c>
      <c r="AF185" s="8">
        <f>iferror(VLOOKUP($A185, TMUI!$A$2:$Z1000, 7, false), "")</f>
        <v>0.490251385</v>
      </c>
      <c r="AG185" s="8">
        <f>iferror(VLOOKUP($A185, TMUI!$A$2:$Z1000, 8, false), "")</f>
        <v>0.608751386</v>
      </c>
      <c r="AH185" s="8">
        <f>iferror(VLOOKUP($A185, TMUI!$A$2:$Z1000, 9, false), "")</f>
        <v>0.3822826363</v>
      </c>
      <c r="AI185" s="8">
        <f>iferror(VLOOKUP($A185, TMUI!$A$2:$Z1000, 10, false), "")</f>
        <v>0.6143743432</v>
      </c>
      <c r="AJ185" s="8">
        <f>iferror(VLOOKUP($A185, TMUI!$A$2:$Z1000, 11, false), "")</f>
        <v>0.5239149376</v>
      </c>
      <c r="AK185" s="8">
        <f t="shared" si="3"/>
        <v>0.7238196858</v>
      </c>
      <c r="AL185" s="8"/>
      <c r="AM185" s="8">
        <f t="shared" si="4"/>
        <v>-0.204592642</v>
      </c>
      <c r="AN185" s="8">
        <f>iferror(vlookup(A185, 'December Scores'!A$1:AS1000, 3, false), "")</f>
        <v>-0.3974395415</v>
      </c>
      <c r="AO185" s="8">
        <f t="shared" si="5"/>
        <v>-0.2528043669</v>
      </c>
    </row>
    <row r="186">
      <c r="A186" s="2">
        <v>2209.0</v>
      </c>
      <c r="B186" s="2" t="s">
        <v>316</v>
      </c>
      <c r="C186" s="8">
        <f>lookup($A186, NIL!$A$1:$A1000, NIL!C$1:C1000)</f>
        <v>4</v>
      </c>
      <c r="D186" s="8">
        <f>lookup($A186, NIL!$A$1:$A1000, NIL!D$1:D1000)</f>
        <v>1</v>
      </c>
      <c r="E186" s="8">
        <f>lookup($A186, NIL!$A$1:$A1000, NIL!E$1:E1000)</f>
        <v>1</v>
      </c>
      <c r="F186" s="8">
        <f>lookup($A186, NIL!$A$1:$A1000, NIL!F$1:F1000)</f>
        <v>1</v>
      </c>
      <c r="G186" s="8">
        <f>lookup($A186, NIL!$A$1:$A1000, NIL!G$1:G1000)</f>
        <v>0</v>
      </c>
      <c r="H186" s="8">
        <f>lookup($A186, NIL!$A$1:$A1000, NIL!K$1:K1000)</f>
        <v>0.1802616964</v>
      </c>
      <c r="I186" s="8">
        <f>lookup($A186, NIL!$A$1:$A1000, NIL!L$1:L1000)</f>
        <v>0.3487391692</v>
      </c>
      <c r="J186" s="8">
        <f>lookup($A186, NIL!$A$1:$A1000, NIL!M$1:M1000)</f>
        <v>0.2955136923</v>
      </c>
      <c r="K186" s="8">
        <f>lookup($A186, NIL!$A$1:$A1000, NIL!N$1:N1000)</f>
        <v>1.016618783</v>
      </c>
      <c r="L186" s="8">
        <f>lookup($A186, NIL!$A$1:$A1000, NIL!O$1:O1000)</f>
        <v>-0.7116357457</v>
      </c>
      <c r="M186" s="8">
        <f>lookup($A186, NIL!$A$1:$A1000, NIL!P$1:P1000)</f>
        <v>0.225899519</v>
      </c>
      <c r="N186" s="8">
        <f t="shared" si="1"/>
        <v>0.4752888795</v>
      </c>
      <c r="P186" s="8">
        <f>iferror(VLOOKUP($A186, Awario!$A$2:$G1000, 3, false), "")</f>
        <v>3</v>
      </c>
      <c r="Q186" s="8" t="str">
        <f>iferror(VLOOKUP($A186, Awario!$A$2:$Z1000, 4, false), "")</f>
        <v/>
      </c>
      <c r="R186" s="8">
        <f>iferror(VLOOKUP($A186, Awario!$A$2:$Z1000, 5, false), "")</f>
        <v>0</v>
      </c>
      <c r="S186" s="8">
        <f>iferror(VLOOKUP($A186, Awario!$A$2:$G1000, 6, false), "")</f>
        <v>0</v>
      </c>
      <c r="T186" s="9" t="b">
        <f>iferror(VLOOKUP($A186, Awario!$A$2:$Z1000, 7, false), "")</f>
        <v>1</v>
      </c>
      <c r="U186" s="8" t="str">
        <f>iferror(VLOOKUP($A186, Awario!$A$2:$Z1000, 8, false), "")</f>
        <v/>
      </c>
      <c r="V186" s="8">
        <f>iferror(VLOOKUP($A186, Awario!$A$2:$Z1000, 9, false), "")</f>
        <v>-0.7270182438</v>
      </c>
      <c r="W186" s="8">
        <f>iferror(VLOOKUP($A186, Awario!$A$2:$Z1000, 10, false), "")</f>
        <v>0.3485507262</v>
      </c>
      <c r="X186" s="8" t="str">
        <f>iferror(VLOOKUP($A186, Awario!$A$2:$Z1000, 11, false), "")</f>
        <v/>
      </c>
      <c r="Y186" s="8">
        <f>iferror(VLOOKUP($A186, Awario!$A$2:$Z1000, 12, false), "")</f>
        <v>-0.1892337588</v>
      </c>
      <c r="Z186" s="8">
        <f t="shared" si="2"/>
        <v>-0.4350100675</v>
      </c>
      <c r="AA186" s="8"/>
      <c r="AB186" s="8">
        <f>iferror(VLOOKUP($A186, TMUI!$A$2:$G1000, 3, false), "")</f>
        <v>76.56</v>
      </c>
      <c r="AC186" s="8">
        <f>iferror(VLOOKUP($A186, TMUI!$A$2:$G1000, 4, false), "")</f>
        <v>47.07</v>
      </c>
      <c r="AD186" s="8">
        <f>iferror(VLOOKUP($A186, TMUI!$A$2:$G1000, 5, false), "")</f>
        <v>59.02</v>
      </c>
      <c r="AE186" s="8">
        <f>iferror(VLOOKUP($A186, TMUI!$A$2:$G1000, 6, false), "")</f>
        <v>23.32</v>
      </c>
      <c r="AF186" s="8">
        <f>iferror(VLOOKUP($A186, TMUI!$A$2:$Z1000, 7, false), "")</f>
        <v>0.02410456863</v>
      </c>
      <c r="AG186" s="8">
        <f>iferror(VLOOKUP($A186, TMUI!$A$2:$Z1000, 8, false), "")</f>
        <v>-1.494941444</v>
      </c>
      <c r="AH186" s="8">
        <f>iferror(VLOOKUP($A186, TMUI!$A$2:$Z1000, 9, false), "")</f>
        <v>-1.079914853</v>
      </c>
      <c r="AI186" s="8">
        <f>iferror(VLOOKUP($A186, TMUI!$A$2:$Z1000, 10, false), "")</f>
        <v>-2.02447092</v>
      </c>
      <c r="AJ186" s="8">
        <f>iferror(VLOOKUP($A186, TMUI!$A$2:$Z1000, 11, false), "")</f>
        <v>-1.143805662</v>
      </c>
      <c r="AK186" s="8">
        <f t="shared" si="3"/>
        <v>-1.069488505</v>
      </c>
      <c r="AL186" s="8"/>
      <c r="AM186" s="8">
        <f t="shared" si="4"/>
        <v>-0.3430698976</v>
      </c>
      <c r="AN186" s="8">
        <f>iferror(vlookup(A186, 'December Scores'!A$1:AS1000, 3, false), "")</f>
        <v>0.01654016063</v>
      </c>
      <c r="AO186" s="8">
        <f t="shared" si="5"/>
        <v>-0.253167383</v>
      </c>
    </row>
    <row r="187">
      <c r="A187" s="2">
        <v>1462.0</v>
      </c>
      <c r="B187" s="2" t="s">
        <v>147</v>
      </c>
      <c r="C187" s="8">
        <f>lookup($A187, NIL!$A$1:$A1000, NIL!C$1:C1000)</f>
        <v>4</v>
      </c>
      <c r="D187" s="8">
        <f>lookup($A187, NIL!$A$1:$A1000, NIL!D$1:D1000)</f>
        <v>1</v>
      </c>
      <c r="E187" s="8">
        <f>lookup($A187, NIL!$A$1:$A1000, NIL!E$1:E1000)</f>
        <v>0</v>
      </c>
      <c r="F187" s="8">
        <f>lookup($A187, NIL!$A$1:$A1000, NIL!F$1:F1000)</f>
        <v>1</v>
      </c>
      <c r="G187" s="8">
        <f>lookup($A187, NIL!$A$1:$A1000, NIL!G$1:G1000)</f>
        <v>0</v>
      </c>
      <c r="H187" s="8">
        <f>lookup($A187, NIL!$A$1:$A1000, NIL!K$1:K1000)</f>
        <v>0.1802616964</v>
      </c>
      <c r="I187" s="8">
        <f>lookup($A187, NIL!$A$1:$A1000, NIL!L$1:L1000)</f>
        <v>0.3487391692</v>
      </c>
      <c r="J187" s="8">
        <f>lookup($A187, NIL!$A$1:$A1000, NIL!M$1:M1000)</f>
        <v>-3.37154258</v>
      </c>
      <c r="K187" s="8">
        <f>lookup($A187, NIL!$A$1:$A1000, NIL!N$1:N1000)</f>
        <v>1.016618783</v>
      </c>
      <c r="L187" s="8">
        <f>lookup($A187, NIL!$A$1:$A1000, NIL!O$1:O1000)</f>
        <v>-0.7116357457</v>
      </c>
      <c r="M187" s="8">
        <f>lookup($A187, NIL!$A$1:$A1000, NIL!P$1:P1000)</f>
        <v>-0.5075117354</v>
      </c>
      <c r="N187" s="8">
        <f t="shared" si="1"/>
        <v>-0.712398579</v>
      </c>
      <c r="P187" s="8">
        <f>iferror(VLOOKUP($A187, Awario!$A$2:$G1000, 3, false), "")</f>
        <v>0</v>
      </c>
      <c r="Q187" s="8">
        <f>iferror(VLOOKUP($A187, Awario!$A$2:$Z1000, 4, false), "")</f>
        <v>0</v>
      </c>
      <c r="R187" s="8">
        <f>iferror(VLOOKUP($A187, Awario!$A$2:$Z1000, 5, false), "")</f>
        <v>0</v>
      </c>
      <c r="S187" s="8">
        <f>iferror(VLOOKUP($A187, Awario!$A$2:$G1000, 6, false), "")</f>
        <v>0</v>
      </c>
      <c r="T187" s="9" t="b">
        <f>iferror(VLOOKUP($A187, Awario!$A$2:$Z1000, 7, false), "")</f>
        <v>1</v>
      </c>
      <c r="U187" s="8" t="str">
        <f>iferror(VLOOKUP($A187, Awario!$A$2:$Z1000, 8, false), "")</f>
        <v/>
      </c>
      <c r="V187" s="8">
        <f>iferror(VLOOKUP($A187, Awario!$A$2:$Z1000, 9, false), "")</f>
        <v>-0.7270182438</v>
      </c>
      <c r="W187" s="8">
        <f>iferror(VLOOKUP($A187, Awario!$A$2:$Z1000, 10, false), "")</f>
        <v>-0.9975098132</v>
      </c>
      <c r="X187" s="8" t="str">
        <f>iferror(VLOOKUP($A187, Awario!$A$2:$Z1000, 11, false), "")</f>
        <v/>
      </c>
      <c r="Y187" s="8">
        <f>iferror(VLOOKUP($A187, Awario!$A$2:$Z1000, 12, false), "")</f>
        <v>-0.8622640285</v>
      </c>
      <c r="Z187" s="8">
        <f t="shared" si="2"/>
        <v>-0.9285817296</v>
      </c>
      <c r="AA187" s="8"/>
      <c r="AB187" s="8">
        <f>iferror(VLOOKUP($A187, TMUI!$A$2:$G1000, 3, false), "")</f>
        <v>81.29</v>
      </c>
      <c r="AC187" s="8">
        <f>iferror(VLOOKUP($A187, TMUI!$A$2:$G1000, 4, false), "")</f>
        <v>76.13</v>
      </c>
      <c r="AD187" s="8">
        <f>iferror(VLOOKUP($A187, TMUI!$A$2:$G1000, 5, false), "")</f>
        <v>69.18</v>
      </c>
      <c r="AE187" s="8">
        <f>iferror(VLOOKUP($A187, TMUI!$A$2:$G1000, 6, false), "")</f>
        <v>62.66</v>
      </c>
      <c r="AF187" s="8">
        <f>iferror(VLOOKUP($A187, TMUI!$A$2:$Z1000, 7, false), "")</f>
        <v>0.3707829399</v>
      </c>
      <c r="AG187" s="8">
        <f>iferror(VLOOKUP($A187, TMUI!$A$2:$Z1000, 8, false), "")</f>
        <v>0.4809251895</v>
      </c>
      <c r="AH187" s="8">
        <f>iferror(VLOOKUP($A187, TMUI!$A$2:$Z1000, 9, false), "")</f>
        <v>-0.2842037395</v>
      </c>
      <c r="AI187" s="8">
        <f>iferror(VLOOKUP($A187, TMUI!$A$2:$Z1000, 10, false), "")</f>
        <v>0.3758105287</v>
      </c>
      <c r="AJ187" s="8">
        <f>iferror(VLOOKUP($A187, TMUI!$A$2:$Z1000, 11, false), "")</f>
        <v>0.2358287296</v>
      </c>
      <c r="AK187" s="8">
        <f t="shared" si="3"/>
        <v>0.4856220028</v>
      </c>
      <c r="AL187" s="8"/>
      <c r="AM187" s="8">
        <f t="shared" si="4"/>
        <v>-0.3851194353</v>
      </c>
      <c r="AN187" s="8">
        <f>iferror(vlookup(A187, 'December Scores'!A$1:AS1000, 3, false), "")</f>
        <v>0.07595674835</v>
      </c>
      <c r="AO187" s="8">
        <f t="shared" si="5"/>
        <v>-0.2698503894</v>
      </c>
    </row>
    <row r="188">
      <c r="A188" s="2">
        <v>2213.0</v>
      </c>
      <c r="B188" s="2" t="s">
        <v>319</v>
      </c>
      <c r="C188" s="8">
        <f>lookup($A188, NIL!$A$1:$A1000, NIL!C$1:C1000)</f>
        <v>4</v>
      </c>
      <c r="D188" s="8">
        <f>lookup($A188, NIL!$A$1:$A1000, NIL!D$1:D1000)</f>
        <v>1</v>
      </c>
      <c r="E188" s="8">
        <f>lookup($A188, NIL!$A$1:$A1000, NIL!E$1:E1000)</f>
        <v>1</v>
      </c>
      <c r="F188" s="8">
        <f>lookup($A188, NIL!$A$1:$A1000, NIL!F$1:F1000)</f>
        <v>0</v>
      </c>
      <c r="G188" s="8">
        <f>lookup($A188, NIL!$A$1:$A1000, NIL!G$1:G1000)</f>
        <v>0</v>
      </c>
      <c r="H188" s="8">
        <f>lookup($A188, NIL!$A$1:$A1000, NIL!K$1:K1000)</f>
        <v>0.1802616964</v>
      </c>
      <c r="I188" s="8">
        <f>lookup($A188, NIL!$A$1:$A1000, NIL!L$1:L1000)</f>
        <v>0.3487391692</v>
      </c>
      <c r="J188" s="8">
        <f>lookup($A188, NIL!$A$1:$A1000, NIL!M$1:M1000)</f>
        <v>0.2955136923</v>
      </c>
      <c r="K188" s="8">
        <f>lookup($A188, NIL!$A$1:$A1000, NIL!N$1:N1000)</f>
        <v>-0.980049762</v>
      </c>
      <c r="L188" s="8">
        <f>lookup($A188, NIL!$A$1:$A1000, NIL!O$1:O1000)</f>
        <v>-0.7116357457</v>
      </c>
      <c r="M188" s="8">
        <f>lookup($A188, NIL!$A$1:$A1000, NIL!P$1:P1000)</f>
        <v>-0.17343419</v>
      </c>
      <c r="N188" s="8">
        <f t="shared" si="1"/>
        <v>-0.4164543072</v>
      </c>
      <c r="P188" s="8" t="str">
        <f>iferror(VLOOKUP($A188, Awario!$A$2:$G1000, 3, false), "")</f>
        <v/>
      </c>
      <c r="Q188" s="8" t="str">
        <f>iferror(VLOOKUP($A188, Awario!$A$2:$Z1000, 4, false), "")</f>
        <v/>
      </c>
      <c r="R188" s="8" t="str">
        <f>iferror(VLOOKUP($A188, Awario!$A$2:$Z1000, 5, false), "")</f>
        <v/>
      </c>
      <c r="S188" s="8" t="str">
        <f>iferror(VLOOKUP($A188, Awario!$A$2:$G1000, 6, false), "")</f>
        <v/>
      </c>
      <c r="T188" s="9" t="str">
        <f>iferror(VLOOKUP($A188, Awario!$A$2:$Z1000, 7, false), "")</f>
        <v/>
      </c>
      <c r="U188" s="8" t="str">
        <f>iferror(VLOOKUP($A188, Awario!$A$2:$Z1000, 8, false), "")</f>
        <v/>
      </c>
      <c r="V188" s="8" t="str">
        <f>iferror(VLOOKUP($A188, Awario!$A$2:$Z1000, 9, false), "")</f>
        <v/>
      </c>
      <c r="W188" s="8" t="str">
        <f>iferror(VLOOKUP($A188, Awario!$A$2:$Z1000, 10, false), "")</f>
        <v/>
      </c>
      <c r="X188" s="8" t="str">
        <f>iferror(VLOOKUP($A188, Awario!$A$2:$Z1000, 11, false), "")</f>
        <v/>
      </c>
      <c r="Y188" s="8" t="str">
        <f>iferror(VLOOKUP($A188, Awario!$A$2:$Z1000, 12, false), "")</f>
        <v/>
      </c>
      <c r="Z188" s="8" t="str">
        <f t="shared" si="2"/>
        <v/>
      </c>
      <c r="AA188" s="8"/>
      <c r="AB188" s="8">
        <f>iferror(VLOOKUP($A188, TMUI!$A$2:$G1000, 3, false), "")</f>
        <v>75.86</v>
      </c>
      <c r="AC188" s="8">
        <f>iferror(VLOOKUP($A188, TMUI!$A$2:$G1000, 4, false), "")</f>
        <v>68.52</v>
      </c>
      <c r="AD188" s="8">
        <f>iferror(VLOOKUP($A188, TMUI!$A$2:$G1000, 5, false), "")</f>
        <v>74.57</v>
      </c>
      <c r="AE188" s="8">
        <f>iferror(VLOOKUP($A188, TMUI!$A$2:$G1000, 6, false), "")</f>
        <v>47.27</v>
      </c>
      <c r="AF188" s="8">
        <f>iferror(VLOOKUP($A188, TMUI!$A$2:$Z1000, 7, false), "")</f>
        <v>-0.02720089858</v>
      </c>
      <c r="AG188" s="8">
        <f>iferror(VLOOKUP($A188, TMUI!$A$2:$Z1000, 8, false), "")</f>
        <v>-0.03649893581</v>
      </c>
      <c r="AH188" s="8">
        <f>iferror(VLOOKUP($A188, TMUI!$A$2:$Z1000, 9, false), "")</f>
        <v>0.1379304045</v>
      </c>
      <c r="AI188" s="8">
        <f>iferror(VLOOKUP($A188, TMUI!$A$2:$Z1000, 10, false), "")</f>
        <v>-0.5631912887</v>
      </c>
      <c r="AJ188" s="8">
        <f>iferror(VLOOKUP($A188, TMUI!$A$2:$Z1000, 11, false), "")</f>
        <v>-0.1222401796</v>
      </c>
      <c r="AK188" s="8">
        <f t="shared" si="3"/>
        <v>-0.349628631</v>
      </c>
      <c r="AL188" s="8"/>
      <c r="AM188" s="8">
        <f t="shared" si="4"/>
        <v>-0.3830414691</v>
      </c>
      <c r="AN188" s="8">
        <f>iferror(vlookup(A188, 'December Scores'!A$1:AS1000, 3, false), "")</f>
        <v>0.0663272409</v>
      </c>
      <c r="AO188" s="8">
        <f t="shared" si="5"/>
        <v>-0.2706992916</v>
      </c>
    </row>
    <row r="189">
      <c r="A189" s="2">
        <v>2307.0</v>
      </c>
      <c r="B189" s="2">
        <v>2048.0</v>
      </c>
      <c r="C189" s="8">
        <f>lookup($A189, NIL!$A$1:$A1000, NIL!C$1:C1000)</f>
        <v>4</v>
      </c>
      <c r="D189" s="8">
        <f>lookup($A189, NIL!$A$1:$A1000, NIL!D$1:D1000)</f>
        <v>1</v>
      </c>
      <c r="E189" s="8">
        <f>lookup($A189, NIL!$A$1:$A1000, NIL!E$1:E1000)</f>
        <v>1</v>
      </c>
      <c r="F189" s="8">
        <f>lookup($A189, NIL!$A$1:$A1000, NIL!F$1:F1000)</f>
        <v>1</v>
      </c>
      <c r="G189" s="8">
        <f>lookup($A189, NIL!$A$1:$A1000, NIL!G$1:G1000)</f>
        <v>0</v>
      </c>
      <c r="H189" s="8">
        <f>lookup($A189, NIL!$A$1:$A1000, NIL!K$1:K1000)</f>
        <v>0.1802616964</v>
      </c>
      <c r="I189" s="8">
        <f>lookup($A189, NIL!$A$1:$A1000, NIL!L$1:L1000)</f>
        <v>0.3487391692</v>
      </c>
      <c r="J189" s="8">
        <f>lookup($A189, NIL!$A$1:$A1000, NIL!M$1:M1000)</f>
        <v>0.2955136923</v>
      </c>
      <c r="K189" s="8">
        <f>lookup($A189, NIL!$A$1:$A1000, NIL!N$1:N1000)</f>
        <v>1.016618783</v>
      </c>
      <c r="L189" s="8">
        <f>lookup($A189, NIL!$A$1:$A1000, NIL!O$1:O1000)</f>
        <v>-0.7116357457</v>
      </c>
      <c r="M189" s="8">
        <f>lookup($A189, NIL!$A$1:$A1000, NIL!P$1:P1000)</f>
        <v>0.225899519</v>
      </c>
      <c r="N189" s="8">
        <f t="shared" si="1"/>
        <v>0.4752888795</v>
      </c>
      <c r="P189" s="8" t="str">
        <f>iferror(VLOOKUP($A189, Awario!$A$2:$G1000, 3, false), "")</f>
        <v/>
      </c>
      <c r="Q189" s="8" t="str">
        <f>iferror(VLOOKUP($A189, Awario!$A$2:$Z1000, 4, false), "")</f>
        <v/>
      </c>
      <c r="R189" s="8" t="str">
        <f>iferror(VLOOKUP($A189, Awario!$A$2:$Z1000, 5, false), "")</f>
        <v/>
      </c>
      <c r="S189" s="8" t="str">
        <f>iferror(VLOOKUP($A189, Awario!$A$2:$G1000, 6, false), "")</f>
        <v/>
      </c>
      <c r="T189" s="9" t="str">
        <f>iferror(VLOOKUP($A189, Awario!$A$2:$Z1000, 7, false), "")</f>
        <v/>
      </c>
      <c r="U189" s="8" t="str">
        <f>iferror(VLOOKUP($A189, Awario!$A$2:$Z1000, 8, false), "")</f>
        <v/>
      </c>
      <c r="V189" s="8" t="str">
        <f>iferror(VLOOKUP($A189, Awario!$A$2:$Z1000, 9, false), "")</f>
        <v/>
      </c>
      <c r="W189" s="8" t="str">
        <f>iferror(VLOOKUP($A189, Awario!$A$2:$Z1000, 10, false), "")</f>
        <v/>
      </c>
      <c r="X189" s="8" t="str">
        <f>iferror(VLOOKUP($A189, Awario!$A$2:$Z1000, 11, false), "")</f>
        <v/>
      </c>
      <c r="Y189" s="8" t="str">
        <f>iferror(VLOOKUP($A189, Awario!$A$2:$Z1000, 12, false), "")</f>
        <v/>
      </c>
      <c r="Z189" s="8" t="str">
        <f t="shared" si="2"/>
        <v/>
      </c>
      <c r="AA189" s="8"/>
      <c r="AB189" s="8">
        <f>iferror(VLOOKUP($A189, TMUI!$A$2:$G1000, 3, false), "")</f>
        <v>59.38</v>
      </c>
      <c r="AC189" s="8">
        <f>iferror(VLOOKUP($A189, TMUI!$A$2:$G1000, 4, false), "")</f>
        <v>45.31</v>
      </c>
      <c r="AD189" s="8">
        <f>iferror(VLOOKUP($A189, TMUI!$A$2:$G1000, 5, false), "")</f>
        <v>69.53</v>
      </c>
      <c r="AE189" s="8">
        <f>iferror(VLOOKUP($A189, TMUI!$A$2:$G1000, 6, false), "")</f>
        <v>38.28</v>
      </c>
      <c r="AF189" s="8">
        <f>iferror(VLOOKUP($A189, TMUI!$A$2:$Z1000, 7, false), "")</f>
        <v>-1.235078184</v>
      </c>
      <c r="AG189" s="8">
        <f>iferror(VLOOKUP($A189, TMUI!$A$2:$Z1000, 8, false), "")</f>
        <v>-1.614608522</v>
      </c>
      <c r="AH189" s="8">
        <f>iferror(VLOOKUP($A189, TMUI!$A$2:$Z1000, 9, false), "")</f>
        <v>-0.2567924314</v>
      </c>
      <c r="AI189" s="8">
        <f>iferror(VLOOKUP($A189, TMUI!$A$2:$Z1000, 10, false), "")</f>
        <v>-1.111705021</v>
      </c>
      <c r="AJ189" s="8">
        <f>iferror(VLOOKUP($A189, TMUI!$A$2:$Z1000, 11, false), "")</f>
        <v>-1.054546039</v>
      </c>
      <c r="AK189" s="8">
        <f t="shared" si="3"/>
        <v>-1.026910921</v>
      </c>
      <c r="AL189" s="8"/>
      <c r="AM189" s="8">
        <f t="shared" si="4"/>
        <v>-0.2758110207</v>
      </c>
      <c r="AN189" s="8" t="str">
        <f>iferror(vlookup(A189, 'December Scores'!A$1:AS1000, 3, false), "")</f>
        <v/>
      </c>
      <c r="AO189" s="8">
        <f t="shared" si="5"/>
        <v>-0.2758110207</v>
      </c>
    </row>
    <row r="190">
      <c r="A190" s="2">
        <v>1074.0</v>
      </c>
      <c r="B190" s="2" t="s">
        <v>94</v>
      </c>
      <c r="C190" s="8">
        <f>lookup($A190, NIL!$A$1:$A1000, NIL!C$1:C1000)</f>
        <v>4</v>
      </c>
      <c r="D190" s="8">
        <f>lookup($A190, NIL!$A$1:$A1000, NIL!D$1:D1000)</f>
        <v>1</v>
      </c>
      <c r="E190" s="8">
        <f>lookup($A190, NIL!$A$1:$A1000, NIL!E$1:E1000)</f>
        <v>1</v>
      </c>
      <c r="F190" s="8">
        <f>lookup($A190, NIL!$A$1:$A1000, NIL!F$1:F1000)</f>
        <v>0</v>
      </c>
      <c r="G190" s="8">
        <f>lookup($A190, NIL!$A$1:$A1000, NIL!G$1:G1000)</f>
        <v>0</v>
      </c>
      <c r="H190" s="8">
        <f>lookup($A190, NIL!$A$1:$A1000, NIL!K$1:K1000)</f>
        <v>0.1802616964</v>
      </c>
      <c r="I190" s="8">
        <f>lookup($A190, NIL!$A$1:$A1000, NIL!L$1:L1000)</f>
        <v>0.3487391692</v>
      </c>
      <c r="J190" s="8">
        <f>lookup($A190, NIL!$A$1:$A1000, NIL!M$1:M1000)</f>
        <v>0.2955136923</v>
      </c>
      <c r="K190" s="8">
        <f>lookup($A190, NIL!$A$1:$A1000, NIL!N$1:N1000)</f>
        <v>-0.980049762</v>
      </c>
      <c r="L190" s="8">
        <f>lookup($A190, NIL!$A$1:$A1000, NIL!O$1:O1000)</f>
        <v>-0.7116357457</v>
      </c>
      <c r="M190" s="8">
        <f>lookup($A190, NIL!$A$1:$A1000, NIL!P$1:P1000)</f>
        <v>-0.17343419</v>
      </c>
      <c r="N190" s="8">
        <f t="shared" si="1"/>
        <v>-0.4164543072</v>
      </c>
      <c r="P190" s="8">
        <f>iferror(VLOOKUP($A190, Awario!$A$2:$G1000, 3, false), "")</f>
        <v>0</v>
      </c>
      <c r="Q190" s="8">
        <f>iferror(VLOOKUP($A190, Awario!$A$2:$Z1000, 4, false), "")</f>
        <v>0</v>
      </c>
      <c r="R190" s="8">
        <f>iferror(VLOOKUP($A190, Awario!$A$2:$Z1000, 5, false), "")</f>
        <v>0</v>
      </c>
      <c r="S190" s="8">
        <f>iferror(VLOOKUP($A190, Awario!$A$2:$G1000, 6, false), "")</f>
        <v>0</v>
      </c>
      <c r="T190" s="9" t="b">
        <f>iferror(VLOOKUP($A190, Awario!$A$2:$Z1000, 7, false), "")</f>
        <v>1</v>
      </c>
      <c r="U190" s="8" t="str">
        <f>iferror(VLOOKUP($A190, Awario!$A$2:$Z1000, 8, false), "")</f>
        <v/>
      </c>
      <c r="V190" s="8">
        <f>iferror(VLOOKUP($A190, Awario!$A$2:$Z1000, 9, false), "")</f>
        <v>-0.7270182438</v>
      </c>
      <c r="W190" s="8">
        <f>iferror(VLOOKUP($A190, Awario!$A$2:$Z1000, 10, false), "")</f>
        <v>-0.9975098132</v>
      </c>
      <c r="X190" s="8" t="str">
        <f>iferror(VLOOKUP($A190, Awario!$A$2:$Z1000, 11, false), "")</f>
        <v/>
      </c>
      <c r="Y190" s="8">
        <f>iferror(VLOOKUP($A190, Awario!$A$2:$Z1000, 12, false), "")</f>
        <v>-0.8622640285</v>
      </c>
      <c r="Z190" s="8">
        <f t="shared" si="2"/>
        <v>-0.9285817296</v>
      </c>
      <c r="AA190" s="8"/>
      <c r="AB190" s="8">
        <f>iferror(VLOOKUP($A190, TMUI!$A$2:$G1000, 3, false), "")</f>
        <v>82.01</v>
      </c>
      <c r="AC190" s="8">
        <f>iferror(VLOOKUP($A190, TMUI!$A$2:$G1000, 4, false), "")</f>
        <v>76.5</v>
      </c>
      <c r="AD190" s="8">
        <f>iferror(VLOOKUP($A190, TMUI!$A$2:$G1000, 5, false), "")</f>
        <v>75.26</v>
      </c>
      <c r="AE190" s="8">
        <f>iferror(VLOOKUP($A190, TMUI!$A$2:$G1000, 6, false), "")</f>
        <v>65.94</v>
      </c>
      <c r="AF190" s="8">
        <f>iferror(VLOOKUP($A190, TMUI!$A$2:$Z1000, 7, false), "")</f>
        <v>0.4235542776</v>
      </c>
      <c r="AG190" s="8">
        <f>iferror(VLOOKUP($A190, TMUI!$A$2:$Z1000, 8, false), "")</f>
        <v>0.5060824728</v>
      </c>
      <c r="AH190" s="8">
        <f>iferror(VLOOKUP($A190, TMUI!$A$2:$Z1000, 9, false), "")</f>
        <v>0.1919698404</v>
      </c>
      <c r="AI190" s="8">
        <f>iferror(VLOOKUP($A190, TMUI!$A$2:$Z1000, 10, false), "")</f>
        <v>0.5759356723</v>
      </c>
      <c r="AJ190" s="8">
        <f>iferror(VLOOKUP($A190, TMUI!$A$2:$Z1000, 11, false), "")</f>
        <v>0.4243855658</v>
      </c>
      <c r="AK190" s="8">
        <f t="shared" si="3"/>
        <v>0.6514488205</v>
      </c>
      <c r="AL190" s="8"/>
      <c r="AM190" s="8">
        <f t="shared" si="4"/>
        <v>-0.2311957387</v>
      </c>
      <c r="AN190" s="8">
        <f>iferror(vlookup(A190, 'December Scores'!A$1:AS1000, 3, false), "")</f>
        <v>-0.4527935363</v>
      </c>
      <c r="AO190" s="8">
        <f t="shared" si="5"/>
        <v>-0.2865951881</v>
      </c>
    </row>
    <row r="191">
      <c r="A191" s="2">
        <v>1760.0</v>
      </c>
      <c r="B191" s="2" t="s">
        <v>213</v>
      </c>
      <c r="C191" s="8">
        <f>lookup($A191, NIL!$A$1:$A1000, NIL!C$1:C1000)</f>
        <v>4</v>
      </c>
      <c r="D191" s="8">
        <f>lookup($A191, NIL!$A$1:$A1000, NIL!D$1:D1000)</f>
        <v>1</v>
      </c>
      <c r="E191" s="8">
        <f>lookup($A191, NIL!$A$1:$A1000, NIL!E$1:E1000)</f>
        <v>1</v>
      </c>
      <c r="F191" s="8">
        <f>lookup($A191, NIL!$A$1:$A1000, NIL!F$1:F1000)</f>
        <v>1</v>
      </c>
      <c r="G191" s="8">
        <f>lookup($A191, NIL!$A$1:$A1000, NIL!G$1:G1000)</f>
        <v>0</v>
      </c>
      <c r="H191" s="8">
        <f>lookup($A191, NIL!$A$1:$A1000, NIL!K$1:K1000)</f>
        <v>0.1802616964</v>
      </c>
      <c r="I191" s="8">
        <f>lookup($A191, NIL!$A$1:$A1000, NIL!L$1:L1000)</f>
        <v>0.3487391692</v>
      </c>
      <c r="J191" s="8">
        <f>lookup($A191, NIL!$A$1:$A1000, NIL!M$1:M1000)</f>
        <v>0.2955136923</v>
      </c>
      <c r="K191" s="8">
        <f>lookup($A191, NIL!$A$1:$A1000, NIL!N$1:N1000)</f>
        <v>1.016618783</v>
      </c>
      <c r="L191" s="8">
        <f>lookup($A191, NIL!$A$1:$A1000, NIL!O$1:O1000)</f>
        <v>-0.7116357457</v>
      </c>
      <c r="M191" s="8">
        <f>lookup($A191, NIL!$A$1:$A1000, NIL!P$1:P1000)</f>
        <v>0.225899519</v>
      </c>
      <c r="N191" s="8">
        <f t="shared" si="1"/>
        <v>0.4752888795</v>
      </c>
      <c r="P191" s="8">
        <f>iferror(VLOOKUP($A191, Awario!$A$2:$G1000, 3, false), "")</f>
        <v>2</v>
      </c>
      <c r="Q191" s="8">
        <f>iferror(VLOOKUP($A191, Awario!$A$2:$Z1000, 4, false), "")</f>
        <v>0</v>
      </c>
      <c r="R191" s="8">
        <f>iferror(VLOOKUP($A191, Awario!$A$2:$Z1000, 5, false), "")</f>
        <v>0</v>
      </c>
      <c r="S191" s="8">
        <f>iferror(VLOOKUP($A191, Awario!$A$2:$G1000, 6, false), "")</f>
        <v>0</v>
      </c>
      <c r="T191" s="9" t="b">
        <f>iferror(VLOOKUP($A191, Awario!$A$2:$Z1000, 7, false), "")</f>
        <v>1</v>
      </c>
      <c r="U191" s="8" t="str">
        <f>iferror(VLOOKUP($A191, Awario!$A$2:$Z1000, 8, false), "")</f>
        <v/>
      </c>
      <c r="V191" s="8">
        <f>iferror(VLOOKUP($A191, Awario!$A$2:$Z1000, 9, false), "")</f>
        <v>-0.7270182438</v>
      </c>
      <c r="W191" s="8">
        <f>iferror(VLOOKUP($A191, Awario!$A$2:$Z1000, 10, false), "")</f>
        <v>-0.1001361202</v>
      </c>
      <c r="X191" s="8" t="str">
        <f>iferror(VLOOKUP($A191, Awario!$A$2:$Z1000, 11, false), "")</f>
        <v/>
      </c>
      <c r="Y191" s="8">
        <f>iferror(VLOOKUP($A191, Awario!$A$2:$Z1000, 12, false), "")</f>
        <v>-0.413577182</v>
      </c>
      <c r="Z191" s="8">
        <f t="shared" si="2"/>
        <v>-0.6430996673</v>
      </c>
      <c r="AA191" s="8"/>
      <c r="AB191" s="8">
        <f>iferror(VLOOKUP($A191, TMUI!$A$2:$G1000, 3, false), "")</f>
        <v>59.45</v>
      </c>
      <c r="AC191" s="8">
        <f>iferror(VLOOKUP($A191, TMUI!$A$2:$G1000, 4, false), "")</f>
        <v>69.71</v>
      </c>
      <c r="AD191" s="8">
        <f>iferror(VLOOKUP($A191, TMUI!$A$2:$G1000, 5, false), "")</f>
        <v>69.42</v>
      </c>
      <c r="AE191" s="8">
        <f>iferror(VLOOKUP($A191, TMUI!$A$2:$G1000, 6, false), "")</f>
        <v>57</v>
      </c>
      <c r="AF191" s="8">
        <f>iferror(VLOOKUP($A191, TMUI!$A$2:$Z1000, 7, false), "")</f>
        <v>-1.229947637</v>
      </c>
      <c r="AG191" s="8">
        <f>iferror(VLOOKUP($A191, TMUI!$A$2:$Z1000, 8, false), "")</f>
        <v>0.04441232688</v>
      </c>
      <c r="AH191" s="8">
        <f>iferror(VLOOKUP($A191, TMUI!$A$2:$Z1000, 9, false), "")</f>
        <v>-0.265407414</v>
      </c>
      <c r="AI191" s="8">
        <f>iferror(VLOOKUP($A191, TMUI!$A$2:$Z1000, 10, false), "")</f>
        <v>0.03047262831</v>
      </c>
      <c r="AJ191" s="8">
        <f>iferror(VLOOKUP($A191, TMUI!$A$2:$Z1000, 11, false), "")</f>
        <v>-0.3551175239</v>
      </c>
      <c r="AK191" s="8">
        <f t="shared" si="3"/>
        <v>-0.5959173801</v>
      </c>
      <c r="AL191" s="8"/>
      <c r="AM191" s="8">
        <f t="shared" si="4"/>
        <v>-0.2545760559</v>
      </c>
      <c r="AN191" s="8">
        <f>iferror(vlookup(A191, 'December Scores'!A$1:AS1000, 3, false), "")</f>
        <v>-0.4450840184</v>
      </c>
      <c r="AO191" s="8">
        <f t="shared" si="5"/>
        <v>-0.3022030466</v>
      </c>
    </row>
    <row r="192">
      <c r="A192" s="2">
        <v>1868.0</v>
      </c>
      <c r="B192" s="2" t="s">
        <v>244</v>
      </c>
      <c r="C192" s="8">
        <f>lookup($A192, NIL!$A$1:$A1000, NIL!C$1:C1000)</f>
        <v>4</v>
      </c>
      <c r="D192" s="8">
        <f>lookup($A192, NIL!$A$1:$A1000, NIL!D$1:D1000)</f>
        <v>1</v>
      </c>
      <c r="E192" s="8">
        <f>lookup($A192, NIL!$A$1:$A1000, NIL!E$1:E1000)</f>
        <v>1</v>
      </c>
      <c r="F192" s="8">
        <f>lookup($A192, NIL!$A$1:$A1000, NIL!F$1:F1000)</f>
        <v>1</v>
      </c>
      <c r="G192" s="8">
        <f>lookup($A192, NIL!$A$1:$A1000, NIL!G$1:G1000)</f>
        <v>0</v>
      </c>
      <c r="H192" s="8">
        <f>lookup($A192, NIL!$A$1:$A1000, NIL!K$1:K1000)</f>
        <v>0.1802616964</v>
      </c>
      <c r="I192" s="8">
        <f>lookup($A192, NIL!$A$1:$A1000, NIL!L$1:L1000)</f>
        <v>0.3487391692</v>
      </c>
      <c r="J192" s="8">
        <f>lookup($A192, NIL!$A$1:$A1000, NIL!M$1:M1000)</f>
        <v>0.2955136923</v>
      </c>
      <c r="K192" s="8">
        <f>lookup($A192, NIL!$A$1:$A1000, NIL!N$1:N1000)</f>
        <v>1.016618783</v>
      </c>
      <c r="L192" s="8">
        <f>lookup($A192, NIL!$A$1:$A1000, NIL!O$1:O1000)</f>
        <v>-0.7116357457</v>
      </c>
      <c r="M192" s="8">
        <f>lookup($A192, NIL!$A$1:$A1000, NIL!P$1:P1000)</f>
        <v>0.225899519</v>
      </c>
      <c r="N192" s="8">
        <f t="shared" si="1"/>
        <v>0.4752888795</v>
      </c>
      <c r="P192" s="8">
        <f>iferror(VLOOKUP($A192, Awario!$A$2:$G1000, 3, false), "")</f>
        <v>0</v>
      </c>
      <c r="Q192" s="8">
        <f>iferror(VLOOKUP($A192, Awario!$A$2:$Z1000, 4, false), "")</f>
        <v>0</v>
      </c>
      <c r="R192" s="8">
        <f>iferror(VLOOKUP($A192, Awario!$A$2:$Z1000, 5, false), "")</f>
        <v>0</v>
      </c>
      <c r="S192" s="8">
        <f>iferror(VLOOKUP($A192, Awario!$A$2:$G1000, 6, false), "")</f>
        <v>0</v>
      </c>
      <c r="T192" s="9" t="b">
        <f>iferror(VLOOKUP($A192, Awario!$A$2:$Z1000, 7, false), "")</f>
        <v>1</v>
      </c>
      <c r="U192" s="8" t="str">
        <f>iferror(VLOOKUP($A192, Awario!$A$2:$Z1000, 8, false), "")</f>
        <v/>
      </c>
      <c r="V192" s="8">
        <f>iferror(VLOOKUP($A192, Awario!$A$2:$Z1000, 9, false), "")</f>
        <v>-0.7270182438</v>
      </c>
      <c r="W192" s="8">
        <f>iferror(VLOOKUP($A192, Awario!$A$2:$Z1000, 10, false), "")</f>
        <v>-0.9975098132</v>
      </c>
      <c r="X192" s="8" t="str">
        <f>iferror(VLOOKUP($A192, Awario!$A$2:$Z1000, 11, false), "")</f>
        <v/>
      </c>
      <c r="Y192" s="8">
        <f>iferror(VLOOKUP($A192, Awario!$A$2:$Z1000, 12, false), "")</f>
        <v>-0.8622640285</v>
      </c>
      <c r="Z192" s="8">
        <f t="shared" si="2"/>
        <v>-0.9285817296</v>
      </c>
      <c r="AA192" s="8"/>
      <c r="AB192" s="8">
        <f>iferror(VLOOKUP($A192, TMUI!$A$2:$G1000, 3, false), "")</f>
        <v>83.56</v>
      </c>
      <c r="AC192" s="8">
        <f>iferror(VLOOKUP($A192, TMUI!$A$2:$G1000, 4, false), "")</f>
        <v>61.68</v>
      </c>
      <c r="AD192" s="8">
        <f>iferror(VLOOKUP($A192, TMUI!$A$2:$G1000, 5, false), "")</f>
        <v>78.83</v>
      </c>
      <c r="AE192" s="8">
        <f>iferror(VLOOKUP($A192, TMUI!$A$2:$G1000, 6, false), "")</f>
        <v>31</v>
      </c>
      <c r="AF192" s="8">
        <f>iferror(VLOOKUP($A192, TMUI!$A$2:$Z1000, 7, false), "")</f>
        <v>0.5371592407</v>
      </c>
      <c r="AG192" s="8">
        <f>iferror(VLOOKUP($A192, TMUI!$A$2:$Z1000, 8, false), "")</f>
        <v>-0.5015687146</v>
      </c>
      <c r="AH192" s="8">
        <f>iferror(VLOOKUP($A192, TMUI!$A$2:$Z1000, 9, false), "")</f>
        <v>0.4715651825</v>
      </c>
      <c r="AI192" s="8">
        <f>iferror(VLOOKUP($A192, TMUI!$A$2:$Z1000, 10, false), "")</f>
        <v>-1.555885218</v>
      </c>
      <c r="AJ192" s="8">
        <f>iferror(VLOOKUP($A192, TMUI!$A$2:$Z1000, 11, false), "")</f>
        <v>-0.2621823773</v>
      </c>
      <c r="AK192" s="8">
        <f t="shared" si="3"/>
        <v>-0.5120374764</v>
      </c>
      <c r="AL192" s="8"/>
      <c r="AM192" s="8">
        <f t="shared" si="4"/>
        <v>-0.3217767755</v>
      </c>
      <c r="AN192" s="8">
        <f>iferror(vlookup(A192, 'December Scores'!A$1:AS1000, 3, false), "")</f>
        <v>-0.2534920836</v>
      </c>
      <c r="AO192" s="8">
        <f t="shared" si="5"/>
        <v>-0.3047056025</v>
      </c>
    </row>
    <row r="193">
      <c r="A193" s="2">
        <v>2349.0</v>
      </c>
      <c r="B193" s="2" t="s">
        <v>325</v>
      </c>
      <c r="C193" s="8">
        <f>lookup($A193, NIL!$A$1:$A1000, NIL!C$1:C1000)</f>
        <v>4</v>
      </c>
      <c r="D193" s="8">
        <f>lookup($A193, NIL!$A$1:$A1000, NIL!D$1:D1000)</f>
        <v>1</v>
      </c>
      <c r="E193" s="8">
        <f>lookup($A193, NIL!$A$1:$A1000, NIL!E$1:E1000)</f>
        <v>1</v>
      </c>
      <c r="F193" s="8">
        <f>lookup($A193, NIL!$A$1:$A1000, NIL!F$1:F1000)</f>
        <v>0</v>
      </c>
      <c r="G193" s="8">
        <f>lookup($A193, NIL!$A$1:$A1000, NIL!G$1:G1000)</f>
        <v>1</v>
      </c>
      <c r="H193" s="8">
        <f>lookup($A193, NIL!$A$1:$A1000, NIL!K$1:K1000)</f>
        <v>0.1802616964</v>
      </c>
      <c r="I193" s="8">
        <f>lookup($A193, NIL!$A$1:$A1000, NIL!L$1:L1000)</f>
        <v>0.3487391692</v>
      </c>
      <c r="J193" s="8">
        <f>lookup($A193, NIL!$A$1:$A1000, NIL!M$1:M1000)</f>
        <v>0.2955136923</v>
      </c>
      <c r="K193" s="8">
        <f>lookup($A193, NIL!$A$1:$A1000, NIL!N$1:N1000)</f>
        <v>-0.980049762</v>
      </c>
      <c r="L193" s="8">
        <f>lookup($A193, NIL!$A$1:$A1000, NIL!O$1:O1000)</f>
        <v>1.400065978</v>
      </c>
      <c r="M193" s="8">
        <f>lookup($A193, NIL!$A$1:$A1000, NIL!P$1:P1000)</f>
        <v>0.2489061548</v>
      </c>
      <c r="N193" s="8">
        <f t="shared" si="1"/>
        <v>0.4989049556</v>
      </c>
      <c r="P193" s="8" t="str">
        <f>iferror(VLOOKUP($A193, Awario!$A$2:$G1000, 3, false), "")</f>
        <v/>
      </c>
      <c r="Q193" s="8" t="str">
        <f>iferror(VLOOKUP($A193, Awario!$A$2:$Z1000, 4, false), "")</f>
        <v/>
      </c>
      <c r="R193" s="8" t="str">
        <f>iferror(VLOOKUP($A193, Awario!$A$2:$Z1000, 5, false), "")</f>
        <v/>
      </c>
      <c r="S193" s="8" t="str">
        <f>iferror(VLOOKUP($A193, Awario!$A$2:$G1000, 6, false), "")</f>
        <v/>
      </c>
      <c r="T193" s="9" t="str">
        <f>iferror(VLOOKUP($A193, Awario!$A$2:$Z1000, 7, false), "")</f>
        <v/>
      </c>
      <c r="U193" s="8" t="str">
        <f>iferror(VLOOKUP($A193, Awario!$A$2:$Z1000, 8, false), "")</f>
        <v/>
      </c>
      <c r="V193" s="8" t="str">
        <f>iferror(VLOOKUP($A193, Awario!$A$2:$Z1000, 9, false), "")</f>
        <v/>
      </c>
      <c r="W193" s="8" t="str">
        <f>iferror(VLOOKUP($A193, Awario!$A$2:$Z1000, 10, false), "")</f>
        <v/>
      </c>
      <c r="X193" s="8" t="str">
        <f>iferror(VLOOKUP($A193, Awario!$A$2:$Z1000, 11, false), "")</f>
        <v/>
      </c>
      <c r="Y193" s="8" t="str">
        <f>iferror(VLOOKUP($A193, Awario!$A$2:$Z1000, 12, false), "")</f>
        <v/>
      </c>
      <c r="Z193" s="8" t="str">
        <f t="shared" si="2"/>
        <v/>
      </c>
      <c r="AA193" s="8"/>
      <c r="AB193" s="8">
        <f>iferror(VLOOKUP($A193, TMUI!$A$2:$G1000, 3, false), "")</f>
        <v>66.41</v>
      </c>
      <c r="AC193" s="8">
        <f>iferror(VLOOKUP($A193, TMUI!$A$2:$G1000, 4, false), "")</f>
        <v>33.59</v>
      </c>
      <c r="AD193" s="8">
        <f>iferror(VLOOKUP($A193, TMUI!$A$2:$G1000, 5, false), "")</f>
        <v>67.97</v>
      </c>
      <c r="AE193" s="8">
        <f>iferror(VLOOKUP($A193, TMUI!$A$2:$G1000, 6, false), "")</f>
        <v>32.03</v>
      </c>
      <c r="AF193" s="8">
        <f>iferror(VLOOKUP($A193, TMUI!$A$2:$Z1000, 7, false), "")</f>
        <v>-0.7198247059</v>
      </c>
      <c r="AG193" s="8">
        <f>iferror(VLOOKUP($A193, TMUI!$A$2:$Z1000, 8, false), "")</f>
        <v>-2.41148247</v>
      </c>
      <c r="AH193" s="8">
        <f>iferror(VLOOKUP($A193, TMUI!$A$2:$Z1000, 9, false), "")</f>
        <v>-0.3789685473</v>
      </c>
      <c r="AI193" s="8">
        <f>iferror(VLOOKUP($A193, TMUI!$A$2:$Z1000, 10, false), "")</f>
        <v>-1.493041042</v>
      </c>
      <c r="AJ193" s="8">
        <f>iferror(VLOOKUP($A193, TMUI!$A$2:$Z1000, 11, false), "")</f>
        <v>-1.250829191</v>
      </c>
      <c r="AK193" s="8">
        <f t="shared" si="3"/>
        <v>-1.118404753</v>
      </c>
      <c r="AL193" s="8"/>
      <c r="AM193" s="8">
        <f t="shared" si="4"/>
        <v>-0.3097498986</v>
      </c>
      <c r="AN193" s="8" t="str">
        <f>iferror(vlookup(A193, 'December Scores'!A$1:AS1000, 3, false), "")</f>
        <v/>
      </c>
      <c r="AO193" s="8">
        <f t="shared" si="5"/>
        <v>-0.3097498986</v>
      </c>
    </row>
    <row r="194">
      <c r="A194" s="2">
        <v>1476.0</v>
      </c>
      <c r="B194" s="2" t="s">
        <v>154</v>
      </c>
      <c r="C194" s="8">
        <f>lookup($A194, NIL!$A$1:$A1000, NIL!C$1:C1000)</f>
        <v>4</v>
      </c>
      <c r="D194" s="8">
        <f>lookup($A194, NIL!$A$1:$A1000, NIL!D$1:D1000)</f>
        <v>1</v>
      </c>
      <c r="E194" s="8">
        <f>lookup($A194, NIL!$A$1:$A1000, NIL!E$1:E1000)</f>
        <v>1</v>
      </c>
      <c r="F194" s="8">
        <f>lookup($A194, NIL!$A$1:$A1000, NIL!F$1:F1000)</f>
        <v>1</v>
      </c>
      <c r="G194" s="8">
        <f>lookup($A194, NIL!$A$1:$A1000, NIL!G$1:G1000)</f>
        <v>1</v>
      </c>
      <c r="H194" s="8">
        <f>lookup($A194, NIL!$A$1:$A1000, NIL!K$1:K1000)</f>
        <v>0.1802616964</v>
      </c>
      <c r="I194" s="8">
        <f>lookup($A194, NIL!$A$1:$A1000, NIL!L$1:L1000)</f>
        <v>0.3487391692</v>
      </c>
      <c r="J194" s="8">
        <f>lookup($A194, NIL!$A$1:$A1000, NIL!M$1:M1000)</f>
        <v>0.2955136923</v>
      </c>
      <c r="K194" s="8">
        <f>lookup($A194, NIL!$A$1:$A1000, NIL!N$1:N1000)</f>
        <v>1.016618783</v>
      </c>
      <c r="L194" s="8">
        <f>lookup($A194, NIL!$A$1:$A1000, NIL!O$1:O1000)</f>
        <v>1.400065978</v>
      </c>
      <c r="M194" s="8">
        <f>lookup($A194, NIL!$A$1:$A1000, NIL!P$1:P1000)</f>
        <v>0.6482398638</v>
      </c>
      <c r="N194" s="8">
        <f t="shared" si="1"/>
        <v>0.8051334447</v>
      </c>
      <c r="P194" s="8">
        <f>iferror(VLOOKUP($A194, Awario!$A$2:$G1000, 3, false), "")</f>
        <v>0</v>
      </c>
      <c r="Q194" s="8" t="str">
        <f>iferror(VLOOKUP($A194, Awario!$A$2:$Z1000, 4, false), "")</f>
        <v/>
      </c>
      <c r="R194" s="8">
        <f>iferror(VLOOKUP($A194, Awario!$A$2:$Z1000, 5, false), "")</f>
        <v>0</v>
      </c>
      <c r="S194" s="8">
        <f>iferror(VLOOKUP($A194, Awario!$A$2:$G1000, 6, false), "")</f>
        <v>0</v>
      </c>
      <c r="T194" s="9" t="b">
        <f>iferror(VLOOKUP($A194, Awario!$A$2:$Z1000, 7, false), "")</f>
        <v>1</v>
      </c>
      <c r="U194" s="8" t="str">
        <f>iferror(VLOOKUP($A194, Awario!$A$2:$Z1000, 8, false), "")</f>
        <v/>
      </c>
      <c r="V194" s="8">
        <f>iferror(VLOOKUP($A194, Awario!$A$2:$Z1000, 9, false), "")</f>
        <v>-0.7270182438</v>
      </c>
      <c r="W194" s="8">
        <f>iferror(VLOOKUP($A194, Awario!$A$2:$Z1000, 10, false), "")</f>
        <v>-0.9975098132</v>
      </c>
      <c r="X194" s="8" t="str">
        <f>iferror(VLOOKUP($A194, Awario!$A$2:$Z1000, 11, false), "")</f>
        <v/>
      </c>
      <c r="Y194" s="8">
        <f>iferror(VLOOKUP($A194, Awario!$A$2:$Z1000, 12, false), "")</f>
        <v>-0.8622640285</v>
      </c>
      <c r="Z194" s="8">
        <f t="shared" si="2"/>
        <v>-0.9285817296</v>
      </c>
      <c r="AA194" s="8"/>
      <c r="AB194" s="8">
        <f>iferror(VLOOKUP($A194, TMUI!$A$2:$G1000, 3, false), "")</f>
        <v>61.93</v>
      </c>
      <c r="AC194" s="8">
        <f>iferror(VLOOKUP($A194, TMUI!$A$2:$G1000, 4, false), "")</f>
        <v>57.62</v>
      </c>
      <c r="AD194" s="8">
        <f>iferror(VLOOKUP($A194, TMUI!$A$2:$G1000, 5, false), "")</f>
        <v>64.2</v>
      </c>
      <c r="AE194" s="8">
        <f>iferror(VLOOKUP($A194, TMUI!$A$2:$G1000, 6, false), "")</f>
        <v>50.71</v>
      </c>
      <c r="AF194" s="8">
        <f>iferror(VLOOKUP($A194, TMUI!$A$2:$Z1000, 7, false), "")</f>
        <v>-1.048179696</v>
      </c>
      <c r="AG194" s="8">
        <f>iferror(VLOOKUP($A194, TMUI!$A$2:$Z1000, 8, false), "")</f>
        <v>-0.777618905</v>
      </c>
      <c r="AH194" s="8">
        <f>iferror(VLOOKUP($A194, TMUI!$A$2:$Z1000, 9, false), "")</f>
        <v>-0.6742274941</v>
      </c>
      <c r="AI194" s="8">
        <f>iferror(VLOOKUP($A194, TMUI!$A$2:$Z1000, 10, false), "")</f>
        <v>-0.3533039429</v>
      </c>
      <c r="AJ194" s="8">
        <f>iferror(VLOOKUP($A194, TMUI!$A$2:$Z1000, 11, false), "")</f>
        <v>-0.7133325095</v>
      </c>
      <c r="AK194" s="8">
        <f t="shared" si="3"/>
        <v>-0.8445901429</v>
      </c>
      <c r="AL194" s="8"/>
      <c r="AM194" s="8">
        <f t="shared" si="4"/>
        <v>-0.3226794759</v>
      </c>
      <c r="AN194" s="8" t="str">
        <f>iferror(vlookup(A194, 'December Scores'!A$1:AS1000, 3, false), "")</f>
        <v/>
      </c>
      <c r="AO194" s="8">
        <f t="shared" si="5"/>
        <v>-0.3226794759</v>
      </c>
    </row>
    <row r="195">
      <c r="A195" s="2">
        <v>1742.0</v>
      </c>
      <c r="B195" s="2" t="s">
        <v>203</v>
      </c>
      <c r="C195" s="8">
        <f>lookup($A195, NIL!$A$1:$A1000, NIL!C$1:C1000)</f>
        <v>4</v>
      </c>
      <c r="D195" s="8">
        <f>lookup($A195, NIL!$A$1:$A1000, NIL!D$1:D1000)</f>
        <v>0</v>
      </c>
      <c r="E195" s="8">
        <f>lookup($A195, NIL!$A$1:$A1000, NIL!E$1:E1000)</f>
        <v>1</v>
      </c>
      <c r="F195" s="8">
        <f>lookup($A195, NIL!$A$1:$A1000, NIL!F$1:F1000)</f>
        <v>1</v>
      </c>
      <c r="G195" s="8">
        <f>lookup($A195, NIL!$A$1:$A1000, NIL!G$1:G1000)</f>
        <v>0</v>
      </c>
      <c r="H195" s="8">
        <f>lookup($A195, NIL!$A$1:$A1000, NIL!K$1:K1000)</f>
        <v>0.1802616964</v>
      </c>
      <c r="I195" s="8">
        <f>lookup($A195, NIL!$A$1:$A1000, NIL!L$1:L1000)</f>
        <v>-2.857411258</v>
      </c>
      <c r="J195" s="8">
        <f>lookup($A195, NIL!$A$1:$A1000, NIL!M$1:M1000)</f>
        <v>0.2955136923</v>
      </c>
      <c r="K195" s="8">
        <f>lookup($A195, NIL!$A$1:$A1000, NIL!N$1:N1000)</f>
        <v>1.016618783</v>
      </c>
      <c r="L195" s="8">
        <f>lookup($A195, NIL!$A$1:$A1000, NIL!O$1:O1000)</f>
        <v>-0.7116357457</v>
      </c>
      <c r="M195" s="8">
        <f>lookup($A195, NIL!$A$1:$A1000, NIL!P$1:P1000)</f>
        <v>-0.4153305663</v>
      </c>
      <c r="N195" s="8">
        <f t="shared" si="1"/>
        <v>-0.6444614545</v>
      </c>
      <c r="P195" s="8">
        <f>iferror(VLOOKUP($A195, Awario!$A$2:$G1000, 3, false), "")</f>
        <v>0</v>
      </c>
      <c r="Q195" s="8">
        <f>iferror(VLOOKUP($A195, Awario!$A$2:$Z1000, 4, false), "")</f>
        <v>0</v>
      </c>
      <c r="R195" s="8">
        <f>iferror(VLOOKUP($A195, Awario!$A$2:$Z1000, 5, false), "")</f>
        <v>0</v>
      </c>
      <c r="S195" s="8">
        <f>iferror(VLOOKUP($A195, Awario!$A$2:$G1000, 6, false), "")</f>
        <v>0</v>
      </c>
      <c r="T195" s="9" t="b">
        <f>iferror(VLOOKUP($A195, Awario!$A$2:$Z1000, 7, false), "")</f>
        <v>1</v>
      </c>
      <c r="U195" s="8" t="str">
        <f>iferror(VLOOKUP($A195, Awario!$A$2:$Z1000, 8, false), "")</f>
        <v/>
      </c>
      <c r="V195" s="8">
        <f>iferror(VLOOKUP($A195, Awario!$A$2:$Z1000, 9, false), "")</f>
        <v>-0.7270182438</v>
      </c>
      <c r="W195" s="8">
        <f>iferror(VLOOKUP($A195, Awario!$A$2:$Z1000, 10, false), "")</f>
        <v>-0.9975098132</v>
      </c>
      <c r="X195" s="8" t="str">
        <f>iferror(VLOOKUP($A195, Awario!$A$2:$Z1000, 11, false), "")</f>
        <v/>
      </c>
      <c r="Y195" s="8">
        <f>iferror(VLOOKUP($A195, Awario!$A$2:$Z1000, 12, false), "")</f>
        <v>-0.8622640285</v>
      </c>
      <c r="Z195" s="8">
        <f t="shared" si="2"/>
        <v>-0.9285817296</v>
      </c>
      <c r="AA195" s="8"/>
      <c r="AB195" s="8">
        <f>iferror(VLOOKUP($A195, TMUI!$A$2:$G1000, 3, false), "")</f>
        <v>89.16</v>
      </c>
      <c r="AC195" s="8">
        <f>iferror(VLOOKUP($A195, TMUI!$A$2:$G1000, 4, false), "")</f>
        <v>64.61</v>
      </c>
      <c r="AD195" s="8">
        <f>iferror(VLOOKUP($A195, TMUI!$A$2:$G1000, 5, false), "")</f>
        <v>89.48</v>
      </c>
      <c r="AE195" s="8">
        <f>iferror(VLOOKUP($A195, TMUI!$A$2:$G1000, 6, false), "")</f>
        <v>53.58</v>
      </c>
      <c r="AF195" s="8">
        <f>iferror(VLOOKUP($A195, TMUI!$A$2:$Z1000, 7, false), "")</f>
        <v>0.9476029784</v>
      </c>
      <c r="AG195" s="8">
        <f>iferror(VLOOKUP($A195, TMUI!$A$2:$Z1000, 8, false), "")</f>
        <v>-0.3023502275</v>
      </c>
      <c r="AH195" s="8">
        <f>iferror(VLOOKUP($A195, TMUI!$A$2:$Z1000, 9, false), "")</f>
        <v>1.305652128</v>
      </c>
      <c r="AI195" s="8">
        <f>iferror(VLOOKUP($A195, TMUI!$A$2:$Z1000, 10, false), "")</f>
        <v>-0.1781944422</v>
      </c>
      <c r="AJ195" s="8">
        <f>iferror(VLOOKUP($A195, TMUI!$A$2:$Z1000, 11, false), "")</f>
        <v>0.4431776091</v>
      </c>
      <c r="AK195" s="8">
        <f t="shared" si="3"/>
        <v>0.6657158621</v>
      </c>
      <c r="AL195" s="8"/>
      <c r="AM195" s="8">
        <f t="shared" si="4"/>
        <v>-0.3024424406</v>
      </c>
      <c r="AN195" s="8">
        <f>iferror(vlookup(A195, 'December Scores'!A$1:AS1000, 3, false), "")</f>
        <v>-0.407375198</v>
      </c>
      <c r="AO195" s="8">
        <f t="shared" si="5"/>
        <v>-0.32867563</v>
      </c>
    </row>
    <row r="196">
      <c r="A196" s="2">
        <v>1251.0</v>
      </c>
      <c r="B196" s="2" t="s">
        <v>113</v>
      </c>
      <c r="C196" s="8">
        <f>lookup($A196, NIL!$A$1:$A1000, NIL!C$1:C1000)</f>
        <v>4</v>
      </c>
      <c r="D196" s="8">
        <f>lookup($A196, NIL!$A$1:$A1000, NIL!D$1:D1000)</f>
        <v>1</v>
      </c>
      <c r="E196" s="8">
        <f>lookup($A196, NIL!$A$1:$A1000, NIL!E$1:E1000)</f>
        <v>1</v>
      </c>
      <c r="F196" s="8">
        <f>lookup($A196, NIL!$A$1:$A1000, NIL!F$1:F1000)</f>
        <v>0</v>
      </c>
      <c r="G196" s="8">
        <f>lookup($A196, NIL!$A$1:$A1000, NIL!G$1:G1000)</f>
        <v>0</v>
      </c>
      <c r="H196" s="8">
        <f>lookup($A196, NIL!$A$1:$A1000, NIL!K$1:K1000)</f>
        <v>0.1802616964</v>
      </c>
      <c r="I196" s="8">
        <f>lookup($A196, NIL!$A$1:$A1000, NIL!L$1:L1000)</f>
        <v>0.3487391692</v>
      </c>
      <c r="J196" s="8">
        <f>lookup($A196, NIL!$A$1:$A1000, NIL!M$1:M1000)</f>
        <v>0.2955136923</v>
      </c>
      <c r="K196" s="8">
        <f>lookup($A196, NIL!$A$1:$A1000, NIL!N$1:N1000)</f>
        <v>-0.980049762</v>
      </c>
      <c r="L196" s="8">
        <f>lookup($A196, NIL!$A$1:$A1000, NIL!O$1:O1000)</f>
        <v>-0.7116357457</v>
      </c>
      <c r="M196" s="8">
        <f>lookup($A196, NIL!$A$1:$A1000, NIL!P$1:P1000)</f>
        <v>-0.17343419</v>
      </c>
      <c r="N196" s="8">
        <f t="shared" si="1"/>
        <v>-0.4164543072</v>
      </c>
      <c r="P196" s="8">
        <f>iferror(VLOOKUP($A196, Awario!$A$2:$G1000, 3, false), "")</f>
        <v>4</v>
      </c>
      <c r="Q196" s="8">
        <f>iferror(VLOOKUP($A196, Awario!$A$2:$Z1000, 4, false), "")</f>
        <v>0</v>
      </c>
      <c r="R196" s="8">
        <f>iferror(VLOOKUP($A196, Awario!$A$2:$Z1000, 5, false), "")</f>
        <v>0</v>
      </c>
      <c r="S196" s="8">
        <f>iferror(VLOOKUP($A196, Awario!$A$2:$G1000, 6, false), "")</f>
        <v>0</v>
      </c>
      <c r="T196" s="9" t="b">
        <f>iferror(VLOOKUP($A196, Awario!$A$2:$Z1000, 7, false), "")</f>
        <v>1</v>
      </c>
      <c r="U196" s="8" t="str">
        <f>iferror(VLOOKUP($A196, Awario!$A$2:$Z1000, 8, false), "")</f>
        <v/>
      </c>
      <c r="V196" s="8">
        <f>iferror(VLOOKUP($A196, Awario!$A$2:$Z1000, 9, false), "")</f>
        <v>-0.7270182438</v>
      </c>
      <c r="W196" s="8">
        <f>iferror(VLOOKUP($A196, Awario!$A$2:$Z1000, 10, false), "")</f>
        <v>0.7972375727</v>
      </c>
      <c r="X196" s="8" t="str">
        <f>iferror(VLOOKUP($A196, Awario!$A$2:$Z1000, 11, false), "")</f>
        <v/>
      </c>
      <c r="Y196" s="8">
        <f>iferror(VLOOKUP($A196, Awario!$A$2:$Z1000, 12, false), "")</f>
        <v>0.03510966444</v>
      </c>
      <c r="Z196" s="8">
        <f t="shared" si="2"/>
        <v>0.1873757307</v>
      </c>
      <c r="AA196" s="8"/>
      <c r="AB196" s="8">
        <f>iferror(VLOOKUP($A196, TMUI!$A$2:$G1000, 3, false), "")</f>
        <v>44.95</v>
      </c>
      <c r="AC196" s="8">
        <f>iferror(VLOOKUP($A196, TMUI!$A$2:$G1000, 4, false), "")</f>
        <v>67.52</v>
      </c>
      <c r="AD196" s="8">
        <f>iferror(VLOOKUP($A196, TMUI!$A$2:$G1000, 5, false), "")</f>
        <v>69.12</v>
      </c>
      <c r="AE196" s="8">
        <f>iferror(VLOOKUP($A196, TMUI!$A$2:$G1000, 6, false), "")</f>
        <v>51.12</v>
      </c>
      <c r="AF196" s="8">
        <f>iferror(VLOOKUP($A196, TMUI!$A$2:$Z1000, 7, false), "")</f>
        <v>-2.292703743</v>
      </c>
      <c r="AG196" s="8">
        <f>iferror(VLOOKUP($A196, TMUI!$A$2:$Z1000, 8, false), "")</f>
        <v>-0.1044915935</v>
      </c>
      <c r="AH196" s="8">
        <f>iferror(VLOOKUP($A196, TMUI!$A$2:$Z1000, 9, false), "")</f>
        <v>-0.2889028209</v>
      </c>
      <c r="AI196" s="8">
        <f>iferror(VLOOKUP($A196, TMUI!$A$2:$Z1000, 10, false), "")</f>
        <v>-0.3282883</v>
      </c>
      <c r="AJ196" s="8">
        <f>iferror(VLOOKUP($A196, TMUI!$A$2:$Z1000, 11, false), "")</f>
        <v>-0.7535966145</v>
      </c>
      <c r="AK196" s="8">
        <f t="shared" si="3"/>
        <v>-0.8680994266</v>
      </c>
      <c r="AL196" s="8"/>
      <c r="AM196" s="8">
        <f t="shared" si="4"/>
        <v>-0.365726001</v>
      </c>
      <c r="AN196" s="8">
        <f>iferror(vlookup(A196, 'December Scores'!A$1:AS1000, 3, false), "")</f>
        <v>-0.2225364998</v>
      </c>
      <c r="AO196" s="8">
        <f t="shared" si="5"/>
        <v>-0.3299286257</v>
      </c>
    </row>
    <row r="197">
      <c r="A197" s="2">
        <v>1222.0</v>
      </c>
      <c r="B197" s="2" t="s">
        <v>109</v>
      </c>
      <c r="C197" s="8">
        <f>lookup($A197, NIL!$A$1:$A1000, NIL!C$1:C1000)</f>
        <v>4</v>
      </c>
      <c r="D197" s="8">
        <f>lookup($A197, NIL!$A$1:$A1000, NIL!D$1:D1000)</f>
        <v>1</v>
      </c>
      <c r="E197" s="8">
        <f>lookup($A197, NIL!$A$1:$A1000, NIL!E$1:E1000)</f>
        <v>1</v>
      </c>
      <c r="F197" s="8">
        <f>lookup($A197, NIL!$A$1:$A1000, NIL!F$1:F1000)</f>
        <v>1</v>
      </c>
      <c r="G197" s="8">
        <f>lookup($A197, NIL!$A$1:$A1000, NIL!G$1:G1000)</f>
        <v>0</v>
      </c>
      <c r="H197" s="8">
        <f>lookup($A197, NIL!$A$1:$A1000, NIL!K$1:K1000)</f>
        <v>0.1802616964</v>
      </c>
      <c r="I197" s="8">
        <f>lookup($A197, NIL!$A$1:$A1000, NIL!L$1:L1000)</f>
        <v>0.3487391692</v>
      </c>
      <c r="J197" s="8">
        <f>lookup($A197, NIL!$A$1:$A1000, NIL!M$1:M1000)</f>
        <v>0.2955136923</v>
      </c>
      <c r="K197" s="8">
        <f>lookup($A197, NIL!$A$1:$A1000, NIL!N$1:N1000)</f>
        <v>1.016618783</v>
      </c>
      <c r="L197" s="8">
        <f>lookup($A197, NIL!$A$1:$A1000, NIL!O$1:O1000)</f>
        <v>-0.7116357457</v>
      </c>
      <c r="M197" s="8">
        <f>lookup($A197, NIL!$A$1:$A1000, NIL!P$1:P1000)</f>
        <v>0.225899519</v>
      </c>
      <c r="N197" s="8">
        <f t="shared" si="1"/>
        <v>0.4752888795</v>
      </c>
      <c r="P197" s="8">
        <f>iferror(VLOOKUP($A197, Awario!$A$2:$G1000, 3, false), "")</f>
        <v>0</v>
      </c>
      <c r="Q197" s="8">
        <f>iferror(VLOOKUP($A197, Awario!$A$2:$Z1000, 4, false), "")</f>
        <v>0</v>
      </c>
      <c r="R197" s="8">
        <f>iferror(VLOOKUP($A197, Awario!$A$2:$Z1000, 5, false), "")</f>
        <v>0</v>
      </c>
      <c r="S197" s="8">
        <f>iferror(VLOOKUP($A197, Awario!$A$2:$G1000, 6, false), "")</f>
        <v>0</v>
      </c>
      <c r="T197" s="9" t="b">
        <f>iferror(VLOOKUP($A197, Awario!$A$2:$Z1000, 7, false), "")</f>
        <v>1</v>
      </c>
      <c r="U197" s="8" t="str">
        <f>iferror(VLOOKUP($A197, Awario!$A$2:$Z1000, 8, false), "")</f>
        <v/>
      </c>
      <c r="V197" s="8">
        <f>iferror(VLOOKUP($A197, Awario!$A$2:$Z1000, 9, false), "")</f>
        <v>-0.7270182438</v>
      </c>
      <c r="W197" s="8">
        <f>iferror(VLOOKUP($A197, Awario!$A$2:$Z1000, 10, false), "")</f>
        <v>-0.9975098132</v>
      </c>
      <c r="X197" s="8" t="str">
        <f>iferror(VLOOKUP($A197, Awario!$A$2:$Z1000, 11, false), "")</f>
        <v/>
      </c>
      <c r="Y197" s="8">
        <f>iferror(VLOOKUP($A197, Awario!$A$2:$Z1000, 12, false), "")</f>
        <v>-0.8622640285</v>
      </c>
      <c r="Z197" s="8">
        <f t="shared" si="2"/>
        <v>-0.9285817296</v>
      </c>
      <c r="AA197" s="8"/>
      <c r="AB197" s="8">
        <f>iferror(VLOOKUP($A197, TMUI!$A$2:$G1000, 3, false), "")</f>
        <v>71.96</v>
      </c>
      <c r="AC197" s="8">
        <f>iferror(VLOOKUP($A197, TMUI!$A$2:$G1000, 4, false), "")</f>
        <v>72.08</v>
      </c>
      <c r="AD197" s="8">
        <f>iferror(VLOOKUP($A197, TMUI!$A$2:$G1000, 5, false), "")</f>
        <v>63.07</v>
      </c>
      <c r="AE197" s="8">
        <f>iferror(VLOOKUP($A197, TMUI!$A$2:$G1000, 6, false), "")</f>
        <v>51.82</v>
      </c>
      <c r="AF197" s="8">
        <f>iferror(VLOOKUP($A197, TMUI!$A$2:$Z1000, 7, false), "")</f>
        <v>-0.3130456445</v>
      </c>
      <c r="AG197" s="8">
        <f>iferror(VLOOKUP($A197, TMUI!$A$2:$Z1000, 8, false), "")</f>
        <v>0.2055549257</v>
      </c>
      <c r="AH197" s="8">
        <f>iferror(VLOOKUP($A197, TMUI!$A$2:$Z1000, 9, false), "")</f>
        <v>-0.7627268601</v>
      </c>
      <c r="AI197" s="8">
        <f>iferror(VLOOKUP($A197, TMUI!$A$2:$Z1000, 10, false), "")</f>
        <v>-0.2855786656</v>
      </c>
      <c r="AJ197" s="8">
        <f>iferror(VLOOKUP($A197, TMUI!$A$2:$Z1000, 11, false), "")</f>
        <v>-0.2889490611</v>
      </c>
      <c r="AK197" s="8">
        <f t="shared" si="3"/>
        <v>-0.5375398228</v>
      </c>
      <c r="AL197" s="8"/>
      <c r="AM197" s="8">
        <f t="shared" si="4"/>
        <v>-0.3302775576</v>
      </c>
      <c r="AN197" s="8">
        <f>iferror(vlookup(A197, 'December Scores'!A$1:AS1000, 3, false), "")</f>
        <v>-0.3762432822</v>
      </c>
      <c r="AO197" s="8">
        <f t="shared" si="5"/>
        <v>-0.3417689888</v>
      </c>
    </row>
    <row r="198">
      <c r="A198" s="2">
        <v>1998.0</v>
      </c>
      <c r="B198" s="2" t="s">
        <v>275</v>
      </c>
      <c r="C198" s="8">
        <f>lookup($A198, NIL!$A$1:$A1000, NIL!C$1:C1000)</f>
        <v>4</v>
      </c>
      <c r="D198" s="8">
        <f>lookup($A198, NIL!$A$1:$A1000, NIL!D$1:D1000)</f>
        <v>1</v>
      </c>
      <c r="E198" s="8">
        <f>lookup($A198, NIL!$A$1:$A1000, NIL!E$1:E1000)</f>
        <v>1</v>
      </c>
      <c r="F198" s="8">
        <f>lookup($A198, NIL!$A$1:$A1000, NIL!F$1:F1000)</f>
        <v>0</v>
      </c>
      <c r="G198" s="8">
        <f>lookup($A198, NIL!$A$1:$A1000, NIL!G$1:G1000)</f>
        <v>0</v>
      </c>
      <c r="H198" s="8">
        <f>lookup($A198, NIL!$A$1:$A1000, NIL!K$1:K1000)</f>
        <v>0.1802616964</v>
      </c>
      <c r="I198" s="8">
        <f>lookup($A198, NIL!$A$1:$A1000, NIL!L$1:L1000)</f>
        <v>0.3487391692</v>
      </c>
      <c r="J198" s="8">
        <f>lookup($A198, NIL!$A$1:$A1000, NIL!M$1:M1000)</f>
        <v>0.2955136923</v>
      </c>
      <c r="K198" s="8">
        <f>lookup($A198, NIL!$A$1:$A1000, NIL!N$1:N1000)</f>
        <v>-0.980049762</v>
      </c>
      <c r="L198" s="8">
        <f>lookup($A198, NIL!$A$1:$A1000, NIL!O$1:O1000)</f>
        <v>-0.7116357457</v>
      </c>
      <c r="M198" s="8">
        <f>lookup($A198, NIL!$A$1:$A1000, NIL!P$1:P1000)</f>
        <v>-0.17343419</v>
      </c>
      <c r="N198" s="8">
        <f t="shared" si="1"/>
        <v>-0.4164543072</v>
      </c>
      <c r="P198" s="8">
        <f>iferror(VLOOKUP($A198, Awario!$A$2:$G1000, 3, false), "")</f>
        <v>0</v>
      </c>
      <c r="Q198" s="8">
        <f>iferror(VLOOKUP($A198, Awario!$A$2:$Z1000, 4, false), "")</f>
        <v>0</v>
      </c>
      <c r="R198" s="8">
        <f>iferror(VLOOKUP($A198, Awario!$A$2:$Z1000, 5, false), "")</f>
        <v>0</v>
      </c>
      <c r="S198" s="8">
        <f>iferror(VLOOKUP($A198, Awario!$A$2:$G1000, 6, false), "")</f>
        <v>0</v>
      </c>
      <c r="T198" s="9" t="b">
        <f>iferror(VLOOKUP($A198, Awario!$A$2:$Z1000, 7, false), "")</f>
        <v>1</v>
      </c>
      <c r="U198" s="8" t="str">
        <f>iferror(VLOOKUP($A198, Awario!$A$2:$Z1000, 8, false), "")</f>
        <v/>
      </c>
      <c r="V198" s="8">
        <f>iferror(VLOOKUP($A198, Awario!$A$2:$Z1000, 9, false), "")</f>
        <v>-0.7270182438</v>
      </c>
      <c r="W198" s="8">
        <f>iferror(VLOOKUP($A198, Awario!$A$2:$Z1000, 10, false), "")</f>
        <v>-0.9975098132</v>
      </c>
      <c r="X198" s="8" t="str">
        <f>iferror(VLOOKUP($A198, Awario!$A$2:$Z1000, 11, false), "")</f>
        <v/>
      </c>
      <c r="Y198" s="8">
        <f>iferror(VLOOKUP($A198, Awario!$A$2:$Z1000, 12, false), "")</f>
        <v>-0.8622640285</v>
      </c>
      <c r="Z198" s="8">
        <f t="shared" si="2"/>
        <v>-0.9285817296</v>
      </c>
      <c r="AA198" s="8"/>
      <c r="AB198" s="8">
        <f>iferror(VLOOKUP($A198, TMUI!$A$2:$G1000, 3, false), "")</f>
        <v>71.6</v>
      </c>
      <c r="AC198" s="8">
        <f>iferror(VLOOKUP($A198, TMUI!$A$2:$G1000, 4, false), "")</f>
        <v>73.63</v>
      </c>
      <c r="AD198" s="8">
        <f>iferror(VLOOKUP($A198, TMUI!$A$2:$G1000, 5, false), "")</f>
        <v>67.15</v>
      </c>
      <c r="AE198" s="8">
        <f>iferror(VLOOKUP($A198, TMUI!$A$2:$G1000, 6, false), "")</f>
        <v>71.95</v>
      </c>
      <c r="AF198" s="8">
        <f>iferror(VLOOKUP($A198, TMUI!$A$2:$Z1000, 7, false), "")</f>
        <v>-0.3394313133</v>
      </c>
      <c r="AG198" s="8">
        <f>iferror(VLOOKUP($A198, TMUI!$A$2:$Z1000, 8, false), "")</f>
        <v>0.3109435452</v>
      </c>
      <c r="AH198" s="8">
        <f>iferror(VLOOKUP($A198, TMUI!$A$2:$Z1000, 9, false), "")</f>
        <v>-0.4431893262</v>
      </c>
      <c r="AI198" s="8">
        <f>iferror(VLOOKUP($A198, TMUI!$A$2:$Z1000, 10, false), "")</f>
        <v>0.9426283898</v>
      </c>
      <c r="AJ198" s="8">
        <f>iferror(VLOOKUP($A198, TMUI!$A$2:$Z1000, 11, false), "")</f>
        <v>0.1177378239</v>
      </c>
      <c r="AK198" s="8">
        <f t="shared" si="3"/>
        <v>0.3431294564</v>
      </c>
      <c r="AL198" s="8"/>
      <c r="AM198" s="8">
        <f t="shared" si="4"/>
        <v>-0.3339688601</v>
      </c>
      <c r="AN198" s="8">
        <f>iferror(vlookup(A198, 'December Scores'!A$1:AS1000, 3, false), "")</f>
        <v>-0.3717732711</v>
      </c>
      <c r="AO198" s="8">
        <f t="shared" si="5"/>
        <v>-0.3434199629</v>
      </c>
    </row>
    <row r="199">
      <c r="A199" s="2">
        <v>2107.0</v>
      </c>
      <c r="B199" s="2" t="s">
        <v>306</v>
      </c>
      <c r="C199" s="8">
        <f>lookup($A199, NIL!$A$1:$A1000, NIL!C$1:C1000)</f>
        <v>4</v>
      </c>
      <c r="D199" s="8">
        <f>lookup($A199, NIL!$A$1:$A1000, NIL!D$1:D1000)</f>
        <v>1</v>
      </c>
      <c r="E199" s="8">
        <f>lookup($A199, NIL!$A$1:$A1000, NIL!E$1:E1000)</f>
        <v>1</v>
      </c>
      <c r="F199" s="8">
        <f>lookup($A199, NIL!$A$1:$A1000, NIL!F$1:F1000)</f>
        <v>1</v>
      </c>
      <c r="G199" s="8">
        <f>lookup($A199, NIL!$A$1:$A1000, NIL!G$1:G1000)</f>
        <v>1</v>
      </c>
      <c r="H199" s="8">
        <f>lookup($A199, NIL!$A$1:$A1000, NIL!K$1:K1000)</f>
        <v>0.1802616964</v>
      </c>
      <c r="I199" s="8">
        <f>lookup($A199, NIL!$A$1:$A1000, NIL!L$1:L1000)</f>
        <v>0.3487391692</v>
      </c>
      <c r="J199" s="8">
        <f>lookup($A199, NIL!$A$1:$A1000, NIL!M$1:M1000)</f>
        <v>0.2955136923</v>
      </c>
      <c r="K199" s="8">
        <f>lookup($A199, NIL!$A$1:$A1000, NIL!N$1:N1000)</f>
        <v>1.016618783</v>
      </c>
      <c r="L199" s="8">
        <f>lookup($A199, NIL!$A$1:$A1000, NIL!O$1:O1000)</f>
        <v>1.400065978</v>
      </c>
      <c r="M199" s="8">
        <f>lookup($A199, NIL!$A$1:$A1000, NIL!P$1:P1000)</f>
        <v>0.6482398638</v>
      </c>
      <c r="N199" s="8">
        <f t="shared" si="1"/>
        <v>0.8051334447</v>
      </c>
      <c r="P199" s="8" t="str">
        <f>iferror(VLOOKUP($A199, Awario!$A$2:$G1000, 3, false), "")</f>
        <v/>
      </c>
      <c r="Q199" s="8" t="str">
        <f>iferror(VLOOKUP($A199, Awario!$A$2:$Z1000, 4, false), "")</f>
        <v/>
      </c>
      <c r="R199" s="8" t="str">
        <f>iferror(VLOOKUP($A199, Awario!$A$2:$Z1000, 5, false), "")</f>
        <v/>
      </c>
      <c r="S199" s="8" t="str">
        <f>iferror(VLOOKUP($A199, Awario!$A$2:$G1000, 6, false), "")</f>
        <v/>
      </c>
      <c r="T199" s="9" t="str">
        <f>iferror(VLOOKUP($A199, Awario!$A$2:$Z1000, 7, false), "")</f>
        <v/>
      </c>
      <c r="U199" s="8" t="str">
        <f>iferror(VLOOKUP($A199, Awario!$A$2:$Z1000, 8, false), "")</f>
        <v/>
      </c>
      <c r="V199" s="8" t="str">
        <f>iferror(VLOOKUP($A199, Awario!$A$2:$Z1000, 9, false), "")</f>
        <v/>
      </c>
      <c r="W199" s="8" t="str">
        <f>iferror(VLOOKUP($A199, Awario!$A$2:$Z1000, 10, false), "")</f>
        <v/>
      </c>
      <c r="X199" s="8" t="str">
        <f>iferror(VLOOKUP($A199, Awario!$A$2:$Z1000, 11, false), "")</f>
        <v/>
      </c>
      <c r="Y199" s="8" t="str">
        <f>iferror(VLOOKUP($A199, Awario!$A$2:$Z1000, 12, false), "")</f>
        <v/>
      </c>
      <c r="Z199" s="8" t="str">
        <f t="shared" si="2"/>
        <v/>
      </c>
      <c r="AA199" s="8"/>
      <c r="AB199" s="8">
        <f>iferror(VLOOKUP($A199, TMUI!$A$2:$G1000, 3, false), "")</f>
        <v>41.02</v>
      </c>
      <c r="AC199" s="8">
        <f>iferror(VLOOKUP($A199, TMUI!$A$2:$G1000, 4, false), "")</f>
        <v>40.16</v>
      </c>
      <c r="AD199" s="8">
        <f>iferror(VLOOKUP($A199, TMUI!$A$2:$G1000, 5, false), "")</f>
        <v>37.97</v>
      </c>
      <c r="AE199" s="8">
        <f>iferror(VLOOKUP($A199, TMUI!$A$2:$G1000, 6, false), "")</f>
        <v>29.45</v>
      </c>
      <c r="AF199" s="8">
        <f>iferror(VLOOKUP($A199, TMUI!$A$2:$Z1000, 7, false), "")</f>
        <v>-2.580747295</v>
      </c>
      <c r="AG199" s="8">
        <f>iferror(VLOOKUP($A199, TMUI!$A$2:$Z1000, 8, false), "")</f>
        <v>-1.964770709</v>
      </c>
      <c r="AH199" s="8">
        <f>iferror(VLOOKUP($A199, TMUI!$A$2:$Z1000, 9, false), "")</f>
        <v>-2.728509238</v>
      </c>
      <c r="AI199" s="8">
        <f>iferror(VLOOKUP($A199, TMUI!$A$2:$Z1000, 10, false), "")</f>
        <v>-1.650456551</v>
      </c>
      <c r="AJ199" s="8">
        <f>iferror(VLOOKUP($A199, TMUI!$A$2:$Z1000, 11, false), "")</f>
        <v>-2.231120948</v>
      </c>
      <c r="AK199" s="8">
        <f t="shared" si="3"/>
        <v>-1.493693726</v>
      </c>
      <c r="AL199" s="8"/>
      <c r="AM199" s="8">
        <f t="shared" si="4"/>
        <v>-0.3442801408</v>
      </c>
      <c r="AN199" s="8" t="str">
        <f>iferror(vlookup(A199, 'December Scores'!A$1:AS1000, 3, false), "")</f>
        <v/>
      </c>
      <c r="AO199" s="8">
        <f t="shared" si="5"/>
        <v>-0.3442801408</v>
      </c>
    </row>
    <row r="200">
      <c r="A200" s="2">
        <v>924.0</v>
      </c>
      <c r="B200" s="2" t="s">
        <v>85</v>
      </c>
      <c r="C200" s="8">
        <f>lookup($A200, NIL!$A$1:$A1000, NIL!C$1:C1000)</f>
        <v>4</v>
      </c>
      <c r="D200" s="8">
        <f>lookup($A200, NIL!$A$1:$A1000, NIL!D$1:D1000)</f>
        <v>1</v>
      </c>
      <c r="E200" s="8">
        <f>lookup($A200, NIL!$A$1:$A1000, NIL!E$1:E1000)</f>
        <v>1</v>
      </c>
      <c r="F200" s="8">
        <f>lookup($A200, NIL!$A$1:$A1000, NIL!F$1:F1000)</f>
        <v>1</v>
      </c>
      <c r="G200" s="8">
        <f>lookup($A200, NIL!$A$1:$A1000, NIL!G$1:G1000)</f>
        <v>0</v>
      </c>
      <c r="H200" s="8">
        <f>lookup($A200, NIL!$A$1:$A1000, NIL!K$1:K1000)</f>
        <v>0.1802616964</v>
      </c>
      <c r="I200" s="8">
        <f>lookup($A200, NIL!$A$1:$A1000, NIL!L$1:L1000)</f>
        <v>0.3487391692</v>
      </c>
      <c r="J200" s="8">
        <f>lookup($A200, NIL!$A$1:$A1000, NIL!M$1:M1000)</f>
        <v>0.2955136923</v>
      </c>
      <c r="K200" s="8">
        <f>lookup($A200, NIL!$A$1:$A1000, NIL!N$1:N1000)</f>
        <v>1.016618783</v>
      </c>
      <c r="L200" s="8">
        <f>lookup($A200, NIL!$A$1:$A1000, NIL!O$1:O1000)</f>
        <v>-0.7116357457</v>
      </c>
      <c r="M200" s="8">
        <f>lookup($A200, NIL!$A$1:$A1000, NIL!P$1:P1000)</f>
        <v>0.225899519</v>
      </c>
      <c r="N200" s="8">
        <f t="shared" si="1"/>
        <v>0.4752888795</v>
      </c>
      <c r="P200" s="8">
        <f>iferror(VLOOKUP($A200, Awario!$A$2:$G1000, 3, false), "")</f>
        <v>2</v>
      </c>
      <c r="Q200" s="8">
        <f>iferror(VLOOKUP($A200, Awario!$A$2:$Z1000, 4, false), "")</f>
        <v>215</v>
      </c>
      <c r="R200" s="8">
        <f>iferror(VLOOKUP($A200, Awario!$A$2:$Z1000, 5, false), "")</f>
        <v>0</v>
      </c>
      <c r="S200" s="8">
        <f>iferror(VLOOKUP($A200, Awario!$A$2:$G1000, 6, false), "")</f>
        <v>0</v>
      </c>
      <c r="T200" s="9" t="b">
        <f>iferror(VLOOKUP($A200, Awario!$A$2:$Z1000, 7, false), "")</f>
        <v>1</v>
      </c>
      <c r="U200" s="8" t="str">
        <f>iferror(VLOOKUP($A200, Awario!$A$2:$Z1000, 8, false), "")</f>
        <v/>
      </c>
      <c r="V200" s="8">
        <f>iferror(VLOOKUP($A200, Awario!$A$2:$Z1000, 9, false), "")</f>
        <v>-0.7270182438</v>
      </c>
      <c r="W200" s="8">
        <f>iferror(VLOOKUP($A200, Awario!$A$2:$Z1000, 10, false), "")</f>
        <v>-0.1001361202</v>
      </c>
      <c r="X200" s="8" t="str">
        <f>iferror(VLOOKUP($A200, Awario!$A$2:$Z1000, 11, false), "")</f>
        <v/>
      </c>
      <c r="Y200" s="8">
        <f>iferror(VLOOKUP($A200, Awario!$A$2:$Z1000, 12, false), "")</f>
        <v>-0.413577182</v>
      </c>
      <c r="Z200" s="8">
        <f t="shared" si="2"/>
        <v>-0.6430996673</v>
      </c>
      <c r="AA200" s="8"/>
      <c r="AB200" s="8">
        <f>iferror(VLOOKUP($A200, TMUI!$A$2:$G1000, 3, false), "")</f>
        <v>50.2</v>
      </c>
      <c r="AC200" s="8">
        <f>iferror(VLOOKUP($A200, TMUI!$A$2:$G1000, 4, false), "")</f>
        <v>56.99</v>
      </c>
      <c r="AD200" s="8">
        <f>iferror(VLOOKUP($A200, TMUI!$A$2:$G1000, 5, false), "")</f>
        <v>48.82</v>
      </c>
      <c r="AE200" s="8">
        <f>iferror(VLOOKUP($A200, TMUI!$A$2:$G1000, 6, false), "")</f>
        <v>34.65</v>
      </c>
      <c r="AF200" s="8">
        <f>iferror(VLOOKUP($A200, TMUI!$A$2:$Z1000, 7, false), "")</f>
        <v>-1.907912739</v>
      </c>
      <c r="AG200" s="8">
        <f>iferror(VLOOKUP($A200, TMUI!$A$2:$Z1000, 8, false), "")</f>
        <v>-0.8204542793</v>
      </c>
      <c r="AH200" s="8">
        <f>iferror(VLOOKUP($A200, TMUI!$A$2:$Z1000, 9, false), "")</f>
        <v>-1.878758688</v>
      </c>
      <c r="AI200" s="8">
        <f>iferror(VLOOKUP($A200, TMUI!$A$2:$Z1000, 10, false), "")</f>
        <v>-1.333184982</v>
      </c>
      <c r="AJ200" s="8">
        <f>iferror(VLOOKUP($A200, TMUI!$A$2:$Z1000, 11, false), "")</f>
        <v>-1.485077672</v>
      </c>
      <c r="AK200" s="8">
        <f t="shared" si="3"/>
        <v>-1.21863763</v>
      </c>
      <c r="AL200" s="8"/>
      <c r="AM200" s="8">
        <f t="shared" si="4"/>
        <v>-0.4621494724</v>
      </c>
      <c r="AN200" s="8">
        <f>iferror(vlookup(A200, 'December Scores'!A$1:AS1000, 3, false), "")</f>
        <v>0.002232085508</v>
      </c>
      <c r="AO200" s="8">
        <f t="shared" si="5"/>
        <v>-0.3460540829</v>
      </c>
    </row>
    <row r="201">
      <c r="A201" s="2">
        <v>2202.0</v>
      </c>
      <c r="B201" s="2" t="s">
        <v>313</v>
      </c>
      <c r="C201" s="8">
        <f>lookup($A201, NIL!$A$1:$A1000, NIL!C$1:C1000)</f>
        <v>4</v>
      </c>
      <c r="D201" s="8">
        <f>lookup($A201, NIL!$A$1:$A1000, NIL!D$1:D1000)</f>
        <v>1</v>
      </c>
      <c r="E201" s="8">
        <f>lookup($A201, NIL!$A$1:$A1000, NIL!E$1:E1000)</f>
        <v>1</v>
      </c>
      <c r="F201" s="8">
        <f>lookup($A201, NIL!$A$1:$A1000, NIL!F$1:F1000)</f>
        <v>0</v>
      </c>
      <c r="G201" s="8">
        <f>lookup($A201, NIL!$A$1:$A1000, NIL!G$1:G1000)</f>
        <v>0</v>
      </c>
      <c r="H201" s="8">
        <f>lookup($A201, NIL!$A$1:$A1000, NIL!K$1:K1000)</f>
        <v>0.1802616964</v>
      </c>
      <c r="I201" s="8">
        <f>lookup($A201, NIL!$A$1:$A1000, NIL!L$1:L1000)</f>
        <v>0.3487391692</v>
      </c>
      <c r="J201" s="8">
        <f>lookup($A201, NIL!$A$1:$A1000, NIL!M$1:M1000)</f>
        <v>0.2955136923</v>
      </c>
      <c r="K201" s="8">
        <f>lookup($A201, NIL!$A$1:$A1000, NIL!N$1:N1000)</f>
        <v>-0.980049762</v>
      </c>
      <c r="L201" s="8">
        <f>lookup($A201, NIL!$A$1:$A1000, NIL!O$1:O1000)</f>
        <v>-0.7116357457</v>
      </c>
      <c r="M201" s="8">
        <f>lookup($A201, NIL!$A$1:$A1000, NIL!P$1:P1000)</f>
        <v>-0.17343419</v>
      </c>
      <c r="N201" s="8">
        <f t="shared" si="1"/>
        <v>-0.4164543072</v>
      </c>
      <c r="P201" s="8">
        <f>iferror(VLOOKUP($A201, Awario!$A$2:$G1000, 3, false), "")</f>
        <v>0</v>
      </c>
      <c r="Q201" s="8" t="str">
        <f>iferror(VLOOKUP($A201, Awario!$A$2:$Z1000, 4, false), "")</f>
        <v/>
      </c>
      <c r="R201" s="8">
        <f>iferror(VLOOKUP($A201, Awario!$A$2:$Z1000, 5, false), "")</f>
        <v>0</v>
      </c>
      <c r="S201" s="8">
        <f>iferror(VLOOKUP($A201, Awario!$A$2:$G1000, 6, false), "")</f>
        <v>0</v>
      </c>
      <c r="T201" s="9" t="b">
        <f>iferror(VLOOKUP($A201, Awario!$A$2:$Z1000, 7, false), "")</f>
        <v>1</v>
      </c>
      <c r="U201" s="8" t="str">
        <f>iferror(VLOOKUP($A201, Awario!$A$2:$Z1000, 8, false), "")</f>
        <v/>
      </c>
      <c r="V201" s="8">
        <f>iferror(VLOOKUP($A201, Awario!$A$2:$Z1000, 9, false), "")</f>
        <v>-0.7270182438</v>
      </c>
      <c r="W201" s="8">
        <f>iferror(VLOOKUP($A201, Awario!$A$2:$Z1000, 10, false), "")</f>
        <v>-0.9975098132</v>
      </c>
      <c r="X201" s="8" t="str">
        <f>iferror(VLOOKUP($A201, Awario!$A$2:$Z1000, 11, false), "")</f>
        <v/>
      </c>
      <c r="Y201" s="8">
        <f>iferror(VLOOKUP($A201, Awario!$A$2:$Z1000, 12, false), "")</f>
        <v>-0.8622640285</v>
      </c>
      <c r="Z201" s="8">
        <f t="shared" si="2"/>
        <v>-0.9285817296</v>
      </c>
      <c r="AA201" s="8"/>
      <c r="AB201" s="8">
        <f>iferror(VLOOKUP($A201, TMUI!$A$2:$G1000, 3, false), "")</f>
        <v>83.71</v>
      </c>
      <c r="AC201" s="8">
        <f>iferror(VLOOKUP($A201, TMUI!$A$2:$G1000, 4, false), "")</f>
        <v>63.28</v>
      </c>
      <c r="AD201" s="8">
        <f>iferror(VLOOKUP($A201, TMUI!$A$2:$G1000, 5, false), "")</f>
        <v>76.34</v>
      </c>
      <c r="AE201" s="8">
        <f>iferror(VLOOKUP($A201, TMUI!$A$2:$G1000, 6, false), "")</f>
        <v>38.36</v>
      </c>
      <c r="AF201" s="8">
        <f>iferror(VLOOKUP($A201, TMUI!$A$2:$Z1000, 7, false), "")</f>
        <v>0.5481532694</v>
      </c>
      <c r="AG201" s="8">
        <f>iferror(VLOOKUP($A201, TMUI!$A$2:$Z1000, 8, false), "")</f>
        <v>-0.3927804623</v>
      </c>
      <c r="AH201" s="8">
        <f>iferror(VLOOKUP($A201, TMUI!$A$2:$Z1000, 9, false), "")</f>
        <v>0.2765533052</v>
      </c>
      <c r="AI201" s="8">
        <f>iferror(VLOOKUP($A201, TMUI!$A$2:$Z1000, 10, false), "")</f>
        <v>-1.10682392</v>
      </c>
      <c r="AJ201" s="8">
        <f>iferror(VLOOKUP($A201, TMUI!$A$2:$Z1000, 11, false), "")</f>
        <v>-0.1687244519</v>
      </c>
      <c r="AK201" s="8">
        <f t="shared" si="3"/>
        <v>-0.4107608207</v>
      </c>
      <c r="AL201" s="8"/>
      <c r="AM201" s="8">
        <f t="shared" si="4"/>
        <v>-0.5852656192</v>
      </c>
      <c r="AN201" s="8">
        <f>iferror(vlookup(A201, 'December Scores'!A$1:AS1000, 3, false), "")</f>
        <v>0.3386381536</v>
      </c>
      <c r="AO201" s="8">
        <f t="shared" si="5"/>
        <v>-0.354289676</v>
      </c>
    </row>
    <row r="202">
      <c r="A202" s="2">
        <v>2015.0</v>
      </c>
      <c r="B202" s="2" t="s">
        <v>284</v>
      </c>
      <c r="C202" s="8">
        <f>lookup($A202, NIL!$A$1:$A1000, NIL!C$1:C1000)</f>
        <v>4</v>
      </c>
      <c r="D202" s="8">
        <f>lookup($A202, NIL!$A$1:$A1000, NIL!D$1:D1000)</f>
        <v>1</v>
      </c>
      <c r="E202" s="8">
        <f>lookup($A202, NIL!$A$1:$A1000, NIL!E$1:E1000)</f>
        <v>1</v>
      </c>
      <c r="F202" s="8">
        <f>lookup($A202, NIL!$A$1:$A1000, NIL!F$1:F1000)</f>
        <v>0</v>
      </c>
      <c r="G202" s="8">
        <f>lookup($A202, NIL!$A$1:$A1000, NIL!G$1:G1000)</f>
        <v>0</v>
      </c>
      <c r="H202" s="8">
        <f>lookup($A202, NIL!$A$1:$A1000, NIL!K$1:K1000)</f>
        <v>0.1802616964</v>
      </c>
      <c r="I202" s="8">
        <f>lookup($A202, NIL!$A$1:$A1000, NIL!L$1:L1000)</f>
        <v>0.3487391692</v>
      </c>
      <c r="J202" s="8">
        <f>lookup($A202, NIL!$A$1:$A1000, NIL!M$1:M1000)</f>
        <v>0.2955136923</v>
      </c>
      <c r="K202" s="8">
        <f>lookup($A202, NIL!$A$1:$A1000, NIL!N$1:N1000)</f>
        <v>-0.980049762</v>
      </c>
      <c r="L202" s="8">
        <f>lookup($A202, NIL!$A$1:$A1000, NIL!O$1:O1000)</f>
        <v>-0.7116357457</v>
      </c>
      <c r="M202" s="8">
        <f>lookup($A202, NIL!$A$1:$A1000, NIL!P$1:P1000)</f>
        <v>-0.17343419</v>
      </c>
      <c r="N202" s="8">
        <f t="shared" si="1"/>
        <v>-0.4164543072</v>
      </c>
      <c r="P202" s="8">
        <f>iferror(VLOOKUP($A202, Awario!$A$2:$G1000, 3, false), "")</f>
        <v>0</v>
      </c>
      <c r="Q202" s="8">
        <f>iferror(VLOOKUP($A202, Awario!$A$2:$Z1000, 4, false), "")</f>
        <v>0</v>
      </c>
      <c r="R202" s="8">
        <f>iferror(VLOOKUP($A202, Awario!$A$2:$Z1000, 5, false), "")</f>
        <v>0</v>
      </c>
      <c r="S202" s="8">
        <f>iferror(VLOOKUP($A202, Awario!$A$2:$G1000, 6, false), "")</f>
        <v>0</v>
      </c>
      <c r="T202" s="9" t="b">
        <f>iferror(VLOOKUP($A202, Awario!$A$2:$Z1000, 7, false), "")</f>
        <v>1</v>
      </c>
      <c r="U202" s="8" t="str">
        <f>iferror(VLOOKUP($A202, Awario!$A$2:$Z1000, 8, false), "")</f>
        <v/>
      </c>
      <c r="V202" s="8">
        <f>iferror(VLOOKUP($A202, Awario!$A$2:$Z1000, 9, false), "")</f>
        <v>-0.7270182438</v>
      </c>
      <c r="W202" s="8">
        <f>iferror(VLOOKUP($A202, Awario!$A$2:$Z1000, 10, false), "")</f>
        <v>-0.9975098132</v>
      </c>
      <c r="X202" s="8" t="str">
        <f>iferror(VLOOKUP($A202, Awario!$A$2:$Z1000, 11, false), "")</f>
        <v/>
      </c>
      <c r="Y202" s="8">
        <f>iferror(VLOOKUP($A202, Awario!$A$2:$Z1000, 12, false), "")</f>
        <v>-0.8622640285</v>
      </c>
      <c r="Z202" s="8">
        <f t="shared" si="2"/>
        <v>-0.9285817296</v>
      </c>
      <c r="AA202" s="8"/>
      <c r="AB202" s="8">
        <f>iferror(VLOOKUP($A202, TMUI!$A$2:$G1000, 3, false), "")</f>
        <v>80.43</v>
      </c>
      <c r="AC202" s="8">
        <f>iferror(VLOOKUP($A202, TMUI!$A$2:$G1000, 4, false), "")</f>
        <v>74.26</v>
      </c>
      <c r="AD202" s="8">
        <f>iferror(VLOOKUP($A202, TMUI!$A$2:$G1000, 5, false), "")</f>
        <v>73.55</v>
      </c>
      <c r="AE202" s="8">
        <f>iferror(VLOOKUP($A202, TMUI!$A$2:$G1000, 6, false), "")</f>
        <v>54.72</v>
      </c>
      <c r="AF202" s="8">
        <f>iferror(VLOOKUP($A202, TMUI!$A$2:$Z1000, 7, false), "")</f>
        <v>0.3077505088</v>
      </c>
      <c r="AG202" s="8">
        <f>iferror(VLOOKUP($A202, TMUI!$A$2:$Z1000, 8, false), "")</f>
        <v>0.3537789195</v>
      </c>
      <c r="AH202" s="8">
        <f>iferror(VLOOKUP($A202, TMUI!$A$2:$Z1000, 9, false), "")</f>
        <v>0.05804602105</v>
      </c>
      <c r="AI202" s="8">
        <f>iferror(VLOOKUP($A202, TMUI!$A$2:$Z1000, 10, false), "")</f>
        <v>-0.108638752</v>
      </c>
      <c r="AJ202" s="8">
        <f>iferror(VLOOKUP($A202, TMUI!$A$2:$Z1000, 11, false), "")</f>
        <v>0.1527341743</v>
      </c>
      <c r="AK202" s="8">
        <f t="shared" si="3"/>
        <v>0.3908121983</v>
      </c>
      <c r="AL202" s="8"/>
      <c r="AM202" s="8">
        <f t="shared" si="4"/>
        <v>-0.3180746128</v>
      </c>
      <c r="AN202" s="8">
        <f>iferror(vlookup(A202, 'December Scores'!A$1:AS1000, 3, false), "")</f>
        <v>-0.4647332942</v>
      </c>
      <c r="AO202" s="8">
        <f t="shared" si="5"/>
        <v>-0.3547392832</v>
      </c>
    </row>
    <row r="203">
      <c r="A203" s="2">
        <v>2010.0</v>
      </c>
      <c r="B203" s="2" t="s">
        <v>279</v>
      </c>
      <c r="C203" s="8">
        <f>lookup($A203, NIL!$A$1:$A1000, NIL!C$1:C1000)</f>
        <v>4</v>
      </c>
      <c r="D203" s="8">
        <f>lookup($A203, NIL!$A$1:$A1000, NIL!D$1:D1000)</f>
        <v>1</v>
      </c>
      <c r="E203" s="8">
        <f>lookup($A203, NIL!$A$1:$A1000, NIL!E$1:E1000)</f>
        <v>1</v>
      </c>
      <c r="F203" s="8">
        <f>lookup($A203, NIL!$A$1:$A1000, NIL!F$1:F1000)</f>
        <v>0</v>
      </c>
      <c r="G203" s="8">
        <f>lookup($A203, NIL!$A$1:$A1000, NIL!G$1:G1000)</f>
        <v>0</v>
      </c>
      <c r="H203" s="8">
        <f>lookup($A203, NIL!$A$1:$A1000, NIL!K$1:K1000)</f>
        <v>0.1802616964</v>
      </c>
      <c r="I203" s="8">
        <f>lookup($A203, NIL!$A$1:$A1000, NIL!L$1:L1000)</f>
        <v>0.3487391692</v>
      </c>
      <c r="J203" s="8">
        <f>lookup($A203, NIL!$A$1:$A1000, NIL!M$1:M1000)</f>
        <v>0.2955136923</v>
      </c>
      <c r="K203" s="8">
        <f>lookup($A203, NIL!$A$1:$A1000, NIL!N$1:N1000)</f>
        <v>-0.980049762</v>
      </c>
      <c r="L203" s="8">
        <f>lookup($A203, NIL!$A$1:$A1000, NIL!O$1:O1000)</f>
        <v>-0.7116357457</v>
      </c>
      <c r="M203" s="8">
        <f>lookup($A203, NIL!$A$1:$A1000, NIL!P$1:P1000)</f>
        <v>-0.17343419</v>
      </c>
      <c r="N203" s="8">
        <f t="shared" si="1"/>
        <v>-0.4164543072</v>
      </c>
      <c r="P203" s="8">
        <f>iferror(VLOOKUP($A203, Awario!$A$2:$G1000, 3, false), "")</f>
        <v>0</v>
      </c>
      <c r="Q203" s="8">
        <f>iferror(VLOOKUP($A203, Awario!$A$2:$Z1000, 4, false), "")</f>
        <v>0</v>
      </c>
      <c r="R203" s="8">
        <f>iferror(VLOOKUP($A203, Awario!$A$2:$Z1000, 5, false), "")</f>
        <v>0</v>
      </c>
      <c r="S203" s="8">
        <f>iferror(VLOOKUP($A203, Awario!$A$2:$G1000, 6, false), "")</f>
        <v>0</v>
      </c>
      <c r="T203" s="9" t="b">
        <f>iferror(VLOOKUP($A203, Awario!$A$2:$Z1000, 7, false), "")</f>
        <v>1</v>
      </c>
      <c r="U203" s="8" t="str">
        <f>iferror(VLOOKUP($A203, Awario!$A$2:$Z1000, 8, false), "")</f>
        <v/>
      </c>
      <c r="V203" s="8">
        <f>iferror(VLOOKUP($A203, Awario!$A$2:$Z1000, 9, false), "")</f>
        <v>-0.7270182438</v>
      </c>
      <c r="W203" s="8">
        <f>iferror(VLOOKUP($A203, Awario!$A$2:$Z1000, 10, false), "")</f>
        <v>-0.9975098132</v>
      </c>
      <c r="X203" s="8" t="str">
        <f>iferror(VLOOKUP($A203, Awario!$A$2:$Z1000, 11, false), "")</f>
        <v/>
      </c>
      <c r="Y203" s="8">
        <f>iferror(VLOOKUP($A203, Awario!$A$2:$Z1000, 12, false), "")</f>
        <v>-0.8622640285</v>
      </c>
      <c r="Z203" s="8">
        <f t="shared" si="2"/>
        <v>-0.9285817296</v>
      </c>
      <c r="AA203" s="8"/>
      <c r="AB203" s="8">
        <f>iferror(VLOOKUP($A203, TMUI!$A$2:$G1000, 3, false), "")</f>
        <v>63.35</v>
      </c>
      <c r="AC203" s="8">
        <f>iferror(VLOOKUP($A203, TMUI!$A$2:$G1000, 4, false), "")</f>
        <v>75.31</v>
      </c>
      <c r="AD203" s="8">
        <f>iferror(VLOOKUP($A203, TMUI!$A$2:$G1000, 5, false), "")</f>
        <v>76.6</v>
      </c>
      <c r="AE203" s="8">
        <f>iferror(VLOOKUP($A203, TMUI!$A$2:$G1000, 6, false), "")</f>
        <v>61.76</v>
      </c>
      <c r="AF203" s="8">
        <f>iferror(VLOOKUP($A203, TMUI!$A$2:$Z1000, 7, false), "")</f>
        <v>-0.9441028911</v>
      </c>
      <c r="AG203" s="8">
        <f>iferror(VLOOKUP($A203, TMUI!$A$2:$Z1000, 8, false), "")</f>
        <v>0.4251712101</v>
      </c>
      <c r="AH203" s="8">
        <f>iferror(VLOOKUP($A203, TMUI!$A$2:$Z1000, 9, false), "")</f>
        <v>0.2969159912</v>
      </c>
      <c r="AI203" s="8">
        <f>iferror(VLOOKUP($A203, TMUI!$A$2:$Z1000, 10, false), "")</f>
        <v>0.3208981417</v>
      </c>
      <c r="AJ203" s="8">
        <f>iferror(VLOOKUP($A203, TMUI!$A$2:$Z1000, 11, false), "")</f>
        <v>0.02472061297</v>
      </c>
      <c r="AK203" s="8">
        <f t="shared" si="3"/>
        <v>0.1572279014</v>
      </c>
      <c r="AL203" s="8"/>
      <c r="AM203" s="8">
        <f t="shared" si="4"/>
        <v>-0.3959360451</v>
      </c>
      <c r="AN203" s="8">
        <f>iferror(vlookup(A203, 'December Scores'!A$1:AS1000, 3, false), "")</f>
        <v>-0.2473791287</v>
      </c>
      <c r="AO203" s="8">
        <f t="shared" si="5"/>
        <v>-0.358796816</v>
      </c>
    </row>
    <row r="204">
      <c r="A204" s="2">
        <v>2382.0</v>
      </c>
      <c r="B204" s="2" t="s">
        <v>315</v>
      </c>
      <c r="C204" s="8">
        <f>lookup($A204, NIL!$A$1:$A1000, NIL!C$1:C1000)</f>
        <v>4</v>
      </c>
      <c r="D204" s="8">
        <f>lookup($A204, NIL!$A$1:$A1000, NIL!D$1:D1000)</f>
        <v>1</v>
      </c>
      <c r="E204" s="8">
        <f>lookup($A204, NIL!$A$1:$A1000, NIL!E$1:E1000)</f>
        <v>1</v>
      </c>
      <c r="F204" s="8">
        <f>lookup($A204, NIL!$A$1:$A1000, NIL!F$1:F1000)</f>
        <v>0</v>
      </c>
      <c r="G204" s="8">
        <f>lookup($A204, NIL!$A$1:$A1000, NIL!G$1:G1000)</f>
        <v>0</v>
      </c>
      <c r="H204" s="8">
        <f>lookup($A204, NIL!$A$1:$A1000, NIL!K$1:K1000)</f>
        <v>0.1802616964</v>
      </c>
      <c r="I204" s="8">
        <f>lookup($A204, NIL!$A$1:$A1000, NIL!L$1:L1000)</f>
        <v>0.3487391692</v>
      </c>
      <c r="J204" s="8">
        <f>lookup($A204, NIL!$A$1:$A1000, NIL!M$1:M1000)</f>
        <v>0.2955136923</v>
      </c>
      <c r="K204" s="8">
        <f>lookup($A204, NIL!$A$1:$A1000, NIL!N$1:N1000)</f>
        <v>-0.980049762</v>
      </c>
      <c r="L204" s="8">
        <f>lookup($A204, NIL!$A$1:$A1000, NIL!O$1:O1000)</f>
        <v>-0.7116357457</v>
      </c>
      <c r="M204" s="8">
        <f>lookup($A204, NIL!$A$1:$A1000, NIL!P$1:P1000)</f>
        <v>-0.17343419</v>
      </c>
      <c r="N204" s="8">
        <f t="shared" si="1"/>
        <v>-0.4164543072</v>
      </c>
      <c r="P204" s="8" t="str">
        <f>iferror(VLOOKUP($A204, Awario!$A$2:$G1000, 3, false), "")</f>
        <v/>
      </c>
      <c r="Q204" s="8" t="str">
        <f>iferror(VLOOKUP($A204, Awario!$A$2:$Z1000, 4, false), "")</f>
        <v/>
      </c>
      <c r="R204" s="8" t="str">
        <f>iferror(VLOOKUP($A204, Awario!$A$2:$Z1000, 5, false), "")</f>
        <v/>
      </c>
      <c r="S204" s="8" t="str">
        <f>iferror(VLOOKUP($A204, Awario!$A$2:$G1000, 6, false), "")</f>
        <v/>
      </c>
      <c r="T204" s="9" t="str">
        <f>iferror(VLOOKUP($A204, Awario!$A$2:$Z1000, 7, false), "")</f>
        <v/>
      </c>
      <c r="U204" s="8" t="str">
        <f>iferror(VLOOKUP($A204, Awario!$A$2:$Z1000, 8, false), "")</f>
        <v/>
      </c>
      <c r="V204" s="8" t="str">
        <f>iferror(VLOOKUP($A204, Awario!$A$2:$Z1000, 9, false), "")</f>
        <v/>
      </c>
      <c r="W204" s="8" t="str">
        <f>iferror(VLOOKUP($A204, Awario!$A$2:$Z1000, 10, false), "")</f>
        <v/>
      </c>
      <c r="X204" s="8" t="str">
        <f>iferror(VLOOKUP($A204, Awario!$A$2:$Z1000, 11, false), "")</f>
        <v/>
      </c>
      <c r="Y204" s="8" t="str">
        <f>iferror(VLOOKUP($A204, Awario!$A$2:$Z1000, 12, false), "")</f>
        <v/>
      </c>
      <c r="Z204" s="8" t="str">
        <f t="shared" si="2"/>
        <v/>
      </c>
      <c r="AA204" s="8"/>
      <c r="AB204" s="8">
        <f>iferror(VLOOKUP($A204, TMUI!$A$2:$G1000, 3, false), "")</f>
        <v>78.91</v>
      </c>
      <c r="AC204" s="8">
        <f>iferror(VLOOKUP($A204, TMUI!$A$2:$G1000, 4, false), "")</f>
        <v>57.81</v>
      </c>
      <c r="AD204" s="8">
        <f>iferror(VLOOKUP($A204, TMUI!$A$2:$G1000, 5, false), "")</f>
        <v>82.81</v>
      </c>
      <c r="AE204" s="8">
        <f>iferror(VLOOKUP($A204, TMUI!$A$2:$G1000, 6, false), "")</f>
        <v>46.88</v>
      </c>
      <c r="AF204" s="8">
        <f>iferror(VLOOKUP($A204, TMUI!$A$2:$Z1000, 7, false), "")</f>
        <v>0.1963443514</v>
      </c>
      <c r="AG204" s="8">
        <f>iferror(VLOOKUP($A204, TMUI!$A$2:$Z1000, 8, false), "")</f>
        <v>-0.7647003</v>
      </c>
      <c r="AH204" s="8">
        <f>iferror(VLOOKUP($A204, TMUI!$A$2:$Z1000, 9, false), "")</f>
        <v>0.7832709141</v>
      </c>
      <c r="AI204" s="8">
        <f>iferror(VLOOKUP($A204, TMUI!$A$2:$Z1000, 10, false), "")</f>
        <v>-0.5869866564</v>
      </c>
      <c r="AJ204" s="8">
        <f>iferror(VLOOKUP($A204, TMUI!$A$2:$Z1000, 11, false), "")</f>
        <v>-0.09301792272</v>
      </c>
      <c r="AK204" s="8">
        <f t="shared" si="3"/>
        <v>-0.3049883977</v>
      </c>
      <c r="AL204" s="8"/>
      <c r="AM204" s="8">
        <f t="shared" si="4"/>
        <v>-0.3607213524</v>
      </c>
      <c r="AN204" s="8" t="str">
        <f>iferror(vlookup(A204, 'December Scores'!A$1:AS1000, 3, false), "")</f>
        <v/>
      </c>
      <c r="AO204" s="8">
        <f t="shared" si="5"/>
        <v>-0.3607213524</v>
      </c>
    </row>
    <row r="205">
      <c r="A205" s="2">
        <v>2099.0</v>
      </c>
      <c r="B205" s="2" t="s">
        <v>262</v>
      </c>
      <c r="C205" s="8">
        <f>lookup($A205, NIL!$A$1:$A1000, NIL!C$1:C1000)</f>
        <v>2</v>
      </c>
      <c r="D205" s="8">
        <f>lookup($A205, NIL!$A$1:$A1000, NIL!D$1:D1000)</f>
        <v>1</v>
      </c>
      <c r="E205" s="8">
        <f>lookup($A205, NIL!$A$1:$A1000, NIL!E$1:E1000)</f>
        <v>0</v>
      </c>
      <c r="F205" s="8">
        <f>lookup($A205, NIL!$A$1:$A1000, NIL!F$1:F1000)</f>
        <v>1</v>
      </c>
      <c r="G205" s="8">
        <f>lookup($A205, NIL!$A$1:$A1000, NIL!G$1:G1000)</f>
        <v>0</v>
      </c>
      <c r="H205" s="8">
        <f>lookup($A205, NIL!$A$1:$A1000, NIL!K$1:K1000)</f>
        <v>-5.528025355</v>
      </c>
      <c r="I205" s="8">
        <f>lookup($A205, NIL!$A$1:$A1000, NIL!L$1:L1000)</f>
        <v>0.3487391692</v>
      </c>
      <c r="J205" s="8">
        <f>lookup($A205, NIL!$A$1:$A1000, NIL!M$1:M1000)</f>
        <v>-3.37154258</v>
      </c>
      <c r="K205" s="8">
        <f>lookup($A205, NIL!$A$1:$A1000, NIL!N$1:N1000)</f>
        <v>1.016618783</v>
      </c>
      <c r="L205" s="8">
        <f>lookup($A205, NIL!$A$1:$A1000, NIL!O$1:O1000)</f>
        <v>-0.7116357457</v>
      </c>
      <c r="M205" s="8">
        <f>lookup($A205, NIL!$A$1:$A1000, NIL!P$1:P1000)</f>
        <v>-1.649169146</v>
      </c>
      <c r="N205" s="8">
        <f t="shared" si="1"/>
        <v>-1.284199808</v>
      </c>
      <c r="P205" s="8">
        <f>iferror(VLOOKUP($A205, Awario!$A$2:$G1000, 3, false), "")</f>
        <v>0</v>
      </c>
      <c r="Q205" s="8" t="str">
        <f>iferror(VLOOKUP($A205, Awario!$A$2:$Z1000, 4, false), "")</f>
        <v/>
      </c>
      <c r="R205" s="8">
        <f>iferror(VLOOKUP($A205, Awario!$A$2:$Z1000, 5, false), "")</f>
        <v>0</v>
      </c>
      <c r="S205" s="8">
        <f>iferror(VLOOKUP($A205, Awario!$A$2:$G1000, 6, false), "")</f>
        <v>0</v>
      </c>
      <c r="T205" s="9" t="b">
        <f>iferror(VLOOKUP($A205, Awario!$A$2:$Z1000, 7, false), "")</f>
        <v>1</v>
      </c>
      <c r="U205" s="8" t="str">
        <f>iferror(VLOOKUP($A205, Awario!$A$2:$Z1000, 8, false), "")</f>
        <v/>
      </c>
      <c r="V205" s="8">
        <f>iferror(VLOOKUP($A205, Awario!$A$2:$Z1000, 9, false), "")</f>
        <v>-0.7270182438</v>
      </c>
      <c r="W205" s="8">
        <f>iferror(VLOOKUP($A205, Awario!$A$2:$Z1000, 10, false), "")</f>
        <v>-0.9975098132</v>
      </c>
      <c r="X205" s="8" t="str">
        <f>iferror(VLOOKUP($A205, Awario!$A$2:$Z1000, 11, false), "")</f>
        <v/>
      </c>
      <c r="Y205" s="8">
        <f>iferror(VLOOKUP($A205, Awario!$A$2:$Z1000, 12, false), "")</f>
        <v>-0.8622640285</v>
      </c>
      <c r="Z205" s="8">
        <f t="shared" si="2"/>
        <v>-0.9285817296</v>
      </c>
      <c r="AA205" s="8"/>
      <c r="AB205" s="8">
        <f>iferror(VLOOKUP($A205, TMUI!$A$2:$G1000, 3, false), "")</f>
        <v>82.98</v>
      </c>
      <c r="AC205" s="8">
        <f>iferror(VLOOKUP($A205, TMUI!$A$2:$G1000, 4, false), "")</f>
        <v>76.54</v>
      </c>
      <c r="AD205" s="8">
        <f>iferror(VLOOKUP($A205, TMUI!$A$2:$G1000, 5, false), "")</f>
        <v>80.68</v>
      </c>
      <c r="AE205" s="8">
        <f>iferror(VLOOKUP($A205, TMUI!$A$2:$G1000, 6, false), "")</f>
        <v>58.28</v>
      </c>
      <c r="AF205" s="8">
        <f>iferror(VLOOKUP($A205, TMUI!$A$2:$Z1000, 7, false), "")</f>
        <v>0.4946489965</v>
      </c>
      <c r="AG205" s="8">
        <f>iferror(VLOOKUP($A205, TMUI!$A$2:$Z1000, 8, false), "")</f>
        <v>0.5088021791</v>
      </c>
      <c r="AH205" s="8">
        <f>iferror(VLOOKUP($A205, TMUI!$A$2:$Z1000, 9, false), "")</f>
        <v>0.6164535251</v>
      </c>
      <c r="AI205" s="8">
        <f>iferror(VLOOKUP($A205, TMUI!$A$2:$Z1000, 10, false), "")</f>
        <v>0.1085702454</v>
      </c>
      <c r="AJ205" s="8">
        <f>iferror(VLOOKUP($A205, TMUI!$A$2:$Z1000, 11, false), "")</f>
        <v>0.4321187365</v>
      </c>
      <c r="AK205" s="8">
        <f t="shared" si="3"/>
        <v>0.6573573887</v>
      </c>
      <c r="AL205" s="8"/>
      <c r="AM205" s="8">
        <f t="shared" si="4"/>
        <v>-0.5184747161</v>
      </c>
      <c r="AN205" s="8">
        <f>iferror(vlookup(A205, 'December Scores'!A$1:AS1000, 3, false), "")</f>
        <v>0.1075717198</v>
      </c>
      <c r="AO205" s="8">
        <f t="shared" si="5"/>
        <v>-0.3619631071</v>
      </c>
    </row>
    <row r="206">
      <c r="A206" s="2">
        <v>2359.0</v>
      </c>
      <c r="B206" s="10" t="s">
        <v>326</v>
      </c>
      <c r="C206" s="8">
        <f>lookup($A206, NIL!$A$1:$A1000, NIL!C$1:C1000)</f>
        <v>4</v>
      </c>
      <c r="D206" s="8">
        <f>lookup($A206, NIL!$A$1:$A1000, NIL!D$1:D1000)</f>
        <v>1</v>
      </c>
      <c r="E206" s="8">
        <f>lookup($A206, NIL!$A$1:$A1000, NIL!E$1:E1000)</f>
        <v>1</v>
      </c>
      <c r="F206" s="8">
        <f>lookup($A206, NIL!$A$1:$A1000, NIL!F$1:F1000)</f>
        <v>1</v>
      </c>
      <c r="G206" s="8">
        <f>lookup($A206, NIL!$A$1:$A1000, NIL!G$1:G1000)</f>
        <v>0</v>
      </c>
      <c r="H206" s="8">
        <f>lookup($A206, NIL!$A$1:$A1000, NIL!K$1:K1000)</f>
        <v>0.1802616964</v>
      </c>
      <c r="I206" s="8">
        <f>lookup($A206, NIL!$A$1:$A1000, NIL!L$1:L1000)</f>
        <v>0.3487391692</v>
      </c>
      <c r="J206" s="8">
        <f>lookup($A206, NIL!$A$1:$A1000, NIL!M$1:M1000)</f>
        <v>0.2955136923</v>
      </c>
      <c r="K206" s="8">
        <f>lookup($A206, NIL!$A$1:$A1000, NIL!N$1:N1000)</f>
        <v>1.016618783</v>
      </c>
      <c r="L206" s="8">
        <f>lookup($A206, NIL!$A$1:$A1000, NIL!O$1:O1000)</f>
        <v>-0.7116357457</v>
      </c>
      <c r="M206" s="8">
        <f>lookup($A206, NIL!$A$1:$A1000, NIL!P$1:P1000)</f>
        <v>0.225899519</v>
      </c>
      <c r="N206" s="8">
        <f t="shared" si="1"/>
        <v>0.4752888795</v>
      </c>
      <c r="P206" s="8" t="str">
        <f>iferror(VLOOKUP($A206, Awario!$A$2:$G1000, 3, false), "")</f>
        <v/>
      </c>
      <c r="Q206" s="8" t="str">
        <f>iferror(VLOOKUP($A206, Awario!$A$2:$Z1000, 4, false), "")</f>
        <v/>
      </c>
      <c r="R206" s="8" t="str">
        <f>iferror(VLOOKUP($A206, Awario!$A$2:$Z1000, 5, false), "")</f>
        <v/>
      </c>
      <c r="S206" s="8" t="str">
        <f>iferror(VLOOKUP($A206, Awario!$A$2:$G1000, 6, false), "")</f>
        <v/>
      </c>
      <c r="T206" s="9" t="str">
        <f>iferror(VLOOKUP($A206, Awario!$A$2:$Z1000, 7, false), "")</f>
        <v/>
      </c>
      <c r="U206" s="8" t="str">
        <f>iferror(VLOOKUP($A206, Awario!$A$2:$Z1000, 8, false), "")</f>
        <v/>
      </c>
      <c r="V206" s="8" t="str">
        <f>iferror(VLOOKUP($A206, Awario!$A$2:$Z1000, 9, false), "")</f>
        <v/>
      </c>
      <c r="W206" s="8" t="str">
        <f>iferror(VLOOKUP($A206, Awario!$A$2:$Z1000, 10, false), "")</f>
        <v/>
      </c>
      <c r="X206" s="8" t="str">
        <f>iferror(VLOOKUP($A206, Awario!$A$2:$Z1000, 11, false), "")</f>
        <v/>
      </c>
      <c r="Y206" s="8" t="str">
        <f>iferror(VLOOKUP($A206, Awario!$A$2:$Z1000, 12, false), "")</f>
        <v/>
      </c>
      <c r="Z206" s="8" t="str">
        <f t="shared" si="2"/>
        <v/>
      </c>
      <c r="AA206" s="8"/>
      <c r="AB206" s="8">
        <f>iferror(VLOOKUP($A206, TMUI!$A$2:$G1000, 3, false), "")</f>
        <v>50</v>
      </c>
      <c r="AC206" s="8">
        <f>iferror(VLOOKUP($A206, TMUI!$A$2:$G1000, 4, false), "")</f>
        <v>45.31</v>
      </c>
      <c r="AD206" s="8">
        <f>iferror(VLOOKUP($A206, TMUI!$A$2:$G1000, 5, false), "")</f>
        <v>55.47</v>
      </c>
      <c r="AE206" s="8">
        <f>iferror(VLOOKUP($A206, TMUI!$A$2:$G1000, 6, false), "")</f>
        <v>42.19</v>
      </c>
      <c r="AF206" s="8">
        <f>iferror(VLOOKUP($A206, TMUI!$A$2:$Z1000, 7, false), "")</f>
        <v>-1.922571444</v>
      </c>
      <c r="AG206" s="8">
        <f>iferror(VLOOKUP($A206, TMUI!$A$2:$Z1000, 8, false), "")</f>
        <v>-1.614608522</v>
      </c>
      <c r="AH206" s="8">
        <f>iferror(VLOOKUP($A206, TMUI!$A$2:$Z1000, 9, false), "")</f>
        <v>-1.357943835</v>
      </c>
      <c r="AI206" s="8">
        <f>iferror(VLOOKUP($A206, TMUI!$A$2:$Z1000, 10, false), "")</f>
        <v>-0.8731412063</v>
      </c>
      <c r="AJ206" s="8">
        <f>iferror(VLOOKUP($A206, TMUI!$A$2:$Z1000, 11, false), "")</f>
        <v>-1.442066252</v>
      </c>
      <c r="AK206" s="8">
        <f t="shared" si="3"/>
        <v>-1.20086063</v>
      </c>
      <c r="AL206" s="8"/>
      <c r="AM206" s="8">
        <f t="shared" si="4"/>
        <v>-0.362785875</v>
      </c>
      <c r="AN206" s="8" t="str">
        <f>iferror(vlookup(A206, 'December Scores'!A$1:AS1000, 3, false), "")</f>
        <v/>
      </c>
      <c r="AO206" s="8">
        <f t="shared" si="5"/>
        <v>-0.362785875</v>
      </c>
    </row>
    <row r="207">
      <c r="A207" s="2">
        <v>1707.0</v>
      </c>
      <c r="B207" s="2" t="s">
        <v>183</v>
      </c>
      <c r="C207" s="8">
        <f>lookup($A207, NIL!$A$1:$A1000, NIL!C$1:C1000)</f>
        <v>4</v>
      </c>
      <c r="D207" s="8">
        <f>lookup($A207, NIL!$A$1:$A1000, NIL!D$1:D1000)</f>
        <v>0</v>
      </c>
      <c r="E207" s="8">
        <f>lookup($A207, NIL!$A$1:$A1000, NIL!E$1:E1000)</f>
        <v>1</v>
      </c>
      <c r="F207" s="8">
        <f>lookup($A207, NIL!$A$1:$A1000, NIL!F$1:F1000)</f>
        <v>0</v>
      </c>
      <c r="G207" s="8">
        <f>lookup($A207, NIL!$A$1:$A1000, NIL!G$1:G1000)</f>
        <v>0</v>
      </c>
      <c r="H207" s="8">
        <f>lookup($A207, NIL!$A$1:$A1000, NIL!K$1:K1000)</f>
        <v>0.1802616964</v>
      </c>
      <c r="I207" s="8">
        <f>lookup($A207, NIL!$A$1:$A1000, NIL!L$1:L1000)</f>
        <v>-2.857411258</v>
      </c>
      <c r="J207" s="8">
        <f>lookup($A207, NIL!$A$1:$A1000, NIL!M$1:M1000)</f>
        <v>0.2955136923</v>
      </c>
      <c r="K207" s="8">
        <f>lookup($A207, NIL!$A$1:$A1000, NIL!N$1:N1000)</f>
        <v>-0.980049762</v>
      </c>
      <c r="L207" s="8">
        <f>lookup($A207, NIL!$A$1:$A1000, NIL!O$1:O1000)</f>
        <v>-0.7116357457</v>
      </c>
      <c r="M207" s="8">
        <f>lookup($A207, NIL!$A$1:$A1000, NIL!P$1:P1000)</f>
        <v>-0.8146642753</v>
      </c>
      <c r="N207" s="8">
        <f t="shared" si="1"/>
        <v>-0.9025875444</v>
      </c>
      <c r="P207" s="8">
        <f>iferror(VLOOKUP($A207, Awario!$A$2:$G1000, 3, false), "")</f>
        <v>5</v>
      </c>
      <c r="Q207" s="8">
        <f>iferror(VLOOKUP($A207, Awario!$A$2:$Z1000, 4, false), "")</f>
        <v>8383</v>
      </c>
      <c r="R207" s="8">
        <f>iferror(VLOOKUP($A207, Awario!$A$2:$Z1000, 5, false), "")</f>
        <v>29867</v>
      </c>
      <c r="S207" s="8">
        <f>iferror(VLOOKUP($A207, Awario!$A$2:$G1000, 6, false), "")</f>
        <v>4.475191602</v>
      </c>
      <c r="T207" s="9" t="b">
        <f>iferror(VLOOKUP($A207, Awario!$A$2:$Z1000, 7, false), "")</f>
        <v>0</v>
      </c>
      <c r="U207" s="8">
        <f>iferror(VLOOKUP($A207, Awario!$A$2:$Z1000, 8, false), "")</f>
        <v>2.562805678</v>
      </c>
      <c r="V207" s="8">
        <f>iferror(VLOOKUP($A207, Awario!$A$2:$Z1000, 9, false), "")</f>
        <v>1.577313953</v>
      </c>
      <c r="W207" s="8">
        <f>iferror(VLOOKUP($A207, Awario!$A$2:$Z1000, 10, false), "")</f>
        <v>1.245924419</v>
      </c>
      <c r="X207" s="8">
        <f>iferror(VLOOKUP($A207, Awario!$A$2:$Z1000, 11, false), "")</f>
        <v>-0.3997605667</v>
      </c>
      <c r="Y207" s="8">
        <f>iferror(VLOOKUP($A207, Awario!$A$2:$Z1000, 12, false), "")</f>
        <v>0.8078259353</v>
      </c>
      <c r="Z207" s="8">
        <f t="shared" si="2"/>
        <v>0.8987913747</v>
      </c>
      <c r="AA207" s="8"/>
      <c r="AB207" s="8">
        <f>iferror(VLOOKUP($A207, TMUI!$A$2:$G1000, 3, false), "")</f>
        <v>51.5</v>
      </c>
      <c r="AC207" s="8">
        <f>iferror(VLOOKUP($A207, TMUI!$A$2:$G1000, 4, false), "")</f>
        <v>20.79</v>
      </c>
      <c r="AD207" s="8">
        <f>iferror(VLOOKUP($A207, TMUI!$A$2:$G1000, 5, false), "")</f>
        <v>46.88</v>
      </c>
      <c r="AE207" s="8">
        <f>iferror(VLOOKUP($A207, TMUI!$A$2:$G1000, 6, false), "")</f>
        <v>22.61</v>
      </c>
      <c r="AF207" s="8">
        <f>iferror(VLOOKUP($A207, TMUI!$A$2:$Z1000, 7, false), "")</f>
        <v>-1.812631157</v>
      </c>
      <c r="AG207" s="8">
        <f>iferror(VLOOKUP($A207, TMUI!$A$2:$Z1000, 8, false), "")</f>
        <v>-3.281788489</v>
      </c>
      <c r="AH207" s="8">
        <f>iferror(VLOOKUP($A207, TMUI!$A$2:$Z1000, 9, false), "")</f>
        <v>-2.030695653</v>
      </c>
      <c r="AI207" s="8">
        <f>iferror(VLOOKUP($A207, TMUI!$A$2:$Z1000, 10, false), "")</f>
        <v>-2.067790692</v>
      </c>
      <c r="AJ207" s="8">
        <f>iferror(VLOOKUP($A207, TMUI!$A$2:$Z1000, 11, false), "")</f>
        <v>-2.298226498</v>
      </c>
      <c r="AK207" s="8">
        <f t="shared" si="3"/>
        <v>-1.51599027</v>
      </c>
      <c r="AL207" s="8"/>
      <c r="AM207" s="8">
        <f t="shared" si="4"/>
        <v>-0.5065954798</v>
      </c>
      <c r="AN207" s="8">
        <f>iferror(vlookup(A207, 'December Scores'!A$1:AS1000, 3, false), "")</f>
        <v>-0.01901834837</v>
      </c>
      <c r="AO207" s="8">
        <f t="shared" si="5"/>
        <v>-0.3847011969</v>
      </c>
    </row>
    <row r="208">
      <c r="A208" s="2">
        <v>2380.0</v>
      </c>
      <c r="B208" s="2" t="s">
        <v>312</v>
      </c>
      <c r="C208" s="8">
        <f>lookup($A208, NIL!$A$1:$A1000, NIL!C$1:C1000)</f>
        <v>4</v>
      </c>
      <c r="D208" s="8">
        <f>lookup($A208, NIL!$A$1:$A1000, NIL!D$1:D1000)</f>
        <v>1</v>
      </c>
      <c r="E208" s="8">
        <f>lookup($A208, NIL!$A$1:$A1000, NIL!E$1:E1000)</f>
        <v>1</v>
      </c>
      <c r="F208" s="8">
        <f>lookup($A208, NIL!$A$1:$A1000, NIL!F$1:F1000)</f>
        <v>0</v>
      </c>
      <c r="G208" s="8">
        <f>lookup($A208, NIL!$A$1:$A1000, NIL!G$1:G1000)</f>
        <v>0</v>
      </c>
      <c r="H208" s="8">
        <f>lookup($A208, NIL!$A$1:$A1000, NIL!K$1:K1000)</f>
        <v>0.1802616964</v>
      </c>
      <c r="I208" s="8">
        <f>lookup($A208, NIL!$A$1:$A1000, NIL!L$1:L1000)</f>
        <v>0.3487391692</v>
      </c>
      <c r="J208" s="8">
        <f>lookup($A208, NIL!$A$1:$A1000, NIL!M$1:M1000)</f>
        <v>0.2955136923</v>
      </c>
      <c r="K208" s="8">
        <f>lookup($A208, NIL!$A$1:$A1000, NIL!N$1:N1000)</f>
        <v>-0.980049762</v>
      </c>
      <c r="L208" s="8">
        <f>lookup($A208, NIL!$A$1:$A1000, NIL!O$1:O1000)</f>
        <v>-0.7116357457</v>
      </c>
      <c r="M208" s="8">
        <f>lookup($A208, NIL!$A$1:$A1000, NIL!P$1:P1000)</f>
        <v>-0.17343419</v>
      </c>
      <c r="N208" s="8">
        <f t="shared" si="1"/>
        <v>-0.4164543072</v>
      </c>
      <c r="P208" s="8" t="str">
        <f>iferror(VLOOKUP($A208, Awario!$A$2:$G1000, 3, false), "")</f>
        <v/>
      </c>
      <c r="Q208" s="8" t="str">
        <f>iferror(VLOOKUP($A208, Awario!$A$2:$Z1000, 4, false), "")</f>
        <v/>
      </c>
      <c r="R208" s="8" t="str">
        <f>iferror(VLOOKUP($A208, Awario!$A$2:$Z1000, 5, false), "")</f>
        <v/>
      </c>
      <c r="S208" s="8" t="str">
        <f>iferror(VLOOKUP($A208, Awario!$A$2:$G1000, 6, false), "")</f>
        <v/>
      </c>
      <c r="T208" s="9" t="str">
        <f>iferror(VLOOKUP($A208, Awario!$A$2:$Z1000, 7, false), "")</f>
        <v/>
      </c>
      <c r="U208" s="8" t="str">
        <f>iferror(VLOOKUP($A208, Awario!$A$2:$Z1000, 8, false), "")</f>
        <v/>
      </c>
      <c r="V208" s="8" t="str">
        <f>iferror(VLOOKUP($A208, Awario!$A$2:$Z1000, 9, false), "")</f>
        <v/>
      </c>
      <c r="W208" s="8" t="str">
        <f>iferror(VLOOKUP($A208, Awario!$A$2:$Z1000, 10, false), "")</f>
        <v/>
      </c>
      <c r="X208" s="8" t="str">
        <f>iferror(VLOOKUP($A208, Awario!$A$2:$Z1000, 11, false), "")</f>
        <v/>
      </c>
      <c r="Y208" s="8" t="str">
        <f>iferror(VLOOKUP($A208, Awario!$A$2:$Z1000, 12, false), "")</f>
        <v/>
      </c>
      <c r="Z208" s="8" t="str">
        <f t="shared" si="2"/>
        <v/>
      </c>
      <c r="AA208" s="8"/>
      <c r="AB208" s="8">
        <f>iferror(VLOOKUP($A208, TMUI!$A$2:$G1000, 3, false), "")</f>
        <v>65.63</v>
      </c>
      <c r="AC208" s="8">
        <f>iferror(VLOOKUP($A208, TMUI!$A$2:$G1000, 4, false), "")</f>
        <v>68.75</v>
      </c>
      <c r="AD208" s="8">
        <f>iferror(VLOOKUP($A208, TMUI!$A$2:$G1000, 5, false), "")</f>
        <v>74.22</v>
      </c>
      <c r="AE208" s="8">
        <f>iferror(VLOOKUP($A208, TMUI!$A$2:$G1000, 6, false), "")</f>
        <v>59.38</v>
      </c>
      <c r="AF208" s="8">
        <f>iferror(VLOOKUP($A208, TMUI!$A$2:$Z1000, 7, false), "")</f>
        <v>-0.7769936551</v>
      </c>
      <c r="AG208" s="8">
        <f>iferror(VLOOKUP($A208, TMUI!$A$2:$Z1000, 8, false), "")</f>
        <v>-0.02086062453</v>
      </c>
      <c r="AH208" s="8">
        <f>iferror(VLOOKUP($A208, TMUI!$A$2:$Z1000, 9, false), "")</f>
        <v>0.1105190965</v>
      </c>
      <c r="AI208" s="8">
        <f>iferror(VLOOKUP($A208, TMUI!$A$2:$Z1000, 10, false), "")</f>
        <v>0.175685385</v>
      </c>
      <c r="AJ208" s="8">
        <f>iferror(VLOOKUP($A208, TMUI!$A$2:$Z1000, 11, false), "")</f>
        <v>-0.1279124495</v>
      </c>
      <c r="AK208" s="8">
        <f t="shared" si="3"/>
        <v>-0.3576485</v>
      </c>
      <c r="AL208" s="8"/>
      <c r="AM208" s="8">
        <f t="shared" si="4"/>
        <v>-0.3870514036</v>
      </c>
      <c r="AN208" s="8" t="str">
        <f>iferror(vlookup(A208, 'December Scores'!A$1:AS1000, 3, false), "")</f>
        <v/>
      </c>
      <c r="AO208" s="8">
        <f t="shared" si="5"/>
        <v>-0.3870514036</v>
      </c>
    </row>
    <row r="209">
      <c r="A209" s="2">
        <v>1440.0</v>
      </c>
      <c r="B209" s="2" t="s">
        <v>135</v>
      </c>
      <c r="C209" s="8">
        <f>lookup($A209, NIL!$A$1:$A1000, NIL!C$1:C1000)</f>
        <v>4</v>
      </c>
      <c r="D209" s="8">
        <f>lookup($A209, NIL!$A$1:$A1000, NIL!D$1:D1000)</f>
        <v>1</v>
      </c>
      <c r="E209" s="8">
        <f>lookup($A209, NIL!$A$1:$A1000, NIL!E$1:E1000)</f>
        <v>1</v>
      </c>
      <c r="F209" s="8">
        <f>lookup($A209, NIL!$A$1:$A1000, NIL!F$1:F1000)</f>
        <v>1</v>
      </c>
      <c r="G209" s="8">
        <f>lookup($A209, NIL!$A$1:$A1000, NIL!G$1:G1000)</f>
        <v>0</v>
      </c>
      <c r="H209" s="8">
        <f>lookup($A209, NIL!$A$1:$A1000, NIL!K$1:K1000)</f>
        <v>0.1802616964</v>
      </c>
      <c r="I209" s="8">
        <f>lookup($A209, NIL!$A$1:$A1000, NIL!L$1:L1000)</f>
        <v>0.3487391692</v>
      </c>
      <c r="J209" s="8">
        <f>lookup($A209, NIL!$A$1:$A1000, NIL!M$1:M1000)</f>
        <v>0.2955136923</v>
      </c>
      <c r="K209" s="8">
        <f>lookup($A209, NIL!$A$1:$A1000, NIL!N$1:N1000)</f>
        <v>1.016618783</v>
      </c>
      <c r="L209" s="8">
        <f>lookup($A209, NIL!$A$1:$A1000, NIL!O$1:O1000)</f>
        <v>-0.7116357457</v>
      </c>
      <c r="M209" s="8">
        <f>lookup($A209, NIL!$A$1:$A1000, NIL!P$1:P1000)</f>
        <v>0.225899519</v>
      </c>
      <c r="N209" s="8">
        <f t="shared" si="1"/>
        <v>0.4752888795</v>
      </c>
      <c r="P209" s="8">
        <f>iferror(VLOOKUP($A209, Awario!$A$2:$G1000, 3, false), "")</f>
        <v>0</v>
      </c>
      <c r="Q209" s="8">
        <f>iferror(VLOOKUP($A209, Awario!$A$2:$Z1000, 4, false), "")</f>
        <v>0</v>
      </c>
      <c r="R209" s="8">
        <f>iferror(VLOOKUP($A209, Awario!$A$2:$Z1000, 5, false), "")</f>
        <v>0</v>
      </c>
      <c r="S209" s="8">
        <f>iferror(VLOOKUP($A209, Awario!$A$2:$G1000, 6, false), "")</f>
        <v>0</v>
      </c>
      <c r="T209" s="9" t="b">
        <f>iferror(VLOOKUP($A209, Awario!$A$2:$Z1000, 7, false), "")</f>
        <v>1</v>
      </c>
      <c r="U209" s="8" t="str">
        <f>iferror(VLOOKUP($A209, Awario!$A$2:$Z1000, 8, false), "")</f>
        <v/>
      </c>
      <c r="V209" s="8">
        <f>iferror(VLOOKUP($A209, Awario!$A$2:$Z1000, 9, false), "")</f>
        <v>-0.7270182438</v>
      </c>
      <c r="W209" s="8">
        <f>iferror(VLOOKUP($A209, Awario!$A$2:$Z1000, 10, false), "")</f>
        <v>-0.9975098132</v>
      </c>
      <c r="X209" s="8" t="str">
        <f>iferror(VLOOKUP($A209, Awario!$A$2:$Z1000, 11, false), "")</f>
        <v/>
      </c>
      <c r="Y209" s="8">
        <f>iferror(VLOOKUP($A209, Awario!$A$2:$Z1000, 12, false), "")</f>
        <v>-0.8622640285</v>
      </c>
      <c r="Z209" s="8">
        <f t="shared" si="2"/>
        <v>-0.9285817296</v>
      </c>
      <c r="AA209" s="8"/>
      <c r="AB209" s="8">
        <f>iferror(VLOOKUP($A209, TMUI!$A$2:$G1000, 3, false), "")</f>
        <v>74.08</v>
      </c>
      <c r="AC209" s="8">
        <f>iferror(VLOOKUP($A209, TMUI!$A$2:$G1000, 4, false), "")</f>
        <v>63.92</v>
      </c>
      <c r="AD209" s="8">
        <f>iferror(VLOOKUP($A209, TMUI!$A$2:$G1000, 5, false), "")</f>
        <v>58.4</v>
      </c>
      <c r="AE209" s="8">
        <f>iferror(VLOOKUP($A209, TMUI!$A$2:$G1000, 6, false), "")</f>
        <v>36.2</v>
      </c>
      <c r="AF209" s="8">
        <f>iferror(VLOOKUP($A209, TMUI!$A$2:$Z1000, 7, false), "")</f>
        <v>-0.1576633723</v>
      </c>
      <c r="AG209" s="8">
        <f>iferror(VLOOKUP($A209, TMUI!$A$2:$Z1000, 8, false), "")</f>
        <v>-0.3492651613</v>
      </c>
      <c r="AH209" s="8">
        <f>iferror(VLOOKUP($A209, TMUI!$A$2:$Z1000, 9, false), "")</f>
        <v>-1.128472028</v>
      </c>
      <c r="AI209" s="8">
        <f>iferror(VLOOKUP($A209, TMUI!$A$2:$Z1000, 10, false), "")</f>
        <v>-1.238613649</v>
      </c>
      <c r="AJ209" s="8">
        <f>iferror(VLOOKUP($A209, TMUI!$A$2:$Z1000, 11, false), "")</f>
        <v>-0.7185035524</v>
      </c>
      <c r="AK209" s="8">
        <f t="shared" si="3"/>
        <v>-0.8476458886</v>
      </c>
      <c r="AL209" s="8"/>
      <c r="AM209" s="8">
        <f t="shared" si="4"/>
        <v>-0.4336462462</v>
      </c>
      <c r="AN209" s="8">
        <f>iferror(vlookup(A209, 'December Scores'!A$1:AS1000, 3, false), "")</f>
        <v>-0.2558025244</v>
      </c>
      <c r="AO209" s="8">
        <f t="shared" si="5"/>
        <v>-0.3891853158</v>
      </c>
    </row>
    <row r="210">
      <c r="A210" s="2">
        <v>1853.0</v>
      </c>
      <c r="B210" s="2" t="s">
        <v>236</v>
      </c>
      <c r="C210" s="8">
        <f>lookup($A210, NIL!$A$1:$A1000, NIL!C$1:C1000)</f>
        <v>4</v>
      </c>
      <c r="D210" s="8">
        <f>lookup($A210, NIL!$A$1:$A1000, NIL!D$1:D1000)</f>
        <v>0</v>
      </c>
      <c r="E210" s="8">
        <f>lookup($A210, NIL!$A$1:$A1000, NIL!E$1:E1000)</f>
        <v>1</v>
      </c>
      <c r="F210" s="8">
        <f>lookup($A210, NIL!$A$1:$A1000, NIL!F$1:F1000)</f>
        <v>0</v>
      </c>
      <c r="G210" s="8">
        <f>lookup($A210, NIL!$A$1:$A1000, NIL!G$1:G1000)</f>
        <v>0</v>
      </c>
      <c r="H210" s="8">
        <f>lookup($A210, NIL!$A$1:$A1000, NIL!K$1:K1000)</f>
        <v>0.1802616964</v>
      </c>
      <c r="I210" s="8">
        <f>lookup($A210, NIL!$A$1:$A1000, NIL!L$1:L1000)</f>
        <v>-2.857411258</v>
      </c>
      <c r="J210" s="8">
        <f>lookup($A210, NIL!$A$1:$A1000, NIL!M$1:M1000)</f>
        <v>0.2955136923</v>
      </c>
      <c r="K210" s="8">
        <f>lookup($A210, NIL!$A$1:$A1000, NIL!N$1:N1000)</f>
        <v>-0.980049762</v>
      </c>
      <c r="L210" s="8">
        <f>lookup($A210, NIL!$A$1:$A1000, NIL!O$1:O1000)</f>
        <v>-0.7116357457</v>
      </c>
      <c r="M210" s="8">
        <f>lookup($A210, NIL!$A$1:$A1000, NIL!P$1:P1000)</f>
        <v>-0.8146642753</v>
      </c>
      <c r="N210" s="8">
        <f t="shared" si="1"/>
        <v>-0.9025875444</v>
      </c>
      <c r="P210" s="8">
        <f>iferror(VLOOKUP($A210, Awario!$A$2:$G1000, 3, false), "")</f>
        <v>2</v>
      </c>
      <c r="Q210" s="8">
        <f>iferror(VLOOKUP($A210, Awario!$A$2:$Z1000, 4, false), "")</f>
        <v>16707</v>
      </c>
      <c r="R210" s="8">
        <f>iferror(VLOOKUP($A210, Awario!$A$2:$Z1000, 5, false), "")</f>
        <v>13923</v>
      </c>
      <c r="S210" s="8">
        <f>iferror(VLOOKUP($A210, Awario!$A$2:$G1000, 6, false), "")</f>
        <v>4.143732823</v>
      </c>
      <c r="T210" s="9" t="b">
        <f>iferror(VLOOKUP($A210, Awario!$A$2:$Z1000, 7, false), "")</f>
        <v>0</v>
      </c>
      <c r="U210" s="8">
        <f>iferror(VLOOKUP($A210, Awario!$A$2:$Z1000, 8, false), "")</f>
        <v>-0.1666367391</v>
      </c>
      <c r="V210" s="8">
        <f>iferror(VLOOKUP($A210, Awario!$A$2:$Z1000, 9, false), "")</f>
        <v>1.406641678</v>
      </c>
      <c r="W210" s="8">
        <f>iferror(VLOOKUP($A210, Awario!$A$2:$Z1000, 10, false), "")</f>
        <v>-0.1001361202</v>
      </c>
      <c r="X210" s="8">
        <f>iferror(VLOOKUP($A210, Awario!$A$2:$Z1000, 11, false), "")</f>
        <v>-0.615135663</v>
      </c>
      <c r="Y210" s="8">
        <f>iferror(VLOOKUP($A210, Awario!$A$2:$Z1000, 12, false), "")</f>
        <v>0.2304566314</v>
      </c>
      <c r="Z210" s="8">
        <f t="shared" si="2"/>
        <v>0.4800589874</v>
      </c>
      <c r="AA210" s="8"/>
      <c r="AB210" s="8">
        <f>iferror(VLOOKUP($A210, TMUI!$A$2:$G1000, 3, false), "")</f>
        <v>56.42</v>
      </c>
      <c r="AC210" s="8">
        <f>iferror(VLOOKUP($A210, TMUI!$A$2:$G1000, 4, false), "")</f>
        <v>58.87</v>
      </c>
      <c r="AD210" s="8">
        <f>iferror(VLOOKUP($A210, TMUI!$A$2:$G1000, 5, false), "")</f>
        <v>68.67</v>
      </c>
      <c r="AE210" s="8">
        <f>iferror(VLOOKUP($A210, TMUI!$A$2:$G1000, 6, false), "")</f>
        <v>49.2</v>
      </c>
      <c r="AF210" s="8">
        <f>iferror(VLOOKUP($A210, TMUI!$A$2:$Z1000, 7, false), "")</f>
        <v>-1.452027017</v>
      </c>
      <c r="AG210" s="8">
        <f>iferror(VLOOKUP($A210, TMUI!$A$2:$Z1000, 8, false), "")</f>
        <v>-0.6926280828</v>
      </c>
      <c r="AH210" s="8">
        <f>iferror(VLOOKUP($A210, TMUI!$A$2:$Z1000, 9, false), "")</f>
        <v>-0.3241459312</v>
      </c>
      <c r="AI210" s="8">
        <f>iferror(VLOOKUP($A210, TMUI!$A$2:$Z1000, 10, false), "")</f>
        <v>-0.4454347255</v>
      </c>
      <c r="AJ210" s="8">
        <f>iferror(VLOOKUP($A210, TMUI!$A$2:$Z1000, 11, false), "")</f>
        <v>-0.728558939</v>
      </c>
      <c r="AK210" s="8">
        <f t="shared" si="3"/>
        <v>-0.8535566408</v>
      </c>
      <c r="AL210" s="8"/>
      <c r="AM210" s="8">
        <f t="shared" si="4"/>
        <v>-0.4253617326</v>
      </c>
      <c r="AN210" s="8">
        <f>iferror(vlookup(A210, 'December Scores'!A$1:AS1000, 3, false), "")</f>
        <v>-0.3061396269</v>
      </c>
      <c r="AO210" s="8">
        <f t="shared" si="5"/>
        <v>-0.3955562062</v>
      </c>
    </row>
    <row r="211">
      <c r="A211" s="2">
        <v>2395.0</v>
      </c>
      <c r="B211" s="2" t="s">
        <v>321</v>
      </c>
      <c r="C211" s="8">
        <f>lookup($A211, NIL!$A$1:$A1000, NIL!C$1:C1000)</f>
        <v>4</v>
      </c>
      <c r="D211" s="8">
        <f>lookup($A211, NIL!$A$1:$A1000, NIL!D$1:D1000)</f>
        <v>1</v>
      </c>
      <c r="E211" s="8">
        <f>lookup($A211, NIL!$A$1:$A1000, NIL!E$1:E1000)</f>
        <v>1</v>
      </c>
      <c r="F211" s="8">
        <f>lookup($A211, NIL!$A$1:$A1000, NIL!F$1:F1000)</f>
        <v>0</v>
      </c>
      <c r="G211" s="8">
        <f>lookup($A211, NIL!$A$1:$A1000, NIL!G$1:G1000)</f>
        <v>0</v>
      </c>
      <c r="H211" s="8">
        <f>lookup($A211, NIL!$A$1:$A1000, NIL!K$1:K1000)</f>
        <v>0.1802616964</v>
      </c>
      <c r="I211" s="8">
        <f>lookup($A211, NIL!$A$1:$A1000, NIL!L$1:L1000)</f>
        <v>0.3487391692</v>
      </c>
      <c r="J211" s="8">
        <f>lookup($A211, NIL!$A$1:$A1000, NIL!M$1:M1000)</f>
        <v>0.2955136923</v>
      </c>
      <c r="K211" s="8">
        <f>lookup($A211, NIL!$A$1:$A1000, NIL!N$1:N1000)</f>
        <v>-0.980049762</v>
      </c>
      <c r="L211" s="8">
        <f>lookup($A211, NIL!$A$1:$A1000, NIL!O$1:O1000)</f>
        <v>-0.7116357457</v>
      </c>
      <c r="M211" s="8">
        <f>lookup($A211, NIL!$A$1:$A1000, NIL!P$1:P1000)</f>
        <v>-0.17343419</v>
      </c>
      <c r="N211" s="8">
        <f t="shared" si="1"/>
        <v>-0.4164543072</v>
      </c>
      <c r="P211" s="8" t="str">
        <f>iferror(VLOOKUP($A211, Awario!$A$2:$G1000, 3, false), "")</f>
        <v/>
      </c>
      <c r="Q211" s="8" t="str">
        <f>iferror(VLOOKUP($A211, Awario!$A$2:$Z1000, 4, false), "")</f>
        <v/>
      </c>
      <c r="R211" s="8" t="str">
        <f>iferror(VLOOKUP($A211, Awario!$A$2:$Z1000, 5, false), "")</f>
        <v/>
      </c>
      <c r="S211" s="8" t="str">
        <f>iferror(VLOOKUP($A211, Awario!$A$2:$G1000, 6, false), "")</f>
        <v/>
      </c>
      <c r="T211" s="9" t="str">
        <f>iferror(VLOOKUP($A211, Awario!$A$2:$Z1000, 7, false), "")</f>
        <v/>
      </c>
      <c r="U211" s="8" t="str">
        <f>iferror(VLOOKUP($A211, Awario!$A$2:$Z1000, 8, false), "")</f>
        <v/>
      </c>
      <c r="V211" s="8" t="str">
        <f>iferror(VLOOKUP($A211, Awario!$A$2:$Z1000, 9, false), "")</f>
        <v/>
      </c>
      <c r="W211" s="8" t="str">
        <f>iferror(VLOOKUP($A211, Awario!$A$2:$Z1000, 10, false), "")</f>
        <v/>
      </c>
      <c r="X211" s="8" t="str">
        <f>iferror(VLOOKUP($A211, Awario!$A$2:$Z1000, 11, false), "")</f>
        <v/>
      </c>
      <c r="Y211" s="8" t="str">
        <f>iferror(VLOOKUP($A211, Awario!$A$2:$Z1000, 12, false), "")</f>
        <v/>
      </c>
      <c r="Z211" s="8" t="str">
        <f t="shared" si="2"/>
        <v/>
      </c>
      <c r="AA211" s="8"/>
      <c r="AB211" s="8">
        <f>iferror(VLOOKUP($A211, TMUI!$A$2:$G1000, 3, false), "")</f>
        <v>73.44</v>
      </c>
      <c r="AC211" s="8">
        <f>iferror(VLOOKUP($A211, TMUI!$A$2:$G1000, 4, false), "")</f>
        <v>55.47</v>
      </c>
      <c r="AD211" s="8">
        <f>iferror(VLOOKUP($A211, TMUI!$A$2:$G1000, 5, false), "")</f>
        <v>78.91</v>
      </c>
      <c r="AE211" s="8">
        <f>iferror(VLOOKUP($A211, TMUI!$A$2:$G1000, 6, false), "")</f>
        <v>57.81</v>
      </c>
      <c r="AF211" s="8">
        <f>iferror(VLOOKUP($A211, TMUI!$A$2:$Z1000, 7, false), "")</f>
        <v>-0.2045712281</v>
      </c>
      <c r="AG211" s="8">
        <f>iferror(VLOOKUP($A211, TMUI!$A$2:$Z1000, 8, false), "")</f>
        <v>-0.9238031191</v>
      </c>
      <c r="AH211" s="8">
        <f>iferror(VLOOKUP($A211, TMUI!$A$2:$Z1000, 9, false), "")</f>
        <v>0.4778306244</v>
      </c>
      <c r="AI211" s="8">
        <f>iferror(VLOOKUP($A211, TMUI!$A$2:$Z1000, 10, false), "")</f>
        <v>0.0798937766</v>
      </c>
      <c r="AJ211" s="8">
        <f>iferror(VLOOKUP($A211, TMUI!$A$2:$Z1000, 11, false), "")</f>
        <v>-0.1426624865</v>
      </c>
      <c r="AK211" s="8">
        <f t="shared" si="3"/>
        <v>-0.3777068791</v>
      </c>
      <c r="AL211" s="8"/>
      <c r="AM211" s="8">
        <f t="shared" si="4"/>
        <v>-0.3970805932</v>
      </c>
      <c r="AN211" s="8" t="str">
        <f>iferror(vlookup(A211, 'December Scores'!A$1:AS1000, 3, false), "")</f>
        <v/>
      </c>
      <c r="AO211" s="8">
        <f t="shared" si="5"/>
        <v>-0.3970805932</v>
      </c>
    </row>
    <row r="212">
      <c r="A212" s="2">
        <v>1867.0</v>
      </c>
      <c r="B212" s="2" t="s">
        <v>242</v>
      </c>
      <c r="C212" s="8">
        <f>lookup($A212, NIL!$A$1:$A1000, NIL!C$1:C1000)</f>
        <v>4</v>
      </c>
      <c r="D212" s="8">
        <f>lookup($A212, NIL!$A$1:$A1000, NIL!D$1:D1000)</f>
        <v>1</v>
      </c>
      <c r="E212" s="8">
        <f>lookup($A212, NIL!$A$1:$A1000, NIL!E$1:E1000)</f>
        <v>1</v>
      </c>
      <c r="F212" s="8">
        <f>lookup($A212, NIL!$A$1:$A1000, NIL!F$1:F1000)</f>
        <v>0</v>
      </c>
      <c r="G212" s="8">
        <f>lookup($A212, NIL!$A$1:$A1000, NIL!G$1:G1000)</f>
        <v>0</v>
      </c>
      <c r="H212" s="8">
        <f>lookup($A212, NIL!$A$1:$A1000, NIL!K$1:K1000)</f>
        <v>0.1802616964</v>
      </c>
      <c r="I212" s="8">
        <f>lookup($A212, NIL!$A$1:$A1000, NIL!L$1:L1000)</f>
        <v>0.3487391692</v>
      </c>
      <c r="J212" s="8">
        <f>lookup($A212, NIL!$A$1:$A1000, NIL!M$1:M1000)</f>
        <v>0.2955136923</v>
      </c>
      <c r="K212" s="8">
        <f>lookup($A212, NIL!$A$1:$A1000, NIL!N$1:N1000)</f>
        <v>-0.980049762</v>
      </c>
      <c r="L212" s="8">
        <f>lookup($A212, NIL!$A$1:$A1000, NIL!O$1:O1000)</f>
        <v>-0.7116357457</v>
      </c>
      <c r="M212" s="8">
        <f>lookup($A212, NIL!$A$1:$A1000, NIL!P$1:P1000)</f>
        <v>-0.17343419</v>
      </c>
      <c r="N212" s="8">
        <f t="shared" si="1"/>
        <v>-0.4164543072</v>
      </c>
      <c r="P212" s="8">
        <f>iferror(VLOOKUP($A212, Awario!$A$2:$G1000, 3, false), "")</f>
        <v>0</v>
      </c>
      <c r="Q212" s="8">
        <f>iferror(VLOOKUP($A212, Awario!$A$2:$Z1000, 4, false), "")</f>
        <v>0</v>
      </c>
      <c r="R212" s="8">
        <f>iferror(VLOOKUP($A212, Awario!$A$2:$Z1000, 5, false), "")</f>
        <v>0</v>
      </c>
      <c r="S212" s="8">
        <f>iferror(VLOOKUP($A212, Awario!$A$2:$G1000, 6, false), "")</f>
        <v>0</v>
      </c>
      <c r="T212" s="9" t="b">
        <f>iferror(VLOOKUP($A212, Awario!$A$2:$Z1000, 7, false), "")</f>
        <v>1</v>
      </c>
      <c r="U212" s="8" t="str">
        <f>iferror(VLOOKUP($A212, Awario!$A$2:$Z1000, 8, false), "")</f>
        <v/>
      </c>
      <c r="V212" s="8">
        <f>iferror(VLOOKUP($A212, Awario!$A$2:$Z1000, 9, false), "")</f>
        <v>-0.7270182438</v>
      </c>
      <c r="W212" s="8">
        <f>iferror(VLOOKUP($A212, Awario!$A$2:$Z1000, 10, false), "")</f>
        <v>-0.9975098132</v>
      </c>
      <c r="X212" s="8" t="str">
        <f>iferror(VLOOKUP($A212, Awario!$A$2:$Z1000, 11, false), "")</f>
        <v/>
      </c>
      <c r="Y212" s="8">
        <f>iferror(VLOOKUP($A212, Awario!$A$2:$Z1000, 12, false), "")</f>
        <v>-0.8622640285</v>
      </c>
      <c r="Z212" s="8">
        <f t="shared" si="2"/>
        <v>-0.9285817296</v>
      </c>
      <c r="AA212" s="8"/>
      <c r="AB212" s="8">
        <f>iferror(VLOOKUP($A212, TMUI!$A$2:$G1000, 3, false), "")</f>
        <v>72.46</v>
      </c>
      <c r="AC212" s="8">
        <f>iferror(VLOOKUP($A212, TMUI!$A$2:$G1000, 4, false), "")</f>
        <v>71.64</v>
      </c>
      <c r="AD212" s="8">
        <f>iferror(VLOOKUP($A212, TMUI!$A$2:$G1000, 5, false), "")</f>
        <v>72.27</v>
      </c>
      <c r="AE212" s="8">
        <f>iferror(VLOOKUP($A212, TMUI!$A$2:$G1000, 6, false), "")</f>
        <v>55.47</v>
      </c>
      <c r="AF212" s="8">
        <f>iferror(VLOOKUP($A212, TMUI!$A$2:$Z1000, 7, false), "")</f>
        <v>-0.2763988822</v>
      </c>
      <c r="AG212" s="8">
        <f>iferror(VLOOKUP($A212, TMUI!$A$2:$Z1000, 8, false), "")</f>
        <v>0.1756381563</v>
      </c>
      <c r="AH212" s="8">
        <f>iferror(VLOOKUP($A212, TMUI!$A$2:$Z1000, 9, false), "")</f>
        <v>-0.0422010484</v>
      </c>
      <c r="AI212" s="8">
        <f>iferror(VLOOKUP($A212, TMUI!$A$2:$Z1000, 10, false), "")</f>
        <v>-0.06287842955</v>
      </c>
      <c r="AJ212" s="8">
        <f>iferror(VLOOKUP($A212, TMUI!$A$2:$Z1000, 11, false), "")</f>
        <v>-0.05146005096</v>
      </c>
      <c r="AK212" s="8">
        <f t="shared" si="3"/>
        <v>-0.226848079</v>
      </c>
      <c r="AL212" s="8"/>
      <c r="AM212" s="8">
        <f t="shared" si="4"/>
        <v>-0.5239613719</v>
      </c>
      <c r="AN212" s="8">
        <f>iferror(vlookup(A212, 'December Scores'!A$1:AS1000, 3, false), "")</f>
        <v>-0.03483989002</v>
      </c>
      <c r="AO212" s="8">
        <f t="shared" si="5"/>
        <v>-0.4016810015</v>
      </c>
    </row>
    <row r="213">
      <c r="A213" s="2">
        <v>1869.0</v>
      </c>
      <c r="B213" s="2" t="s">
        <v>245</v>
      </c>
      <c r="C213" s="8">
        <f>lookup($A213, NIL!$A$1:$A1000, NIL!C$1:C1000)</f>
        <v>4</v>
      </c>
      <c r="D213" s="8">
        <f>lookup($A213, NIL!$A$1:$A1000, NIL!D$1:D1000)</f>
        <v>0</v>
      </c>
      <c r="E213" s="8">
        <f>lookup($A213, NIL!$A$1:$A1000, NIL!E$1:E1000)</f>
        <v>1</v>
      </c>
      <c r="F213" s="8">
        <f>lookup($A213, NIL!$A$1:$A1000, NIL!F$1:F1000)</f>
        <v>0</v>
      </c>
      <c r="G213" s="8">
        <f>lookup($A213, NIL!$A$1:$A1000, NIL!G$1:G1000)</f>
        <v>0</v>
      </c>
      <c r="H213" s="8">
        <f>lookup($A213, NIL!$A$1:$A1000, NIL!K$1:K1000)</f>
        <v>0.1802616964</v>
      </c>
      <c r="I213" s="8">
        <f>lookup($A213, NIL!$A$1:$A1000, NIL!L$1:L1000)</f>
        <v>-2.857411258</v>
      </c>
      <c r="J213" s="8">
        <f>lookup($A213, NIL!$A$1:$A1000, NIL!M$1:M1000)</f>
        <v>0.2955136923</v>
      </c>
      <c r="K213" s="8">
        <f>lookup($A213, NIL!$A$1:$A1000, NIL!N$1:N1000)</f>
        <v>-0.980049762</v>
      </c>
      <c r="L213" s="8">
        <f>lookup($A213, NIL!$A$1:$A1000, NIL!O$1:O1000)</f>
        <v>-0.7116357457</v>
      </c>
      <c r="M213" s="8">
        <f>lookup($A213, NIL!$A$1:$A1000, NIL!P$1:P1000)</f>
        <v>-0.8146642753</v>
      </c>
      <c r="N213" s="8">
        <f t="shared" si="1"/>
        <v>-0.9025875444</v>
      </c>
      <c r="P213" s="8">
        <f>iferror(VLOOKUP($A213, Awario!$A$2:$G1000, 3, false), "")</f>
        <v>0</v>
      </c>
      <c r="Q213" s="8">
        <f>iferror(VLOOKUP($A213, Awario!$A$2:$Z1000, 4, false), "")</f>
        <v>0</v>
      </c>
      <c r="R213" s="8">
        <f>iferror(VLOOKUP($A213, Awario!$A$2:$Z1000, 5, false), "")</f>
        <v>0</v>
      </c>
      <c r="S213" s="8">
        <f>iferror(VLOOKUP($A213, Awario!$A$2:$G1000, 6, false), "")</f>
        <v>0</v>
      </c>
      <c r="T213" s="9" t="b">
        <f>iferror(VLOOKUP($A213, Awario!$A$2:$Z1000, 7, false), "")</f>
        <v>1</v>
      </c>
      <c r="U213" s="8" t="str">
        <f>iferror(VLOOKUP($A213, Awario!$A$2:$Z1000, 8, false), "")</f>
        <v/>
      </c>
      <c r="V213" s="8">
        <f>iferror(VLOOKUP($A213, Awario!$A$2:$Z1000, 9, false), "")</f>
        <v>-0.7270182438</v>
      </c>
      <c r="W213" s="8">
        <f>iferror(VLOOKUP($A213, Awario!$A$2:$Z1000, 10, false), "")</f>
        <v>-0.9975098132</v>
      </c>
      <c r="X213" s="8" t="str">
        <f>iferror(VLOOKUP($A213, Awario!$A$2:$Z1000, 11, false), "")</f>
        <v/>
      </c>
      <c r="Y213" s="8">
        <f>iferror(VLOOKUP($A213, Awario!$A$2:$Z1000, 12, false), "")</f>
        <v>-0.8622640285</v>
      </c>
      <c r="Z213" s="8">
        <f t="shared" si="2"/>
        <v>-0.9285817296</v>
      </c>
      <c r="AA213" s="8"/>
      <c r="AB213" s="8">
        <f>iferror(VLOOKUP($A213, TMUI!$A$2:$G1000, 3, false), "")</f>
        <v>80.94</v>
      </c>
      <c r="AC213" s="8">
        <f>iferror(VLOOKUP($A213, TMUI!$A$2:$G1000, 4, false), "")</f>
        <v>80.23</v>
      </c>
      <c r="AD213" s="8">
        <f>iferror(VLOOKUP($A213, TMUI!$A$2:$G1000, 5, false), "")</f>
        <v>77.93</v>
      </c>
      <c r="AE213" s="8">
        <f>iferror(VLOOKUP($A213, TMUI!$A$2:$G1000, 6, false), "")</f>
        <v>56.95</v>
      </c>
      <c r="AF213" s="8">
        <f>iferror(VLOOKUP($A213, TMUI!$A$2:$Z1000, 7, false), "")</f>
        <v>0.3451302063</v>
      </c>
      <c r="AG213" s="8">
        <f>iferror(VLOOKUP($A213, TMUI!$A$2:$Z1000, 8, false), "")</f>
        <v>0.7596950861</v>
      </c>
      <c r="AH213" s="8">
        <f>iferror(VLOOKUP($A213, TMUI!$A$2:$Z1000, 9, false), "")</f>
        <v>0.4010789618</v>
      </c>
      <c r="AI213" s="8">
        <f>iferror(VLOOKUP($A213, TMUI!$A$2:$Z1000, 10, false), "")</f>
        <v>0.02742194015</v>
      </c>
      <c r="AJ213" s="8">
        <f>iferror(VLOOKUP($A213, TMUI!$A$2:$Z1000, 11, false), "")</f>
        <v>0.3833315486</v>
      </c>
      <c r="AK213" s="8">
        <f t="shared" si="3"/>
        <v>0.6191377461</v>
      </c>
      <c r="AL213" s="8"/>
      <c r="AM213" s="8">
        <f t="shared" si="4"/>
        <v>-0.4040105093</v>
      </c>
      <c r="AN213" s="8">
        <f>iferror(vlookup(A213, 'December Scores'!A$1:AS1000, 3, false), "")</f>
        <v>-0.4322456131</v>
      </c>
      <c r="AO213" s="8">
        <f t="shared" si="5"/>
        <v>-0.4110692853</v>
      </c>
    </row>
    <row r="214">
      <c r="A214" s="2">
        <v>2203.0</v>
      </c>
      <c r="B214" s="2" t="s">
        <v>314</v>
      </c>
      <c r="C214" s="8">
        <f>lookup($A214, NIL!$A$1:$A1000, NIL!C$1:C1000)</f>
        <v>4</v>
      </c>
      <c r="D214" s="8">
        <f>lookup($A214, NIL!$A$1:$A1000, NIL!D$1:D1000)</f>
        <v>1</v>
      </c>
      <c r="E214" s="8">
        <f>lookup($A214, NIL!$A$1:$A1000, NIL!E$1:E1000)</f>
        <v>1</v>
      </c>
      <c r="F214" s="8">
        <f>lookup($A214, NIL!$A$1:$A1000, NIL!F$1:F1000)</f>
        <v>0</v>
      </c>
      <c r="G214" s="8">
        <f>lookup($A214, NIL!$A$1:$A1000, NIL!G$1:G1000)</f>
        <v>0</v>
      </c>
      <c r="H214" s="8">
        <f>lookup($A214, NIL!$A$1:$A1000, NIL!K$1:K1000)</f>
        <v>0.1802616964</v>
      </c>
      <c r="I214" s="8">
        <f>lookup($A214, NIL!$A$1:$A1000, NIL!L$1:L1000)</f>
        <v>0.3487391692</v>
      </c>
      <c r="J214" s="8">
        <f>lookup($A214, NIL!$A$1:$A1000, NIL!M$1:M1000)</f>
        <v>0.2955136923</v>
      </c>
      <c r="K214" s="8">
        <f>lookup($A214, NIL!$A$1:$A1000, NIL!N$1:N1000)</f>
        <v>-0.980049762</v>
      </c>
      <c r="L214" s="8">
        <f>lookup($A214, NIL!$A$1:$A1000, NIL!O$1:O1000)</f>
        <v>-0.7116357457</v>
      </c>
      <c r="M214" s="8">
        <f>lookup($A214, NIL!$A$1:$A1000, NIL!P$1:P1000)</f>
        <v>-0.17343419</v>
      </c>
      <c r="N214" s="8">
        <f t="shared" si="1"/>
        <v>-0.4164543072</v>
      </c>
      <c r="P214" s="8">
        <f>iferror(VLOOKUP($A214, Awario!$A$2:$G1000, 3, false), "")</f>
        <v>0</v>
      </c>
      <c r="Q214" s="8" t="str">
        <f>iferror(VLOOKUP($A214, Awario!$A$2:$Z1000, 4, false), "")</f>
        <v/>
      </c>
      <c r="R214" s="8">
        <f>iferror(VLOOKUP($A214, Awario!$A$2:$Z1000, 5, false), "")</f>
        <v>0</v>
      </c>
      <c r="S214" s="8">
        <f>iferror(VLOOKUP($A214, Awario!$A$2:$G1000, 6, false), "")</f>
        <v>0</v>
      </c>
      <c r="T214" s="9" t="b">
        <f>iferror(VLOOKUP($A214, Awario!$A$2:$Z1000, 7, false), "")</f>
        <v>1</v>
      </c>
      <c r="U214" s="8" t="str">
        <f>iferror(VLOOKUP($A214, Awario!$A$2:$Z1000, 8, false), "")</f>
        <v/>
      </c>
      <c r="V214" s="8">
        <f>iferror(VLOOKUP($A214, Awario!$A$2:$Z1000, 9, false), "")</f>
        <v>-0.7270182438</v>
      </c>
      <c r="W214" s="8">
        <f>iferror(VLOOKUP($A214, Awario!$A$2:$Z1000, 10, false), "")</f>
        <v>-0.9975098132</v>
      </c>
      <c r="X214" s="8" t="str">
        <f>iferror(VLOOKUP($A214, Awario!$A$2:$Z1000, 11, false), "")</f>
        <v/>
      </c>
      <c r="Y214" s="8">
        <f>iferror(VLOOKUP($A214, Awario!$A$2:$Z1000, 12, false), "")</f>
        <v>-0.8622640285</v>
      </c>
      <c r="Z214" s="8">
        <f t="shared" si="2"/>
        <v>-0.9285817296</v>
      </c>
      <c r="AA214" s="8"/>
      <c r="AB214" s="8">
        <f>iferror(VLOOKUP($A214, TMUI!$A$2:$G1000, 3, false), "")</f>
        <v>73.44</v>
      </c>
      <c r="AC214" s="8">
        <f>iferror(VLOOKUP($A214, TMUI!$A$2:$G1000, 4, false), "")</f>
        <v>65.63</v>
      </c>
      <c r="AD214" s="8">
        <f>iferror(VLOOKUP($A214, TMUI!$A$2:$G1000, 5, false), "")</f>
        <v>72.66</v>
      </c>
      <c r="AE214" s="8">
        <f>iferror(VLOOKUP($A214, TMUI!$A$2:$G1000, 6, false), "")</f>
        <v>51.56</v>
      </c>
      <c r="AF214" s="8">
        <f>iferror(VLOOKUP($A214, TMUI!$A$2:$Z1000, 7, false), "")</f>
        <v>-0.2045712281</v>
      </c>
      <c r="AG214" s="8">
        <f>iferror(VLOOKUP($A214, TMUI!$A$2:$Z1000, 8, false), "")</f>
        <v>-0.2329977166</v>
      </c>
      <c r="AH214" s="8">
        <f>iferror(VLOOKUP($A214, TMUI!$A$2:$Z1000, 9, false), "")</f>
        <v>-0.01165701942</v>
      </c>
      <c r="AI214" s="8">
        <f>iferror(VLOOKUP($A214, TMUI!$A$2:$Z1000, 10, false), "")</f>
        <v>-0.3014422441</v>
      </c>
      <c r="AJ214" s="8">
        <f>iferror(VLOOKUP($A214, TMUI!$A$2:$Z1000, 11, false), "")</f>
        <v>-0.1876670521</v>
      </c>
      <c r="AK214" s="8">
        <f t="shared" si="3"/>
        <v>-0.433205554</v>
      </c>
      <c r="AL214" s="8"/>
      <c r="AM214" s="8">
        <f t="shared" si="4"/>
        <v>-0.5927471969</v>
      </c>
      <c r="AN214" s="8">
        <f>iferror(vlookup(A214, 'December Scores'!A$1:AS1000, 3, false), "")</f>
        <v>0.1000906911</v>
      </c>
      <c r="AO214" s="8">
        <f t="shared" si="5"/>
        <v>-0.4195377249</v>
      </c>
    </row>
    <row r="215">
      <c r="A215" s="2">
        <v>1726.0</v>
      </c>
      <c r="B215" s="2" t="s">
        <v>199</v>
      </c>
      <c r="C215" s="8">
        <f>lookup($A215, NIL!$A$1:$A1000, NIL!C$1:C1000)</f>
        <v>4</v>
      </c>
      <c r="D215" s="8">
        <f>lookup($A215, NIL!$A$1:$A1000, NIL!D$1:D1000)</f>
        <v>1</v>
      </c>
      <c r="E215" s="8">
        <f>lookup($A215, NIL!$A$1:$A1000, NIL!E$1:E1000)</f>
        <v>1</v>
      </c>
      <c r="F215" s="8">
        <f>lookup($A215, NIL!$A$1:$A1000, NIL!F$1:F1000)</f>
        <v>1</v>
      </c>
      <c r="G215" s="8">
        <f>lookup($A215, NIL!$A$1:$A1000, NIL!G$1:G1000)</f>
        <v>0</v>
      </c>
      <c r="H215" s="8">
        <f>lookup($A215, NIL!$A$1:$A1000, NIL!K$1:K1000)</f>
        <v>0.1802616964</v>
      </c>
      <c r="I215" s="8">
        <f>lookup($A215, NIL!$A$1:$A1000, NIL!L$1:L1000)</f>
        <v>0.3487391692</v>
      </c>
      <c r="J215" s="8">
        <f>lookup($A215, NIL!$A$1:$A1000, NIL!M$1:M1000)</f>
        <v>0.2955136923</v>
      </c>
      <c r="K215" s="8">
        <f>lookup($A215, NIL!$A$1:$A1000, NIL!N$1:N1000)</f>
        <v>1.016618783</v>
      </c>
      <c r="L215" s="8">
        <f>lookup($A215, NIL!$A$1:$A1000, NIL!O$1:O1000)</f>
        <v>-0.7116357457</v>
      </c>
      <c r="M215" s="8">
        <f>lookup($A215, NIL!$A$1:$A1000, NIL!P$1:P1000)</f>
        <v>0.225899519</v>
      </c>
      <c r="N215" s="8">
        <f t="shared" si="1"/>
        <v>0.4752888795</v>
      </c>
      <c r="P215" s="8">
        <f>iferror(VLOOKUP($A215, Awario!$A$2:$G1000, 3, false), "")</f>
        <v>0</v>
      </c>
      <c r="Q215" s="8">
        <f>iferror(VLOOKUP($A215, Awario!$A$2:$Z1000, 4, false), "")</f>
        <v>0</v>
      </c>
      <c r="R215" s="8">
        <f>iferror(VLOOKUP($A215, Awario!$A$2:$Z1000, 5, false), "")</f>
        <v>0</v>
      </c>
      <c r="S215" s="8">
        <f>iferror(VLOOKUP($A215, Awario!$A$2:$G1000, 6, false), "")</f>
        <v>0</v>
      </c>
      <c r="T215" s="9" t="b">
        <f>iferror(VLOOKUP($A215, Awario!$A$2:$Z1000, 7, false), "")</f>
        <v>1</v>
      </c>
      <c r="U215" s="8" t="str">
        <f>iferror(VLOOKUP($A215, Awario!$A$2:$Z1000, 8, false), "")</f>
        <v/>
      </c>
      <c r="V215" s="8">
        <f>iferror(VLOOKUP($A215, Awario!$A$2:$Z1000, 9, false), "")</f>
        <v>-0.7270182438</v>
      </c>
      <c r="W215" s="8">
        <f>iferror(VLOOKUP($A215, Awario!$A$2:$Z1000, 10, false), "")</f>
        <v>-0.9975098132</v>
      </c>
      <c r="X215" s="8" t="str">
        <f>iferror(VLOOKUP($A215, Awario!$A$2:$Z1000, 11, false), "")</f>
        <v/>
      </c>
      <c r="Y215" s="8">
        <f>iferror(VLOOKUP($A215, Awario!$A$2:$Z1000, 12, false), "")</f>
        <v>-0.8622640285</v>
      </c>
      <c r="Z215" s="8">
        <f t="shared" si="2"/>
        <v>-0.9285817296</v>
      </c>
      <c r="AA215" s="8"/>
      <c r="AB215" s="8">
        <f>iferror(VLOOKUP($A215, TMUI!$A$2:$G1000, 3, false), "")</f>
        <v>65.58</v>
      </c>
      <c r="AC215" s="8">
        <f>iferror(VLOOKUP($A215, TMUI!$A$2:$G1000, 4, false), "")</f>
        <v>49.8</v>
      </c>
      <c r="AD215" s="8">
        <f>iferror(VLOOKUP($A215, TMUI!$A$2:$G1000, 5, false), "")</f>
        <v>57.86</v>
      </c>
      <c r="AE215" s="8">
        <f>iferror(VLOOKUP($A215, TMUI!$A$2:$G1000, 6, false), "")</f>
        <v>46.12</v>
      </c>
      <c r="AF215" s="8">
        <f>iferror(VLOOKUP($A215, TMUI!$A$2:$Z1000, 7, false), "")</f>
        <v>-0.7806583313</v>
      </c>
      <c r="AG215" s="8">
        <f>iferror(VLOOKUP($A215, TMUI!$A$2:$Z1000, 8, false), "")</f>
        <v>-1.309321488</v>
      </c>
      <c r="AH215" s="8">
        <f>iferror(VLOOKUP($A215, TMUI!$A$2:$Z1000, 9, false), "")</f>
        <v>-1.17076376</v>
      </c>
      <c r="AI215" s="8">
        <f>iferror(VLOOKUP($A215, TMUI!$A$2:$Z1000, 10, false), "")</f>
        <v>-0.6333571165</v>
      </c>
      <c r="AJ215" s="8">
        <f>iferror(VLOOKUP($A215, TMUI!$A$2:$Z1000, 11, false), "")</f>
        <v>-0.973525174</v>
      </c>
      <c r="AK215" s="8">
        <f t="shared" si="3"/>
        <v>-0.9866737931</v>
      </c>
      <c r="AL215" s="8"/>
      <c r="AM215" s="8">
        <f t="shared" si="4"/>
        <v>-0.479988881</v>
      </c>
      <c r="AN215" s="8">
        <f>iferror(vlookup(A215, 'December Scores'!A$1:AS1000, 3, false), "")</f>
        <v>-0.2468742073</v>
      </c>
      <c r="AO215" s="8">
        <f t="shared" si="5"/>
        <v>-0.4217102126</v>
      </c>
    </row>
    <row r="216">
      <c r="A216" s="2">
        <v>1832.0</v>
      </c>
      <c r="B216" s="2" t="s">
        <v>225</v>
      </c>
      <c r="C216" s="8">
        <f>lookup($A216, NIL!$A$1:$A1000, NIL!C$1:C1000)</f>
        <v>4</v>
      </c>
      <c r="D216" s="8">
        <f>lookup($A216, NIL!$A$1:$A1000, NIL!D$1:D1000)</f>
        <v>1</v>
      </c>
      <c r="E216" s="8">
        <f>lookup($A216, NIL!$A$1:$A1000, NIL!E$1:E1000)</f>
        <v>1</v>
      </c>
      <c r="F216" s="8">
        <f>lookup($A216, NIL!$A$1:$A1000, NIL!F$1:F1000)</f>
        <v>1</v>
      </c>
      <c r="G216" s="8">
        <f>lookup($A216, NIL!$A$1:$A1000, NIL!G$1:G1000)</f>
        <v>0</v>
      </c>
      <c r="H216" s="8">
        <f>lookup($A216, NIL!$A$1:$A1000, NIL!K$1:K1000)</f>
        <v>0.1802616964</v>
      </c>
      <c r="I216" s="8">
        <f>lookup($A216, NIL!$A$1:$A1000, NIL!L$1:L1000)</f>
        <v>0.3487391692</v>
      </c>
      <c r="J216" s="8">
        <f>lookup($A216, NIL!$A$1:$A1000, NIL!M$1:M1000)</f>
        <v>0.2955136923</v>
      </c>
      <c r="K216" s="8">
        <f>lookup($A216, NIL!$A$1:$A1000, NIL!N$1:N1000)</f>
        <v>1.016618783</v>
      </c>
      <c r="L216" s="8">
        <f>lookup($A216, NIL!$A$1:$A1000, NIL!O$1:O1000)</f>
        <v>-0.7116357457</v>
      </c>
      <c r="M216" s="8">
        <f>lookup($A216, NIL!$A$1:$A1000, NIL!P$1:P1000)</f>
        <v>0.225899519</v>
      </c>
      <c r="N216" s="8">
        <f t="shared" si="1"/>
        <v>0.4752888795</v>
      </c>
      <c r="P216" s="8">
        <f>iferror(VLOOKUP($A216, Awario!$A$2:$G1000, 3, false), "")</f>
        <v>0</v>
      </c>
      <c r="Q216" s="8">
        <f>iferror(VLOOKUP($A216, Awario!$A$2:$Z1000, 4, false), "")</f>
        <v>0</v>
      </c>
      <c r="R216" s="8">
        <f>iferror(VLOOKUP($A216, Awario!$A$2:$Z1000, 5, false), "")</f>
        <v>0</v>
      </c>
      <c r="S216" s="8">
        <f>iferror(VLOOKUP($A216, Awario!$A$2:$G1000, 6, false), "")</f>
        <v>0</v>
      </c>
      <c r="T216" s="9" t="b">
        <f>iferror(VLOOKUP($A216, Awario!$A$2:$Z1000, 7, false), "")</f>
        <v>1</v>
      </c>
      <c r="U216" s="8" t="str">
        <f>iferror(VLOOKUP($A216, Awario!$A$2:$Z1000, 8, false), "")</f>
        <v/>
      </c>
      <c r="V216" s="8">
        <f>iferror(VLOOKUP($A216, Awario!$A$2:$Z1000, 9, false), "")</f>
        <v>-0.7270182438</v>
      </c>
      <c r="W216" s="8">
        <f>iferror(VLOOKUP($A216, Awario!$A$2:$Z1000, 10, false), "")</f>
        <v>-0.9975098132</v>
      </c>
      <c r="X216" s="8" t="str">
        <f>iferror(VLOOKUP($A216, Awario!$A$2:$Z1000, 11, false), "")</f>
        <v/>
      </c>
      <c r="Y216" s="8">
        <f>iferror(VLOOKUP($A216, Awario!$A$2:$Z1000, 12, false), "")</f>
        <v>-0.8622640285</v>
      </c>
      <c r="Z216" s="8">
        <f t="shared" si="2"/>
        <v>-0.9285817296</v>
      </c>
      <c r="AA216" s="8"/>
      <c r="AB216" s="8">
        <f>iferror(VLOOKUP($A216, TMUI!$A$2:$G1000, 3, false), "")</f>
        <v>61.33</v>
      </c>
      <c r="AC216" s="8">
        <f>iferror(VLOOKUP($A216, TMUI!$A$2:$G1000, 4, false), "")</f>
        <v>49.8</v>
      </c>
      <c r="AD216" s="8">
        <f>iferror(VLOOKUP($A216, TMUI!$A$2:$G1000, 5, false), "")</f>
        <v>56.44</v>
      </c>
      <c r="AE216" s="8">
        <f>iferror(VLOOKUP($A216, TMUI!$A$2:$G1000, 6, false), "")</f>
        <v>27.97</v>
      </c>
      <c r="AF216" s="8">
        <f>iferror(VLOOKUP($A216, TMUI!$A$2:$Z1000, 7, false), "")</f>
        <v>-1.092155811</v>
      </c>
      <c r="AG216" s="8">
        <f>iferror(VLOOKUP($A216, TMUI!$A$2:$Z1000, 8, false), "")</f>
        <v>-1.309321488</v>
      </c>
      <c r="AH216" s="8">
        <f>iferror(VLOOKUP($A216, TMUI!$A$2:$Z1000, 9, false), "")</f>
        <v>-1.281975353</v>
      </c>
      <c r="AI216" s="8">
        <f>iferror(VLOOKUP($A216, TMUI!$A$2:$Z1000, 10, false), "")</f>
        <v>-1.740756921</v>
      </c>
      <c r="AJ216" s="8">
        <f>iferror(VLOOKUP($A216, TMUI!$A$2:$Z1000, 11, false), "")</f>
        <v>-1.356052393</v>
      </c>
      <c r="AK216" s="8">
        <f t="shared" si="3"/>
        <v>-1.164496626</v>
      </c>
      <c r="AL216" s="8"/>
      <c r="AM216" s="8">
        <f t="shared" si="4"/>
        <v>-0.5392631588</v>
      </c>
      <c r="AN216" s="8">
        <f>iferror(vlookup(A216, 'December Scores'!A$1:AS1000, 3, false), "")</f>
        <v>-0.09149349013</v>
      </c>
      <c r="AO216" s="8">
        <f t="shared" si="5"/>
        <v>-0.4273207417</v>
      </c>
    </row>
    <row r="217">
      <c r="A217" s="2">
        <v>2215.0</v>
      </c>
      <c r="B217" s="2" t="s">
        <v>320</v>
      </c>
      <c r="C217" s="8">
        <f>lookup($A217, NIL!$A$1:$A1000, NIL!C$1:C1000)</f>
        <v>4</v>
      </c>
      <c r="D217" s="8">
        <f>lookup($A217, NIL!$A$1:$A1000, NIL!D$1:D1000)</f>
        <v>1</v>
      </c>
      <c r="E217" s="8">
        <f>lookup($A217, NIL!$A$1:$A1000, NIL!E$1:E1000)</f>
        <v>1</v>
      </c>
      <c r="F217" s="8">
        <f>lookup($A217, NIL!$A$1:$A1000, NIL!F$1:F1000)</f>
        <v>0</v>
      </c>
      <c r="G217" s="8">
        <f>lookup($A217, NIL!$A$1:$A1000, NIL!G$1:G1000)</f>
        <v>0</v>
      </c>
      <c r="H217" s="8">
        <f>lookup($A217, NIL!$A$1:$A1000, NIL!K$1:K1000)</f>
        <v>0.1802616964</v>
      </c>
      <c r="I217" s="8">
        <f>lookup($A217, NIL!$A$1:$A1000, NIL!L$1:L1000)</f>
        <v>0.3487391692</v>
      </c>
      <c r="J217" s="8">
        <f>lookup($A217, NIL!$A$1:$A1000, NIL!M$1:M1000)</f>
        <v>0.2955136923</v>
      </c>
      <c r="K217" s="8">
        <f>lookup($A217, NIL!$A$1:$A1000, NIL!N$1:N1000)</f>
        <v>-0.980049762</v>
      </c>
      <c r="L217" s="8">
        <f>lookup($A217, NIL!$A$1:$A1000, NIL!O$1:O1000)</f>
        <v>-0.7116357457</v>
      </c>
      <c r="M217" s="8">
        <f>lookup($A217, NIL!$A$1:$A1000, NIL!P$1:P1000)</f>
        <v>-0.17343419</v>
      </c>
      <c r="N217" s="8">
        <f t="shared" si="1"/>
        <v>-0.4164543072</v>
      </c>
      <c r="P217" s="8">
        <f>iferror(VLOOKUP($A217, Awario!$A$2:$G1000, 3, false), "")</f>
        <v>1</v>
      </c>
      <c r="Q217" s="8" t="str">
        <f>iferror(VLOOKUP($A217, Awario!$A$2:$Z1000, 4, false), "")</f>
        <v/>
      </c>
      <c r="R217" s="8">
        <f>iferror(VLOOKUP($A217, Awario!$A$2:$Z1000, 5, false), "")</f>
        <v>0</v>
      </c>
      <c r="S217" s="8">
        <f>iferror(VLOOKUP($A217, Awario!$A$2:$G1000, 6, false), "")</f>
        <v>0</v>
      </c>
      <c r="T217" s="9" t="b">
        <f>iferror(VLOOKUP($A217, Awario!$A$2:$Z1000, 7, false), "")</f>
        <v>1</v>
      </c>
      <c r="U217" s="8" t="str">
        <f>iferror(VLOOKUP($A217, Awario!$A$2:$Z1000, 8, false), "")</f>
        <v/>
      </c>
      <c r="V217" s="8">
        <f>iferror(VLOOKUP($A217, Awario!$A$2:$Z1000, 9, false), "")</f>
        <v>-0.7270182438</v>
      </c>
      <c r="W217" s="8">
        <f>iferror(VLOOKUP($A217, Awario!$A$2:$Z1000, 10, false), "")</f>
        <v>-0.5488229667</v>
      </c>
      <c r="X217" s="8" t="str">
        <f>iferror(VLOOKUP($A217, Awario!$A$2:$Z1000, 11, false), "")</f>
        <v/>
      </c>
      <c r="Y217" s="8">
        <f>iferror(VLOOKUP($A217, Awario!$A$2:$Z1000, 12, false), "")</f>
        <v>-0.6379206052</v>
      </c>
      <c r="Z217" s="8">
        <f t="shared" si="2"/>
        <v>-0.7986993209</v>
      </c>
      <c r="AA217" s="8"/>
      <c r="AB217" s="8">
        <f>iferror(VLOOKUP($A217, TMUI!$A$2:$G1000, 3, false), "")</f>
        <v>71.49</v>
      </c>
      <c r="AC217" s="8">
        <f>iferror(VLOOKUP($A217, TMUI!$A$2:$G1000, 4, false), "")</f>
        <v>61.8</v>
      </c>
      <c r="AD217" s="8">
        <f>iferror(VLOOKUP($A217, TMUI!$A$2:$G1000, 5, false), "")</f>
        <v>67.31</v>
      </c>
      <c r="AE217" s="8">
        <f>iferror(VLOOKUP($A217, TMUI!$A$2:$G1000, 6, false), "")</f>
        <v>42.66</v>
      </c>
      <c r="AF217" s="8">
        <f>iferror(VLOOKUP($A217, TMUI!$A$2:$Z1000, 7, false), "")</f>
        <v>-0.347493601</v>
      </c>
      <c r="AG217" s="8">
        <f>iferror(VLOOKUP($A217, TMUI!$A$2:$Z1000, 8, false), "")</f>
        <v>-0.4934095957</v>
      </c>
      <c r="AH217" s="8">
        <f>iferror(VLOOKUP($A217, TMUI!$A$2:$Z1000, 9, false), "")</f>
        <v>-0.4306584425</v>
      </c>
      <c r="AI217" s="8">
        <f>iferror(VLOOKUP($A217, TMUI!$A$2:$Z1000, 10, false), "")</f>
        <v>-0.8444647376</v>
      </c>
      <c r="AJ217" s="8">
        <f>iferror(VLOOKUP($A217, TMUI!$A$2:$Z1000, 11, false), "")</f>
        <v>-0.5290065942</v>
      </c>
      <c r="AK217" s="8">
        <f t="shared" si="3"/>
        <v>-0.727328395</v>
      </c>
      <c r="AL217" s="8"/>
      <c r="AM217" s="8">
        <f t="shared" si="4"/>
        <v>-0.6474940077</v>
      </c>
      <c r="AN217" s="8">
        <f>iferror(vlookup(A217, 'December Scores'!A$1:AS1000, 3, false), "")</f>
        <v>0.1944118722</v>
      </c>
      <c r="AO217" s="8">
        <f t="shared" si="5"/>
        <v>-0.4370175377</v>
      </c>
    </row>
    <row r="218">
      <c r="A218" s="2">
        <v>2009.0</v>
      </c>
      <c r="B218" s="2" t="s">
        <v>278</v>
      </c>
      <c r="C218" s="8">
        <f>lookup($A218, NIL!$A$1:$A1000, NIL!C$1:C1000)</f>
        <v>4</v>
      </c>
      <c r="D218" s="8">
        <f>lookup($A218, NIL!$A$1:$A1000, NIL!D$1:D1000)</f>
        <v>1</v>
      </c>
      <c r="E218" s="8">
        <f>lookup($A218, NIL!$A$1:$A1000, NIL!E$1:E1000)</f>
        <v>1</v>
      </c>
      <c r="F218" s="8">
        <f>lookup($A218, NIL!$A$1:$A1000, NIL!F$1:F1000)</f>
        <v>0</v>
      </c>
      <c r="G218" s="8">
        <f>lookup($A218, NIL!$A$1:$A1000, NIL!G$1:G1000)</f>
        <v>0</v>
      </c>
      <c r="H218" s="8">
        <f>lookup($A218, NIL!$A$1:$A1000, NIL!K$1:K1000)</f>
        <v>0.1802616964</v>
      </c>
      <c r="I218" s="8">
        <f>lookup($A218, NIL!$A$1:$A1000, NIL!L$1:L1000)</f>
        <v>0.3487391692</v>
      </c>
      <c r="J218" s="8">
        <f>lookup($A218, NIL!$A$1:$A1000, NIL!M$1:M1000)</f>
        <v>0.2955136923</v>
      </c>
      <c r="K218" s="8">
        <f>lookup($A218, NIL!$A$1:$A1000, NIL!N$1:N1000)</f>
        <v>-0.980049762</v>
      </c>
      <c r="L218" s="8">
        <f>lookup($A218, NIL!$A$1:$A1000, NIL!O$1:O1000)</f>
        <v>-0.7116357457</v>
      </c>
      <c r="M218" s="8">
        <f>lookup($A218, NIL!$A$1:$A1000, NIL!P$1:P1000)</f>
        <v>-0.17343419</v>
      </c>
      <c r="N218" s="8">
        <f t="shared" si="1"/>
        <v>-0.4164543072</v>
      </c>
      <c r="P218" s="8">
        <f>iferror(VLOOKUP($A218, Awario!$A$2:$G1000, 3, false), "")</f>
        <v>0</v>
      </c>
      <c r="Q218" s="8">
        <f>iferror(VLOOKUP($A218, Awario!$A$2:$Z1000, 4, false), "")</f>
        <v>0</v>
      </c>
      <c r="R218" s="8">
        <f>iferror(VLOOKUP($A218, Awario!$A$2:$Z1000, 5, false), "")</f>
        <v>0</v>
      </c>
      <c r="S218" s="8">
        <f>iferror(VLOOKUP($A218, Awario!$A$2:$G1000, 6, false), "")</f>
        <v>0</v>
      </c>
      <c r="T218" s="9" t="b">
        <f>iferror(VLOOKUP($A218, Awario!$A$2:$Z1000, 7, false), "")</f>
        <v>1</v>
      </c>
      <c r="U218" s="8" t="str">
        <f>iferror(VLOOKUP($A218, Awario!$A$2:$Z1000, 8, false), "")</f>
        <v/>
      </c>
      <c r="V218" s="8">
        <f>iferror(VLOOKUP($A218, Awario!$A$2:$Z1000, 9, false), "")</f>
        <v>-0.7270182438</v>
      </c>
      <c r="W218" s="8">
        <f>iferror(VLOOKUP($A218, Awario!$A$2:$Z1000, 10, false), "")</f>
        <v>-0.9975098132</v>
      </c>
      <c r="X218" s="8" t="str">
        <f>iferror(VLOOKUP($A218, Awario!$A$2:$Z1000, 11, false), "")</f>
        <v/>
      </c>
      <c r="Y218" s="8">
        <f>iferror(VLOOKUP($A218, Awario!$A$2:$Z1000, 12, false), "")</f>
        <v>-0.8622640285</v>
      </c>
      <c r="Z218" s="8">
        <f t="shared" si="2"/>
        <v>-0.9285817296</v>
      </c>
      <c r="AA218" s="8"/>
      <c r="AB218" s="8">
        <f>iferror(VLOOKUP($A218, TMUI!$A$2:$G1000, 3, false), "")</f>
        <v>69.82</v>
      </c>
      <c r="AC218" s="8">
        <f>iferror(VLOOKUP($A218, TMUI!$A$2:$G1000, 4, false), "")</f>
        <v>68.57</v>
      </c>
      <c r="AD218" s="8">
        <f>iferror(VLOOKUP($A218, TMUI!$A$2:$G1000, 5, false), "")</f>
        <v>68.36</v>
      </c>
      <c r="AE218" s="8">
        <f>iferror(VLOOKUP($A218, TMUI!$A$2:$G1000, 6, false), "")</f>
        <v>59.55</v>
      </c>
      <c r="AF218" s="8">
        <f>iferror(VLOOKUP($A218, TMUI!$A$2:$Z1000, 7, false), "")</f>
        <v>-0.4698937871</v>
      </c>
      <c r="AG218" s="8">
        <f>iferror(VLOOKUP($A218, TMUI!$A$2:$Z1000, 8, false), "")</f>
        <v>-0.03309930292</v>
      </c>
      <c r="AH218" s="8">
        <f>iferror(VLOOKUP($A218, TMUI!$A$2:$Z1000, 9, false), "")</f>
        <v>-0.3484245184</v>
      </c>
      <c r="AI218" s="8">
        <f>iferror(VLOOKUP($A218, TMUI!$A$2:$Z1000, 10, false), "")</f>
        <v>0.1860577248</v>
      </c>
      <c r="AJ218" s="8">
        <f>iferror(VLOOKUP($A218, TMUI!$A$2:$Z1000, 11, false), "")</f>
        <v>-0.1663399709</v>
      </c>
      <c r="AK218" s="8">
        <f t="shared" si="3"/>
        <v>-0.4078479752</v>
      </c>
      <c r="AL218" s="8"/>
      <c r="AM218" s="8">
        <f t="shared" si="4"/>
        <v>-0.5842946707</v>
      </c>
      <c r="AN218" s="8">
        <f>iferror(vlookup(A218, 'December Scores'!A$1:AS1000, 3, false), "")</f>
        <v>0.003928422284</v>
      </c>
      <c r="AO218" s="8">
        <f t="shared" si="5"/>
        <v>-0.4372388974</v>
      </c>
    </row>
    <row r="219">
      <c r="A219" s="2">
        <v>1087.0</v>
      </c>
      <c r="B219" s="2" t="s">
        <v>98</v>
      </c>
      <c r="C219" s="8">
        <f>lookup($A219, NIL!$A$1:$A1000, NIL!C$1:C1000)</f>
        <v>4</v>
      </c>
      <c r="D219" s="8">
        <f>lookup($A219, NIL!$A$1:$A1000, NIL!D$1:D1000)</f>
        <v>1</v>
      </c>
      <c r="E219" s="8">
        <f>lookup($A219, NIL!$A$1:$A1000, NIL!E$1:E1000)</f>
        <v>1</v>
      </c>
      <c r="F219" s="8">
        <f>lookup($A219, NIL!$A$1:$A1000, NIL!F$1:F1000)</f>
        <v>0</v>
      </c>
      <c r="G219" s="8">
        <f>lookup($A219, NIL!$A$1:$A1000, NIL!G$1:G1000)</f>
        <v>0</v>
      </c>
      <c r="H219" s="8">
        <f>lookup($A219, NIL!$A$1:$A1000, NIL!K$1:K1000)</f>
        <v>0.1802616964</v>
      </c>
      <c r="I219" s="8">
        <f>lookup($A219, NIL!$A$1:$A1000, NIL!L$1:L1000)</f>
        <v>0.3487391692</v>
      </c>
      <c r="J219" s="8">
        <f>lookup($A219, NIL!$A$1:$A1000, NIL!M$1:M1000)</f>
        <v>0.2955136923</v>
      </c>
      <c r="K219" s="8">
        <f>lookup($A219, NIL!$A$1:$A1000, NIL!N$1:N1000)</f>
        <v>-0.980049762</v>
      </c>
      <c r="L219" s="8">
        <f>lookup($A219, NIL!$A$1:$A1000, NIL!O$1:O1000)</f>
        <v>-0.7116357457</v>
      </c>
      <c r="M219" s="8">
        <f>lookup($A219, NIL!$A$1:$A1000, NIL!P$1:P1000)</f>
        <v>-0.17343419</v>
      </c>
      <c r="N219" s="8">
        <f t="shared" si="1"/>
        <v>-0.4164543072</v>
      </c>
      <c r="P219" s="8">
        <f>iferror(VLOOKUP($A219, Awario!$A$2:$G1000, 3, false), "")</f>
        <v>1</v>
      </c>
      <c r="Q219" s="8">
        <f>iferror(VLOOKUP($A219, Awario!$A$2:$Z1000, 4, false), "")</f>
        <v>377</v>
      </c>
      <c r="R219" s="8">
        <f>iferror(VLOOKUP($A219, Awario!$A$2:$Z1000, 5, false), "")</f>
        <v>0</v>
      </c>
      <c r="S219" s="8">
        <f>iferror(VLOOKUP($A219, Awario!$A$2:$G1000, 6, false), "")</f>
        <v>0</v>
      </c>
      <c r="T219" s="9" t="b">
        <f>iferror(VLOOKUP($A219, Awario!$A$2:$Z1000, 7, false), "")</f>
        <v>1</v>
      </c>
      <c r="U219" s="8" t="str">
        <f>iferror(VLOOKUP($A219, Awario!$A$2:$Z1000, 8, false), "")</f>
        <v/>
      </c>
      <c r="V219" s="8">
        <f>iferror(VLOOKUP($A219, Awario!$A$2:$Z1000, 9, false), "")</f>
        <v>-0.7270182438</v>
      </c>
      <c r="W219" s="8">
        <f>iferror(VLOOKUP($A219, Awario!$A$2:$Z1000, 10, false), "")</f>
        <v>-0.5488229667</v>
      </c>
      <c r="X219" s="8" t="str">
        <f>iferror(VLOOKUP($A219, Awario!$A$2:$Z1000, 11, false), "")</f>
        <v/>
      </c>
      <c r="Y219" s="8">
        <f>iferror(VLOOKUP($A219, Awario!$A$2:$Z1000, 12, false), "")</f>
        <v>-0.6379206052</v>
      </c>
      <c r="Z219" s="8">
        <f t="shared" si="2"/>
        <v>-0.7986993209</v>
      </c>
      <c r="AA219" s="8"/>
      <c r="AB219" s="8">
        <f>iferror(VLOOKUP($A219, TMUI!$A$2:$G1000, 3, false), "")</f>
        <v>70.83</v>
      </c>
      <c r="AC219" s="8">
        <f>iferror(VLOOKUP($A219, TMUI!$A$2:$G1000, 4, false), "")</f>
        <v>54.13</v>
      </c>
      <c r="AD219" s="8">
        <f>iferror(VLOOKUP($A219, TMUI!$A$2:$G1000, 5, false), "")</f>
        <v>72.05</v>
      </c>
      <c r="AE219" s="8">
        <f>iferror(VLOOKUP($A219, TMUI!$A$2:$G1000, 6, false), "")</f>
        <v>57.81</v>
      </c>
      <c r="AF219" s="8">
        <f>iferror(VLOOKUP($A219, TMUI!$A$2:$Z1000, 7, false), "")</f>
        <v>-0.3958673272</v>
      </c>
      <c r="AG219" s="8">
        <f>iferror(VLOOKUP($A219, TMUI!$A$2:$Z1000, 8, false), "")</f>
        <v>-1.01491328</v>
      </c>
      <c r="AH219" s="8">
        <f>iferror(VLOOKUP($A219, TMUI!$A$2:$Z1000, 9, false), "")</f>
        <v>-0.05943101346</v>
      </c>
      <c r="AI219" s="8">
        <f>iferror(VLOOKUP($A219, TMUI!$A$2:$Z1000, 10, false), "")</f>
        <v>0.0798937766</v>
      </c>
      <c r="AJ219" s="8">
        <f>iferror(VLOOKUP($A219, TMUI!$A$2:$Z1000, 11, false), "")</f>
        <v>-0.3475794611</v>
      </c>
      <c r="AK219" s="8">
        <f t="shared" si="3"/>
        <v>-0.5895587003</v>
      </c>
      <c r="AL219" s="8"/>
      <c r="AM219" s="8">
        <f t="shared" si="4"/>
        <v>-0.6015707762</v>
      </c>
      <c r="AN219" s="8">
        <f>iferror(vlookup(A219, 'December Scores'!A$1:AS1000, 3, false), "")</f>
        <v>0.02618991228</v>
      </c>
      <c r="AO219" s="8">
        <f t="shared" si="5"/>
        <v>-0.444630604</v>
      </c>
    </row>
    <row r="220">
      <c r="A220" s="2">
        <v>1552.0</v>
      </c>
      <c r="B220" s="2" t="s">
        <v>165</v>
      </c>
      <c r="C220" s="8">
        <f>lookup($A220, NIL!$A$1:$A1000, NIL!C$1:C1000)</f>
        <v>4</v>
      </c>
      <c r="D220" s="8">
        <f>lookup($A220, NIL!$A$1:$A1000, NIL!D$1:D1000)</f>
        <v>1</v>
      </c>
      <c r="E220" s="8">
        <f>lookup($A220, NIL!$A$1:$A1000, NIL!E$1:E1000)</f>
        <v>1</v>
      </c>
      <c r="F220" s="8">
        <f>lookup($A220, NIL!$A$1:$A1000, NIL!F$1:F1000)</f>
        <v>0</v>
      </c>
      <c r="G220" s="8">
        <f>lookup($A220, NIL!$A$1:$A1000, NIL!G$1:G1000)</f>
        <v>0</v>
      </c>
      <c r="H220" s="8">
        <f>lookup($A220, NIL!$A$1:$A1000, NIL!K$1:K1000)</f>
        <v>0.1802616964</v>
      </c>
      <c r="I220" s="8">
        <f>lookup($A220, NIL!$A$1:$A1000, NIL!L$1:L1000)</f>
        <v>0.3487391692</v>
      </c>
      <c r="J220" s="8">
        <f>lookup($A220, NIL!$A$1:$A1000, NIL!M$1:M1000)</f>
        <v>0.2955136923</v>
      </c>
      <c r="K220" s="8">
        <f>lookup($A220, NIL!$A$1:$A1000, NIL!N$1:N1000)</f>
        <v>-0.980049762</v>
      </c>
      <c r="L220" s="8">
        <f>lookup($A220, NIL!$A$1:$A1000, NIL!O$1:O1000)</f>
        <v>-0.7116357457</v>
      </c>
      <c r="M220" s="8">
        <f>lookup($A220, NIL!$A$1:$A1000, NIL!P$1:P1000)</f>
        <v>-0.17343419</v>
      </c>
      <c r="N220" s="8">
        <f t="shared" si="1"/>
        <v>-0.4164543072</v>
      </c>
      <c r="P220" s="8">
        <f>iferror(VLOOKUP($A220, Awario!$A$2:$G1000, 3, false), "")</f>
        <v>0</v>
      </c>
      <c r="Q220" s="8">
        <f>iferror(VLOOKUP($A220, Awario!$A$2:$Z1000, 4, false), "")</f>
        <v>0</v>
      </c>
      <c r="R220" s="8">
        <f>iferror(VLOOKUP($A220, Awario!$A$2:$Z1000, 5, false), "")</f>
        <v>0</v>
      </c>
      <c r="S220" s="8">
        <f>iferror(VLOOKUP($A220, Awario!$A$2:$G1000, 6, false), "")</f>
        <v>0</v>
      </c>
      <c r="T220" s="9" t="b">
        <f>iferror(VLOOKUP($A220, Awario!$A$2:$Z1000, 7, false), "")</f>
        <v>1</v>
      </c>
      <c r="U220" s="8" t="str">
        <f>iferror(VLOOKUP($A220, Awario!$A$2:$Z1000, 8, false), "")</f>
        <v/>
      </c>
      <c r="V220" s="8">
        <f>iferror(VLOOKUP($A220, Awario!$A$2:$Z1000, 9, false), "")</f>
        <v>-0.7270182438</v>
      </c>
      <c r="W220" s="8">
        <f>iferror(VLOOKUP($A220, Awario!$A$2:$Z1000, 10, false), "")</f>
        <v>-0.9975098132</v>
      </c>
      <c r="X220" s="8" t="str">
        <f>iferror(VLOOKUP($A220, Awario!$A$2:$Z1000, 11, false), "")</f>
        <v/>
      </c>
      <c r="Y220" s="8">
        <f>iferror(VLOOKUP($A220, Awario!$A$2:$Z1000, 12, false), "")</f>
        <v>-0.8622640285</v>
      </c>
      <c r="Z220" s="8">
        <f t="shared" si="2"/>
        <v>-0.9285817296</v>
      </c>
      <c r="AA220" s="8"/>
      <c r="AB220" s="8">
        <f>iferror(VLOOKUP($A220, TMUI!$A$2:$G1000, 3, false), "")</f>
        <v>78.42</v>
      </c>
      <c r="AC220" s="8">
        <f>iferror(VLOOKUP($A220, TMUI!$A$2:$G1000, 4, false), "")</f>
        <v>76.82</v>
      </c>
      <c r="AD220" s="8">
        <f>iferror(VLOOKUP($A220, TMUI!$A$2:$G1000, 5, false), "")</f>
        <v>72.55</v>
      </c>
      <c r="AE220" s="8">
        <f>iferror(VLOOKUP($A220, TMUI!$A$2:$G1000, 6, false), "")</f>
        <v>57.95</v>
      </c>
      <c r="AF220" s="8">
        <f>iferror(VLOOKUP($A220, TMUI!$A$2:$Z1000, 7, false), "")</f>
        <v>0.1604305244</v>
      </c>
      <c r="AG220" s="8">
        <f>iferror(VLOOKUP($A220, TMUI!$A$2:$Z1000, 8, false), "")</f>
        <v>0.5278401233</v>
      </c>
      <c r="AH220" s="8">
        <f>iferror(VLOOKUP($A220, TMUI!$A$2:$Z1000, 9, false), "")</f>
        <v>-0.02027200196</v>
      </c>
      <c r="AI220" s="8">
        <f>iferror(VLOOKUP($A220, TMUI!$A$2:$Z1000, 10, false), "")</f>
        <v>0.08843570346</v>
      </c>
      <c r="AJ220" s="8">
        <f>iferror(VLOOKUP($A220, TMUI!$A$2:$Z1000, 11, false), "")</f>
        <v>0.1891085873</v>
      </c>
      <c r="AK220" s="8">
        <f t="shared" si="3"/>
        <v>0.4348661717</v>
      </c>
      <c r="AL220" s="8"/>
      <c r="AM220" s="8">
        <f t="shared" si="4"/>
        <v>-0.303389955</v>
      </c>
      <c r="AN220" s="8">
        <f>iferror(vlookup(A220, 'December Scores'!A$1:AS1000, 3, false), "")</f>
        <v>-0.8700010221</v>
      </c>
      <c r="AO220" s="8">
        <f t="shared" si="5"/>
        <v>-0.4450427218</v>
      </c>
    </row>
    <row r="221">
      <c r="A221" s="2">
        <v>1655.0</v>
      </c>
      <c r="B221" s="2" t="s">
        <v>182</v>
      </c>
      <c r="C221" s="8">
        <f>lookup($A221, NIL!$A$1:$A1000, NIL!C$1:C1000)</f>
        <v>4</v>
      </c>
      <c r="D221" s="8">
        <f>lookup($A221, NIL!$A$1:$A1000, NIL!D$1:D1000)</f>
        <v>1</v>
      </c>
      <c r="E221" s="8">
        <f>lookup($A221, NIL!$A$1:$A1000, NIL!E$1:E1000)</f>
        <v>1</v>
      </c>
      <c r="F221" s="8">
        <f>lookup($A221, NIL!$A$1:$A1000, NIL!F$1:F1000)</f>
        <v>0</v>
      </c>
      <c r="G221" s="8">
        <f>lookup($A221, NIL!$A$1:$A1000, NIL!G$1:G1000)</f>
        <v>0</v>
      </c>
      <c r="H221" s="8">
        <f>lookup($A221, NIL!$A$1:$A1000, NIL!K$1:K1000)</f>
        <v>0.1802616964</v>
      </c>
      <c r="I221" s="8">
        <f>lookup($A221, NIL!$A$1:$A1000, NIL!L$1:L1000)</f>
        <v>0.3487391692</v>
      </c>
      <c r="J221" s="8">
        <f>lookup($A221, NIL!$A$1:$A1000, NIL!M$1:M1000)</f>
        <v>0.2955136923</v>
      </c>
      <c r="K221" s="8">
        <f>lookup($A221, NIL!$A$1:$A1000, NIL!N$1:N1000)</f>
        <v>-0.980049762</v>
      </c>
      <c r="L221" s="8">
        <f>lookup($A221, NIL!$A$1:$A1000, NIL!O$1:O1000)</f>
        <v>-0.7116357457</v>
      </c>
      <c r="M221" s="8">
        <f>lookup($A221, NIL!$A$1:$A1000, NIL!P$1:P1000)</f>
        <v>-0.17343419</v>
      </c>
      <c r="N221" s="8">
        <f t="shared" si="1"/>
        <v>-0.4164543072</v>
      </c>
      <c r="P221" s="8">
        <f>iferror(VLOOKUP($A221, Awario!$A$2:$G1000, 3, false), "")</f>
        <v>0</v>
      </c>
      <c r="Q221" s="8">
        <f>iferror(VLOOKUP($A221, Awario!$A$2:$Z1000, 4, false), "")</f>
        <v>236</v>
      </c>
      <c r="R221" s="8">
        <f>iferror(VLOOKUP($A221, Awario!$A$2:$Z1000, 5, false), "")</f>
        <v>0</v>
      </c>
      <c r="S221" s="8">
        <f>iferror(VLOOKUP($A221, Awario!$A$2:$G1000, 6, false), "")</f>
        <v>0</v>
      </c>
      <c r="T221" s="9" t="b">
        <f>iferror(VLOOKUP($A221, Awario!$A$2:$Z1000, 7, false), "")</f>
        <v>1</v>
      </c>
      <c r="U221" s="8" t="str">
        <f>iferror(VLOOKUP($A221, Awario!$A$2:$Z1000, 8, false), "")</f>
        <v/>
      </c>
      <c r="V221" s="8">
        <f>iferror(VLOOKUP($A221, Awario!$A$2:$Z1000, 9, false), "")</f>
        <v>-0.7270182438</v>
      </c>
      <c r="W221" s="8">
        <f>iferror(VLOOKUP($A221, Awario!$A$2:$Z1000, 10, false), "")</f>
        <v>-0.9975098132</v>
      </c>
      <c r="X221" s="8" t="str">
        <f>iferror(VLOOKUP($A221, Awario!$A$2:$Z1000, 11, false), "")</f>
        <v/>
      </c>
      <c r="Y221" s="8">
        <f>iferror(VLOOKUP($A221, Awario!$A$2:$Z1000, 12, false), "")</f>
        <v>-0.8622640285</v>
      </c>
      <c r="Z221" s="8">
        <f t="shared" si="2"/>
        <v>-0.9285817296</v>
      </c>
      <c r="AA221" s="8"/>
      <c r="AB221" s="8">
        <f>iferror(VLOOKUP($A221, TMUI!$A$2:$G1000, 3, false), "")</f>
        <v>83.14</v>
      </c>
      <c r="AC221" s="8">
        <f>iferror(VLOOKUP($A221, TMUI!$A$2:$G1000, 4, false), "")</f>
        <v>65.51</v>
      </c>
      <c r="AD221" s="8">
        <f>iferror(VLOOKUP($A221, TMUI!$A$2:$G1000, 5, false), "")</f>
        <v>69.17</v>
      </c>
      <c r="AE221" s="8">
        <f>iferror(VLOOKUP($A221, TMUI!$A$2:$G1000, 6, false), "")</f>
        <v>46.55</v>
      </c>
      <c r="AF221" s="8">
        <f>iferror(VLOOKUP($A221, TMUI!$A$2:$Z1000, 7, false), "")</f>
        <v>0.5063759604</v>
      </c>
      <c r="AG221" s="8">
        <f>iferror(VLOOKUP($A221, TMUI!$A$2:$Z1000, 8, false), "")</f>
        <v>-0.2411568356</v>
      </c>
      <c r="AH221" s="8">
        <f>iferror(VLOOKUP($A221, TMUI!$A$2:$Z1000, 9, false), "")</f>
        <v>-0.2849869197</v>
      </c>
      <c r="AI221" s="8">
        <f>iferror(VLOOKUP($A221, TMUI!$A$2:$Z1000, 10, false), "")</f>
        <v>-0.6071211983</v>
      </c>
      <c r="AJ221" s="8">
        <f>iferror(VLOOKUP($A221, TMUI!$A$2:$Z1000, 11, false), "")</f>
        <v>-0.1567222483</v>
      </c>
      <c r="AK221" s="8">
        <f t="shared" si="3"/>
        <v>-0.3958816089</v>
      </c>
      <c r="AL221" s="8"/>
      <c r="AM221" s="8">
        <f t="shared" si="4"/>
        <v>-0.5803058819</v>
      </c>
      <c r="AN221" s="8">
        <f>iferror(vlookup(A221, 'December Scores'!A$1:AS1000, 3, false), "")</f>
        <v>-0.05360292013</v>
      </c>
      <c r="AO221" s="8">
        <f t="shared" si="5"/>
        <v>-0.4486301415</v>
      </c>
    </row>
    <row r="222">
      <c r="A222" s="2">
        <v>1446.0</v>
      </c>
      <c r="B222" s="2" t="s">
        <v>138</v>
      </c>
      <c r="C222" s="8">
        <f>lookup($A222, NIL!$A$1:$A1000, NIL!C$1:C1000)</f>
        <v>4</v>
      </c>
      <c r="D222" s="8">
        <f>lookup($A222, NIL!$A$1:$A1000, NIL!D$1:D1000)</f>
        <v>1</v>
      </c>
      <c r="E222" s="8">
        <f>lookup($A222, NIL!$A$1:$A1000, NIL!E$1:E1000)</f>
        <v>1</v>
      </c>
      <c r="F222" s="8">
        <f>lookup($A222, NIL!$A$1:$A1000, NIL!F$1:F1000)</f>
        <v>1</v>
      </c>
      <c r="G222" s="8">
        <f>lookup($A222, NIL!$A$1:$A1000, NIL!G$1:G1000)</f>
        <v>0</v>
      </c>
      <c r="H222" s="8">
        <f>lookup($A222, NIL!$A$1:$A1000, NIL!K$1:K1000)</f>
        <v>0.1802616964</v>
      </c>
      <c r="I222" s="8">
        <f>lookup($A222, NIL!$A$1:$A1000, NIL!L$1:L1000)</f>
        <v>0.3487391692</v>
      </c>
      <c r="J222" s="8">
        <f>lookup($A222, NIL!$A$1:$A1000, NIL!M$1:M1000)</f>
        <v>0.2955136923</v>
      </c>
      <c r="K222" s="8">
        <f>lookup($A222, NIL!$A$1:$A1000, NIL!N$1:N1000)</f>
        <v>1.016618783</v>
      </c>
      <c r="L222" s="8">
        <f>lookup($A222, NIL!$A$1:$A1000, NIL!O$1:O1000)</f>
        <v>-0.7116357457</v>
      </c>
      <c r="M222" s="8">
        <f>lookup($A222, NIL!$A$1:$A1000, NIL!P$1:P1000)</f>
        <v>0.225899519</v>
      </c>
      <c r="N222" s="8">
        <f t="shared" si="1"/>
        <v>0.4752888795</v>
      </c>
      <c r="P222" s="8">
        <f>iferror(VLOOKUP($A222, Awario!$A$2:$G1000, 3, false), "")</f>
        <v>0</v>
      </c>
      <c r="Q222" s="8">
        <f>iferror(VLOOKUP($A222, Awario!$A$2:$Z1000, 4, false), "")</f>
        <v>0</v>
      </c>
      <c r="R222" s="8">
        <f>iferror(VLOOKUP($A222, Awario!$A$2:$Z1000, 5, false), "")</f>
        <v>0</v>
      </c>
      <c r="S222" s="8">
        <f>iferror(VLOOKUP($A222, Awario!$A$2:$G1000, 6, false), "")</f>
        <v>0</v>
      </c>
      <c r="T222" s="9" t="b">
        <f>iferror(VLOOKUP($A222, Awario!$A$2:$Z1000, 7, false), "")</f>
        <v>1</v>
      </c>
      <c r="U222" s="8" t="str">
        <f>iferror(VLOOKUP($A222, Awario!$A$2:$Z1000, 8, false), "")</f>
        <v/>
      </c>
      <c r="V222" s="8">
        <f>iferror(VLOOKUP($A222, Awario!$A$2:$Z1000, 9, false), "")</f>
        <v>-0.7270182438</v>
      </c>
      <c r="W222" s="8">
        <f>iferror(VLOOKUP($A222, Awario!$A$2:$Z1000, 10, false), "")</f>
        <v>-0.9975098132</v>
      </c>
      <c r="X222" s="8" t="str">
        <f>iferror(VLOOKUP($A222, Awario!$A$2:$Z1000, 11, false), "")</f>
        <v/>
      </c>
      <c r="Y222" s="8">
        <f>iferror(VLOOKUP($A222, Awario!$A$2:$Z1000, 12, false), "")</f>
        <v>-0.8622640285</v>
      </c>
      <c r="Z222" s="8">
        <f t="shared" si="2"/>
        <v>-0.9285817296</v>
      </c>
      <c r="AA222" s="8"/>
      <c r="AB222" s="8">
        <f>iferror(VLOOKUP($A222, TMUI!$A$2:$G1000, 3, false), "")</f>
        <v>66.88</v>
      </c>
      <c r="AC222" s="8">
        <f>iferror(VLOOKUP($A222, TMUI!$A$2:$G1000, 4, false), "")</f>
        <v>54.04</v>
      </c>
      <c r="AD222" s="8">
        <f>iferror(VLOOKUP($A222, TMUI!$A$2:$G1000, 5, false), "")</f>
        <v>61.67</v>
      </c>
      <c r="AE222" s="8">
        <f>iferror(VLOOKUP($A222, TMUI!$A$2:$G1000, 6, false), "")</f>
        <v>38.86</v>
      </c>
      <c r="AF222" s="8">
        <f>iferror(VLOOKUP($A222, TMUI!$A$2:$Z1000, 7, false), "")</f>
        <v>-0.6853767494</v>
      </c>
      <c r="AG222" s="8">
        <f>iferror(VLOOKUP($A222, TMUI!$A$2:$Z1000, 8, false), "")</f>
        <v>-1.02103262</v>
      </c>
      <c r="AH222" s="8">
        <f>iferror(VLOOKUP($A222, TMUI!$A$2:$Z1000, 9, false), "")</f>
        <v>-0.8723720923</v>
      </c>
      <c r="AI222" s="8">
        <f>iferror(VLOOKUP($A222, TMUI!$A$2:$Z1000, 10, false), "")</f>
        <v>-1.076317038</v>
      </c>
      <c r="AJ222" s="8">
        <f>iferror(VLOOKUP($A222, TMUI!$A$2:$Z1000, 11, false), "")</f>
        <v>-0.9137746249</v>
      </c>
      <c r="AK222" s="8">
        <f t="shared" si="3"/>
        <v>-0.955915595</v>
      </c>
      <c r="AL222" s="8"/>
      <c r="AM222" s="8">
        <f t="shared" si="4"/>
        <v>-0.4697361484</v>
      </c>
      <c r="AN222" s="8">
        <f>iferror(vlookup(A222, 'December Scores'!A$1:AS1000, 3, false), "")</f>
        <v>-0.3896437967</v>
      </c>
      <c r="AO222" s="8">
        <f t="shared" si="5"/>
        <v>-0.4497130604</v>
      </c>
    </row>
    <row r="223">
      <c r="A223" s="2">
        <v>871.0</v>
      </c>
      <c r="B223" s="2" t="s">
        <v>83</v>
      </c>
      <c r="C223" s="8">
        <f>lookup($A223, NIL!$A$1:$A1000, NIL!C$1:C1000)</f>
        <v>4</v>
      </c>
      <c r="D223" s="8">
        <f>lookup($A223, NIL!$A$1:$A1000, NIL!D$1:D1000)</f>
        <v>1</v>
      </c>
      <c r="E223" s="8">
        <f>lookup($A223, NIL!$A$1:$A1000, NIL!E$1:E1000)</f>
        <v>1</v>
      </c>
      <c r="F223" s="8">
        <f>lookup($A223, NIL!$A$1:$A1000, NIL!F$1:F1000)</f>
        <v>0</v>
      </c>
      <c r="G223" s="8">
        <f>lookup($A223, NIL!$A$1:$A1000, NIL!G$1:G1000)</f>
        <v>0</v>
      </c>
      <c r="H223" s="8">
        <f>lookup($A223, NIL!$A$1:$A1000, NIL!K$1:K1000)</f>
        <v>0.1802616964</v>
      </c>
      <c r="I223" s="8">
        <f>lookup($A223, NIL!$A$1:$A1000, NIL!L$1:L1000)</f>
        <v>0.3487391692</v>
      </c>
      <c r="J223" s="8">
        <f>lookup($A223, NIL!$A$1:$A1000, NIL!M$1:M1000)</f>
        <v>0.2955136923</v>
      </c>
      <c r="K223" s="8">
        <f>lookup($A223, NIL!$A$1:$A1000, NIL!N$1:N1000)</f>
        <v>-0.980049762</v>
      </c>
      <c r="L223" s="8">
        <f>lookup($A223, NIL!$A$1:$A1000, NIL!O$1:O1000)</f>
        <v>-0.7116357457</v>
      </c>
      <c r="M223" s="8">
        <f>lookup($A223, NIL!$A$1:$A1000, NIL!P$1:P1000)</f>
        <v>-0.17343419</v>
      </c>
      <c r="N223" s="8">
        <f t="shared" si="1"/>
        <v>-0.4164543072</v>
      </c>
      <c r="P223" s="8">
        <f>iferror(VLOOKUP($A223, Awario!$A$2:$G1000, 3, false), "")</f>
        <v>0</v>
      </c>
      <c r="Q223" s="8">
        <f>iferror(VLOOKUP($A223, Awario!$A$2:$Z1000, 4, false), "")</f>
        <v>0</v>
      </c>
      <c r="R223" s="8">
        <f>iferror(VLOOKUP($A223, Awario!$A$2:$Z1000, 5, false), "")</f>
        <v>0</v>
      </c>
      <c r="S223" s="8">
        <f>iferror(VLOOKUP($A223, Awario!$A$2:$G1000, 6, false), "")</f>
        <v>0</v>
      </c>
      <c r="T223" s="9" t="b">
        <f>iferror(VLOOKUP($A223, Awario!$A$2:$Z1000, 7, false), "")</f>
        <v>1</v>
      </c>
      <c r="U223" s="8" t="str">
        <f>iferror(VLOOKUP($A223, Awario!$A$2:$Z1000, 8, false), "")</f>
        <v/>
      </c>
      <c r="V223" s="8">
        <f>iferror(VLOOKUP($A223, Awario!$A$2:$Z1000, 9, false), "")</f>
        <v>-0.7270182438</v>
      </c>
      <c r="W223" s="8">
        <f>iferror(VLOOKUP($A223, Awario!$A$2:$Z1000, 10, false), "")</f>
        <v>-0.9975098132</v>
      </c>
      <c r="X223" s="8" t="str">
        <f>iferror(VLOOKUP($A223, Awario!$A$2:$Z1000, 11, false), "")</f>
        <v/>
      </c>
      <c r="Y223" s="8">
        <f>iferror(VLOOKUP($A223, Awario!$A$2:$Z1000, 12, false), "")</f>
        <v>-0.8622640285</v>
      </c>
      <c r="Z223" s="8">
        <f t="shared" si="2"/>
        <v>-0.9285817296</v>
      </c>
      <c r="AA223" s="8"/>
      <c r="AB223" s="8">
        <f>iferror(VLOOKUP($A223, TMUI!$A$2:$G1000, 3, false), "")</f>
        <v>79.45</v>
      </c>
      <c r="AC223" s="8">
        <f>iferror(VLOOKUP($A223, TMUI!$A$2:$G1000, 4, false), "")</f>
        <v>71.42</v>
      </c>
      <c r="AD223" s="8">
        <f>iferror(VLOOKUP($A223, TMUI!$A$2:$G1000, 5, false), "")</f>
        <v>65.41</v>
      </c>
      <c r="AE223" s="8">
        <f>iferror(VLOOKUP($A223, TMUI!$A$2:$G1000, 6, false), "")</f>
        <v>52.09</v>
      </c>
      <c r="AF223" s="8">
        <f>iferror(VLOOKUP($A223, TMUI!$A$2:$Z1000, 7, false), "")</f>
        <v>0.2359228547</v>
      </c>
      <c r="AG223" s="8">
        <f>iferror(VLOOKUP($A223, TMUI!$A$2:$Z1000, 8, false), "")</f>
        <v>0.1606797716</v>
      </c>
      <c r="AH223" s="8">
        <f>iferror(VLOOKUP($A223, TMUI!$A$2:$Z1000, 9, false), "")</f>
        <v>-0.5794626862</v>
      </c>
      <c r="AI223" s="8">
        <f>iferror(VLOOKUP($A223, TMUI!$A$2:$Z1000, 10, false), "")</f>
        <v>-0.2691049495</v>
      </c>
      <c r="AJ223" s="8">
        <f>iferror(VLOOKUP($A223, TMUI!$A$2:$Z1000, 11, false), "")</f>
        <v>-0.1129912524</v>
      </c>
      <c r="AK223" s="8">
        <f t="shared" si="3"/>
        <v>-0.3361417147</v>
      </c>
      <c r="AL223" s="8"/>
      <c r="AM223" s="8">
        <f t="shared" si="4"/>
        <v>-0.5603925838</v>
      </c>
      <c r="AN223" s="8">
        <f>iferror(vlookup(A223, 'December Scores'!A$1:AS1000, 3, false), "")</f>
        <v>-0.1345127326</v>
      </c>
      <c r="AO223" s="8">
        <f t="shared" si="5"/>
        <v>-0.453922621</v>
      </c>
    </row>
    <row r="224">
      <c r="A224" s="2">
        <v>1849.0</v>
      </c>
      <c r="B224" s="2" t="s">
        <v>230</v>
      </c>
      <c r="C224" s="8">
        <f>lookup($A224, NIL!$A$1:$A1000, NIL!C$1:C1000)</f>
        <v>4</v>
      </c>
      <c r="D224" s="8">
        <f>lookup($A224, NIL!$A$1:$A1000, NIL!D$1:D1000)</f>
        <v>0</v>
      </c>
      <c r="E224" s="8">
        <f>lookup($A224, NIL!$A$1:$A1000, NIL!E$1:E1000)</f>
        <v>1</v>
      </c>
      <c r="F224" s="8">
        <f>lookup($A224, NIL!$A$1:$A1000, NIL!F$1:F1000)</f>
        <v>0</v>
      </c>
      <c r="G224" s="8">
        <f>lookup($A224, NIL!$A$1:$A1000, NIL!G$1:G1000)</f>
        <v>0</v>
      </c>
      <c r="H224" s="8">
        <f>lookup($A224, NIL!$A$1:$A1000, NIL!K$1:K1000)</f>
        <v>0.1802616964</v>
      </c>
      <c r="I224" s="8">
        <f>lookup($A224, NIL!$A$1:$A1000, NIL!L$1:L1000)</f>
        <v>-2.857411258</v>
      </c>
      <c r="J224" s="8">
        <f>lookup($A224, NIL!$A$1:$A1000, NIL!M$1:M1000)</f>
        <v>0.2955136923</v>
      </c>
      <c r="K224" s="8">
        <f>lookup($A224, NIL!$A$1:$A1000, NIL!N$1:N1000)</f>
        <v>-0.980049762</v>
      </c>
      <c r="L224" s="8">
        <f>lookup($A224, NIL!$A$1:$A1000, NIL!O$1:O1000)</f>
        <v>-0.7116357457</v>
      </c>
      <c r="M224" s="8">
        <f>lookup($A224, NIL!$A$1:$A1000, NIL!P$1:P1000)</f>
        <v>-0.8146642753</v>
      </c>
      <c r="N224" s="8">
        <f t="shared" si="1"/>
        <v>-0.9025875444</v>
      </c>
      <c r="P224" s="8">
        <f>iferror(VLOOKUP($A224, Awario!$A$2:$G1000, 3, false), "")</f>
        <v>0</v>
      </c>
      <c r="Q224" s="8">
        <f>iferror(VLOOKUP($A224, Awario!$A$2:$Z1000, 4, false), "")</f>
        <v>0</v>
      </c>
      <c r="R224" s="8">
        <f>iferror(VLOOKUP($A224, Awario!$A$2:$Z1000, 5, false), "")</f>
        <v>0</v>
      </c>
      <c r="S224" s="8">
        <f>iferror(VLOOKUP($A224, Awario!$A$2:$G1000, 6, false), "")</f>
        <v>0</v>
      </c>
      <c r="T224" s="9" t="b">
        <f>iferror(VLOOKUP($A224, Awario!$A$2:$Z1000, 7, false), "")</f>
        <v>1</v>
      </c>
      <c r="U224" s="8" t="str">
        <f>iferror(VLOOKUP($A224, Awario!$A$2:$Z1000, 8, false), "")</f>
        <v/>
      </c>
      <c r="V224" s="8">
        <f>iferror(VLOOKUP($A224, Awario!$A$2:$Z1000, 9, false), "")</f>
        <v>-0.7270182438</v>
      </c>
      <c r="W224" s="8">
        <f>iferror(VLOOKUP($A224, Awario!$A$2:$Z1000, 10, false), "")</f>
        <v>-0.9975098132</v>
      </c>
      <c r="X224" s="8" t="str">
        <f>iferror(VLOOKUP($A224, Awario!$A$2:$Z1000, 11, false), "")</f>
        <v/>
      </c>
      <c r="Y224" s="8">
        <f>iferror(VLOOKUP($A224, Awario!$A$2:$Z1000, 12, false), "")</f>
        <v>-0.8622640285</v>
      </c>
      <c r="Z224" s="8">
        <f t="shared" si="2"/>
        <v>-0.9285817296</v>
      </c>
      <c r="AA224" s="8"/>
      <c r="AB224" s="8">
        <f>iferror(VLOOKUP($A224, TMUI!$A$2:$G1000, 3, false), "")</f>
        <v>79.14</v>
      </c>
      <c r="AC224" s="8">
        <f>iferror(VLOOKUP($A224, TMUI!$A$2:$G1000, 4, false), "")</f>
        <v>75.7</v>
      </c>
      <c r="AD224" s="8">
        <f>iferror(VLOOKUP($A224, TMUI!$A$2:$G1000, 5, false), "")</f>
        <v>71.76</v>
      </c>
      <c r="AE224" s="8">
        <f>iferror(VLOOKUP($A224, TMUI!$A$2:$G1000, 6, false), "")</f>
        <v>60.63</v>
      </c>
      <c r="AF224" s="8">
        <f>iferror(VLOOKUP($A224, TMUI!$A$2:$Z1000, 7, false), "")</f>
        <v>0.2132018621</v>
      </c>
      <c r="AG224" s="8">
        <f>iferror(VLOOKUP($A224, TMUI!$A$2:$Z1000, 8, false), "")</f>
        <v>0.4516883466</v>
      </c>
      <c r="AH224" s="8">
        <f>iferror(VLOOKUP($A224, TMUI!$A$2:$Z1000, 9, false), "")</f>
        <v>-0.08214324013</v>
      </c>
      <c r="AI224" s="8">
        <f>iferror(VLOOKUP($A224, TMUI!$A$2:$Z1000, 10, false), "")</f>
        <v>0.2519525891</v>
      </c>
      <c r="AJ224" s="8">
        <f>iferror(VLOOKUP($A224, TMUI!$A$2:$Z1000, 11, false), "")</f>
        <v>0.2086748894</v>
      </c>
      <c r="AK224" s="8">
        <f t="shared" si="3"/>
        <v>0.4568094673</v>
      </c>
      <c r="AL224" s="8"/>
      <c r="AM224" s="8">
        <f t="shared" si="4"/>
        <v>-0.4581199356</v>
      </c>
      <c r="AN224" s="8">
        <f>iferror(vlookup(A224, 'December Scores'!A$1:AS1000, 3, false), "")</f>
        <v>-0.4746034006</v>
      </c>
      <c r="AO224" s="8">
        <f t="shared" si="5"/>
        <v>-0.4622408018</v>
      </c>
    </row>
    <row r="225">
      <c r="A225" s="2">
        <v>1607.0</v>
      </c>
      <c r="B225" s="2" t="s">
        <v>177</v>
      </c>
      <c r="C225" s="8">
        <f>lookup($A225, NIL!$A$1:$A1000, NIL!C$1:C1000)</f>
        <v>4</v>
      </c>
      <c r="D225" s="8">
        <f>lookup($A225, NIL!$A$1:$A1000, NIL!D$1:D1000)</f>
        <v>1</v>
      </c>
      <c r="E225" s="8">
        <f>lookup($A225, NIL!$A$1:$A1000, NIL!E$1:E1000)</f>
        <v>1</v>
      </c>
      <c r="F225" s="8">
        <f>lookup($A225, NIL!$A$1:$A1000, NIL!F$1:F1000)</f>
        <v>0</v>
      </c>
      <c r="G225" s="8">
        <f>lookup($A225, NIL!$A$1:$A1000, NIL!G$1:G1000)</f>
        <v>0</v>
      </c>
      <c r="H225" s="8">
        <f>lookup($A225, NIL!$A$1:$A1000, NIL!K$1:K1000)</f>
        <v>0.1802616964</v>
      </c>
      <c r="I225" s="8">
        <f>lookup($A225, NIL!$A$1:$A1000, NIL!L$1:L1000)</f>
        <v>0.3487391692</v>
      </c>
      <c r="J225" s="8">
        <f>lookup($A225, NIL!$A$1:$A1000, NIL!M$1:M1000)</f>
        <v>0.2955136923</v>
      </c>
      <c r="K225" s="8">
        <f>lookup($A225, NIL!$A$1:$A1000, NIL!N$1:N1000)</f>
        <v>-0.980049762</v>
      </c>
      <c r="L225" s="8">
        <f>lookup($A225, NIL!$A$1:$A1000, NIL!O$1:O1000)</f>
        <v>-0.7116357457</v>
      </c>
      <c r="M225" s="8">
        <f>lookup($A225, NIL!$A$1:$A1000, NIL!P$1:P1000)</f>
        <v>-0.17343419</v>
      </c>
      <c r="N225" s="8">
        <f t="shared" si="1"/>
        <v>-0.4164543072</v>
      </c>
      <c r="P225" s="8">
        <f>iferror(VLOOKUP($A225, Awario!$A$2:$G1000, 3, false), "")</f>
        <v>2</v>
      </c>
      <c r="Q225" s="8">
        <f>iferror(VLOOKUP($A225, Awario!$A$2:$Z1000, 4, false), "")</f>
        <v>831</v>
      </c>
      <c r="R225" s="8">
        <f>iferror(VLOOKUP($A225, Awario!$A$2:$Z1000, 5, false), "")</f>
        <v>0</v>
      </c>
      <c r="S225" s="8">
        <f>iferror(VLOOKUP($A225, Awario!$A$2:$G1000, 6, false), "")</f>
        <v>0</v>
      </c>
      <c r="T225" s="9" t="b">
        <f>iferror(VLOOKUP($A225, Awario!$A$2:$Z1000, 7, false), "")</f>
        <v>1</v>
      </c>
      <c r="U225" s="8" t="str">
        <f>iferror(VLOOKUP($A225, Awario!$A$2:$Z1000, 8, false), "")</f>
        <v/>
      </c>
      <c r="V225" s="8">
        <f>iferror(VLOOKUP($A225, Awario!$A$2:$Z1000, 9, false), "")</f>
        <v>-0.7270182438</v>
      </c>
      <c r="W225" s="8">
        <f>iferror(VLOOKUP($A225, Awario!$A$2:$Z1000, 10, false), "")</f>
        <v>-0.1001361202</v>
      </c>
      <c r="X225" s="8" t="str">
        <f>iferror(VLOOKUP($A225, Awario!$A$2:$Z1000, 11, false), "")</f>
        <v/>
      </c>
      <c r="Y225" s="8">
        <f>iferror(VLOOKUP($A225, Awario!$A$2:$Z1000, 12, false), "")</f>
        <v>-0.413577182</v>
      </c>
      <c r="Z225" s="8">
        <f t="shared" si="2"/>
        <v>-0.6430996673</v>
      </c>
      <c r="AA225" s="8"/>
      <c r="AB225" s="8">
        <f>iferror(VLOOKUP($A225, TMUI!$A$2:$G1000, 3, false), "")</f>
        <v>84.92</v>
      </c>
      <c r="AC225" s="8">
        <f>iferror(VLOOKUP($A225, TMUI!$A$2:$G1000, 4, false), "")</f>
        <v>53.67</v>
      </c>
      <c r="AD225" s="8">
        <f>iferror(VLOOKUP($A225, TMUI!$A$2:$G1000, 5, false), "")</f>
        <v>60.98</v>
      </c>
      <c r="AE225" s="8">
        <f>iferror(VLOOKUP($A225, TMUI!$A$2:$G1000, 6, false), "")</f>
        <v>38.79</v>
      </c>
      <c r="AF225" s="8">
        <f>iferror(VLOOKUP($A225, TMUI!$A$2:$Z1000, 7, false), "")</f>
        <v>0.6368384342</v>
      </c>
      <c r="AG225" s="8">
        <f>iferror(VLOOKUP($A225, TMUI!$A$2:$Z1000, 8, false), "")</f>
        <v>-1.046189903</v>
      </c>
      <c r="AH225" s="8">
        <f>iferror(VLOOKUP($A225, TMUI!$A$2:$Z1000, 9, false), "")</f>
        <v>-0.9264115282</v>
      </c>
      <c r="AI225" s="8">
        <f>iferror(VLOOKUP($A225, TMUI!$A$2:$Z1000, 10, false), "")</f>
        <v>-1.080588002</v>
      </c>
      <c r="AJ225" s="8">
        <f>iferror(VLOOKUP($A225, TMUI!$A$2:$Z1000, 11, false), "")</f>
        <v>-0.6040877496</v>
      </c>
      <c r="AK225" s="8">
        <f t="shared" si="3"/>
        <v>-0.7772308213</v>
      </c>
      <c r="AL225" s="8"/>
      <c r="AM225" s="8">
        <f t="shared" si="4"/>
        <v>-0.6122615986</v>
      </c>
      <c r="AN225" s="8">
        <f>iferror(vlookup(A225, 'December Scores'!A$1:AS1000, 3, false), "")</f>
        <v>-0.07110721249</v>
      </c>
      <c r="AO225" s="8">
        <f t="shared" si="5"/>
        <v>-0.4769730021</v>
      </c>
    </row>
    <row r="226">
      <c r="A226" s="2">
        <v>2436.0</v>
      </c>
      <c r="B226" s="2" t="s">
        <v>327</v>
      </c>
      <c r="C226" s="8">
        <f>lookup($A226, NIL!$A$1:$A1000, NIL!C$1:C1000)</f>
        <v>4</v>
      </c>
      <c r="D226" s="8">
        <f>lookup($A226, NIL!$A$1:$A1000, NIL!D$1:D1000)</f>
        <v>1</v>
      </c>
      <c r="E226" s="8">
        <f>lookup($A226, NIL!$A$1:$A1000, NIL!E$1:E1000)</f>
        <v>1</v>
      </c>
      <c r="F226" s="8">
        <f>lookup($A226, NIL!$A$1:$A1000, NIL!F$1:F1000)</f>
        <v>0</v>
      </c>
      <c r="G226" s="8">
        <f>lookup($A226, NIL!$A$1:$A1000, NIL!G$1:G1000)</f>
        <v>0</v>
      </c>
      <c r="H226" s="8">
        <f>lookup($A226, NIL!$A$1:$A1000, NIL!K$1:K1000)</f>
        <v>0.1802616964</v>
      </c>
      <c r="I226" s="8">
        <f>lookup($A226, NIL!$A$1:$A1000, NIL!L$1:L1000)</f>
        <v>0.3487391692</v>
      </c>
      <c r="J226" s="8">
        <f>lookup($A226, NIL!$A$1:$A1000, NIL!M$1:M1000)</f>
        <v>0.2955136923</v>
      </c>
      <c r="K226" s="8">
        <f>lookup($A226, NIL!$A$1:$A1000, NIL!N$1:N1000)</f>
        <v>-0.980049762</v>
      </c>
      <c r="L226" s="8">
        <f>lookup($A226, NIL!$A$1:$A1000, NIL!O$1:O1000)</f>
        <v>-0.7116357457</v>
      </c>
      <c r="M226" s="8">
        <f>lookup($A226, NIL!$A$1:$A1000, NIL!P$1:P1000)</f>
        <v>-0.17343419</v>
      </c>
      <c r="N226" s="8">
        <f t="shared" si="1"/>
        <v>-0.4164543072</v>
      </c>
      <c r="P226" s="8" t="str">
        <f>iferror(VLOOKUP($A226, Awario!$A$2:$G1000, 3, false), "")</f>
        <v/>
      </c>
      <c r="Q226" s="8" t="str">
        <f>iferror(VLOOKUP($A226, Awario!$A$2:$Z1000, 4, false), "")</f>
        <v/>
      </c>
      <c r="R226" s="8" t="str">
        <f>iferror(VLOOKUP($A226, Awario!$A$2:$Z1000, 5, false), "")</f>
        <v/>
      </c>
      <c r="S226" s="8" t="str">
        <f>iferror(VLOOKUP($A226, Awario!$A$2:$G1000, 6, false), "")</f>
        <v/>
      </c>
      <c r="T226" s="9" t="str">
        <f>iferror(VLOOKUP($A226, Awario!$A$2:$Z1000, 7, false), "")</f>
        <v/>
      </c>
      <c r="U226" s="8" t="str">
        <f>iferror(VLOOKUP($A226, Awario!$A$2:$Z1000, 8, false), "")</f>
        <v/>
      </c>
      <c r="V226" s="8" t="str">
        <f>iferror(VLOOKUP($A226, Awario!$A$2:$Z1000, 9, false), "")</f>
        <v/>
      </c>
      <c r="W226" s="8" t="str">
        <f>iferror(VLOOKUP($A226, Awario!$A$2:$Z1000, 10, false), "")</f>
        <v/>
      </c>
      <c r="X226" s="8" t="str">
        <f>iferror(VLOOKUP($A226, Awario!$A$2:$Z1000, 11, false), "")</f>
        <v/>
      </c>
      <c r="Y226" s="8" t="str">
        <f>iferror(VLOOKUP($A226, Awario!$A$2:$Z1000, 12, false), "")</f>
        <v/>
      </c>
      <c r="Z226" s="8" t="str">
        <f t="shared" si="2"/>
        <v/>
      </c>
      <c r="AA226" s="8"/>
      <c r="AB226" s="8">
        <f>iferror(VLOOKUP($A226, TMUI!$A$2:$G1000, 3, false), "")</f>
        <v>75.78</v>
      </c>
      <c r="AC226" s="8">
        <f>iferror(VLOOKUP($A226, TMUI!$A$2:$G1000, 4, false), "")</f>
        <v>65.63</v>
      </c>
      <c r="AD226" s="8">
        <f>iferror(VLOOKUP($A226, TMUI!$A$2:$G1000, 5, false), "")</f>
        <v>60.94</v>
      </c>
      <c r="AE226" s="8">
        <f>iferror(VLOOKUP($A226, TMUI!$A$2:$G1000, 6, false), "")</f>
        <v>55.47</v>
      </c>
      <c r="AF226" s="8">
        <f>iferror(VLOOKUP($A226, TMUI!$A$2:$Z1000, 7, false), "")</f>
        <v>-0.03306438055</v>
      </c>
      <c r="AG226" s="8">
        <f>iferror(VLOOKUP($A226, TMUI!$A$2:$Z1000, 8, false), "")</f>
        <v>-0.2329977166</v>
      </c>
      <c r="AH226" s="8">
        <f>iferror(VLOOKUP($A226, TMUI!$A$2:$Z1000, 9, false), "")</f>
        <v>-0.9295442491</v>
      </c>
      <c r="AI226" s="8">
        <f>iferror(VLOOKUP($A226, TMUI!$A$2:$Z1000, 10, false), "")</f>
        <v>-0.06287842955</v>
      </c>
      <c r="AJ226" s="8">
        <f>iferror(VLOOKUP($A226, TMUI!$A$2:$Z1000, 11, false), "")</f>
        <v>-0.314621194</v>
      </c>
      <c r="AK226" s="8">
        <f t="shared" si="3"/>
        <v>-0.5609110392</v>
      </c>
      <c r="AL226" s="8"/>
      <c r="AM226" s="8">
        <f t="shared" si="4"/>
        <v>-0.4886826732</v>
      </c>
      <c r="AN226" s="8" t="str">
        <f>iferror(vlookup(A226, 'December Scores'!A$1:AS1000, 3, false), "")</f>
        <v/>
      </c>
      <c r="AO226" s="8">
        <f t="shared" si="5"/>
        <v>-0.4886826732</v>
      </c>
    </row>
    <row r="227">
      <c r="A227" s="2">
        <v>1426.0</v>
      </c>
      <c r="B227" s="2" t="s">
        <v>130</v>
      </c>
      <c r="C227" s="8">
        <f>lookup($A227, NIL!$A$1:$A1000, NIL!C$1:C1000)</f>
        <v>4</v>
      </c>
      <c r="D227" s="8">
        <f>lookup($A227, NIL!$A$1:$A1000, NIL!D$1:D1000)</f>
        <v>1</v>
      </c>
      <c r="E227" s="8">
        <f>lookup($A227, NIL!$A$1:$A1000, NIL!E$1:E1000)</f>
        <v>1</v>
      </c>
      <c r="F227" s="8">
        <f>lookup($A227, NIL!$A$1:$A1000, NIL!F$1:F1000)</f>
        <v>0</v>
      </c>
      <c r="G227" s="8">
        <f>lookup($A227, NIL!$A$1:$A1000, NIL!G$1:G1000)</f>
        <v>0</v>
      </c>
      <c r="H227" s="8">
        <f>lookup($A227, NIL!$A$1:$A1000, NIL!K$1:K1000)</f>
        <v>0.1802616964</v>
      </c>
      <c r="I227" s="8">
        <f>lookup($A227, NIL!$A$1:$A1000, NIL!L$1:L1000)</f>
        <v>0.3487391692</v>
      </c>
      <c r="J227" s="8">
        <f>lookup($A227, NIL!$A$1:$A1000, NIL!M$1:M1000)</f>
        <v>0.2955136923</v>
      </c>
      <c r="K227" s="8">
        <f>lookup($A227, NIL!$A$1:$A1000, NIL!N$1:N1000)</f>
        <v>-0.980049762</v>
      </c>
      <c r="L227" s="8">
        <f>lookup($A227, NIL!$A$1:$A1000, NIL!O$1:O1000)</f>
        <v>-0.7116357457</v>
      </c>
      <c r="M227" s="8">
        <f>lookup($A227, NIL!$A$1:$A1000, NIL!P$1:P1000)</f>
        <v>-0.17343419</v>
      </c>
      <c r="N227" s="8">
        <f t="shared" si="1"/>
        <v>-0.4164543072</v>
      </c>
      <c r="P227" s="8">
        <f>iferror(VLOOKUP($A227, Awario!$A$2:$G1000, 3, false), "")</f>
        <v>0</v>
      </c>
      <c r="Q227" s="8">
        <f>iferror(VLOOKUP($A227, Awario!$A$2:$Z1000, 4, false), "")</f>
        <v>0</v>
      </c>
      <c r="R227" s="8">
        <f>iferror(VLOOKUP($A227, Awario!$A$2:$Z1000, 5, false), "")</f>
        <v>0</v>
      </c>
      <c r="S227" s="8">
        <f>iferror(VLOOKUP($A227, Awario!$A$2:$G1000, 6, false), "")</f>
        <v>0</v>
      </c>
      <c r="T227" s="9" t="b">
        <f>iferror(VLOOKUP($A227, Awario!$A$2:$Z1000, 7, false), "")</f>
        <v>1</v>
      </c>
      <c r="U227" s="8" t="str">
        <f>iferror(VLOOKUP($A227, Awario!$A$2:$Z1000, 8, false), "")</f>
        <v/>
      </c>
      <c r="V227" s="8">
        <f>iferror(VLOOKUP($A227, Awario!$A$2:$Z1000, 9, false), "")</f>
        <v>-0.7270182438</v>
      </c>
      <c r="W227" s="8">
        <f>iferror(VLOOKUP($A227, Awario!$A$2:$Z1000, 10, false), "")</f>
        <v>-0.9975098132</v>
      </c>
      <c r="X227" s="8" t="str">
        <f>iferror(VLOOKUP($A227, Awario!$A$2:$Z1000, 11, false), "")</f>
        <v/>
      </c>
      <c r="Y227" s="8">
        <f>iferror(VLOOKUP($A227, Awario!$A$2:$Z1000, 12, false), "")</f>
        <v>-0.8622640285</v>
      </c>
      <c r="Z227" s="8">
        <f t="shared" si="2"/>
        <v>-0.9285817296</v>
      </c>
      <c r="AA227" s="8"/>
      <c r="AB227" s="8">
        <f>iferror(VLOOKUP($A227, TMUI!$A$2:$G1000, 3, false), "")</f>
        <v>71.26</v>
      </c>
      <c r="AC227" s="8">
        <f>iferror(VLOOKUP($A227, TMUI!$A$2:$G1000, 4, false), "")</f>
        <v>65.58</v>
      </c>
      <c r="AD227" s="8">
        <f>iferror(VLOOKUP($A227, TMUI!$A$2:$G1000, 5, false), "")</f>
        <v>71.02</v>
      </c>
      <c r="AE227" s="8">
        <f>iferror(VLOOKUP($A227, TMUI!$A$2:$G1000, 6, false), "")</f>
        <v>57.37</v>
      </c>
      <c r="AF227" s="8">
        <f>iferror(VLOOKUP($A227, TMUI!$A$2:$Z1000, 7, false), "")</f>
        <v>-0.3643511117</v>
      </c>
      <c r="AG227" s="8">
        <f>iferror(VLOOKUP($A227, TMUI!$A$2:$Z1000, 8, false), "")</f>
        <v>-0.2363973495</v>
      </c>
      <c r="AH227" s="8">
        <f>iferror(VLOOKUP($A227, TMUI!$A$2:$Z1000, 9, false), "")</f>
        <v>-0.1400985772</v>
      </c>
      <c r="AI227" s="8">
        <f>iferror(VLOOKUP($A227, TMUI!$A$2:$Z1000, 10, false), "")</f>
        <v>0.05304772074</v>
      </c>
      <c r="AJ227" s="8">
        <f>iferror(VLOOKUP($A227, TMUI!$A$2:$Z1000, 11, false), "")</f>
        <v>-0.1719498294</v>
      </c>
      <c r="AK227" s="8">
        <f t="shared" si="3"/>
        <v>-0.4146683366</v>
      </c>
      <c r="AL227" s="8"/>
      <c r="AM227" s="8">
        <f t="shared" si="4"/>
        <v>-0.5865681245</v>
      </c>
      <c r="AN227" s="8">
        <f>iferror(vlookup(A227, 'December Scores'!A$1:AS1000, 3, false), "")</f>
        <v>-0.2127144699</v>
      </c>
      <c r="AO227" s="8">
        <f t="shared" si="5"/>
        <v>-0.4931047108</v>
      </c>
    </row>
    <row r="228">
      <c r="A228" s="2">
        <v>2092.0</v>
      </c>
      <c r="B228" s="2" t="s">
        <v>301</v>
      </c>
      <c r="C228" s="8">
        <f>lookup($A228, NIL!$A$1:$A1000, NIL!C$1:C1000)</f>
        <v>4</v>
      </c>
      <c r="D228" s="8">
        <f>lookup($A228, NIL!$A$1:$A1000, NIL!D$1:D1000)</f>
        <v>1</v>
      </c>
      <c r="E228" s="8">
        <f>lookup($A228, NIL!$A$1:$A1000, NIL!E$1:E1000)</f>
        <v>1</v>
      </c>
      <c r="F228" s="8">
        <f>lookup($A228, NIL!$A$1:$A1000, NIL!F$1:F1000)</f>
        <v>0</v>
      </c>
      <c r="G228" s="8">
        <f>lookup($A228, NIL!$A$1:$A1000, NIL!G$1:G1000)</f>
        <v>0</v>
      </c>
      <c r="H228" s="8">
        <f>lookup($A228, NIL!$A$1:$A1000, NIL!K$1:K1000)</f>
        <v>0.1802616964</v>
      </c>
      <c r="I228" s="8">
        <f>lookup($A228, NIL!$A$1:$A1000, NIL!L$1:L1000)</f>
        <v>0.3487391692</v>
      </c>
      <c r="J228" s="8">
        <f>lookup($A228, NIL!$A$1:$A1000, NIL!M$1:M1000)</f>
        <v>0.2955136923</v>
      </c>
      <c r="K228" s="8">
        <f>lookup($A228, NIL!$A$1:$A1000, NIL!N$1:N1000)</f>
        <v>-0.980049762</v>
      </c>
      <c r="L228" s="8">
        <f>lookup($A228, NIL!$A$1:$A1000, NIL!O$1:O1000)</f>
        <v>-0.7116357457</v>
      </c>
      <c r="M228" s="8">
        <f>lookup($A228, NIL!$A$1:$A1000, NIL!P$1:P1000)</f>
        <v>-0.17343419</v>
      </c>
      <c r="N228" s="8">
        <f t="shared" si="1"/>
        <v>-0.4164543072</v>
      </c>
      <c r="P228" s="8">
        <f>iferror(VLOOKUP($A228, Awario!$A$2:$G1000, 3, false), "")</f>
        <v>0</v>
      </c>
      <c r="Q228" s="8">
        <f>iferror(VLOOKUP($A228, Awario!$A$2:$Z1000, 4, false), "")</f>
        <v>0</v>
      </c>
      <c r="R228" s="8">
        <f>iferror(VLOOKUP($A228, Awario!$A$2:$Z1000, 5, false), "")</f>
        <v>0</v>
      </c>
      <c r="S228" s="8">
        <f>iferror(VLOOKUP($A228, Awario!$A$2:$G1000, 6, false), "")</f>
        <v>0</v>
      </c>
      <c r="T228" s="9" t="b">
        <f>iferror(VLOOKUP($A228, Awario!$A$2:$Z1000, 7, false), "")</f>
        <v>1</v>
      </c>
      <c r="U228" s="8" t="str">
        <f>iferror(VLOOKUP($A228, Awario!$A$2:$Z1000, 8, false), "")</f>
        <v/>
      </c>
      <c r="V228" s="8">
        <f>iferror(VLOOKUP($A228, Awario!$A$2:$Z1000, 9, false), "")</f>
        <v>-0.7270182438</v>
      </c>
      <c r="W228" s="8">
        <f>iferror(VLOOKUP($A228, Awario!$A$2:$Z1000, 10, false), "")</f>
        <v>-0.9975098132</v>
      </c>
      <c r="X228" s="8" t="str">
        <f>iferror(VLOOKUP($A228, Awario!$A$2:$Z1000, 11, false), "")</f>
        <v/>
      </c>
      <c r="Y228" s="8">
        <f>iferror(VLOOKUP($A228, Awario!$A$2:$Z1000, 12, false), "")</f>
        <v>-0.8622640285</v>
      </c>
      <c r="Z228" s="8">
        <f t="shared" si="2"/>
        <v>-0.9285817296</v>
      </c>
      <c r="AA228" s="8"/>
      <c r="AB228" s="8">
        <f>iferror(VLOOKUP($A228, TMUI!$A$2:$G1000, 3, false), "")</f>
        <v>85.78</v>
      </c>
      <c r="AC228" s="8">
        <f>iferror(VLOOKUP($A228, TMUI!$A$2:$G1000, 4, false), "")</f>
        <v>63.07</v>
      </c>
      <c r="AD228" s="8">
        <f>iferror(VLOOKUP($A228, TMUI!$A$2:$G1000, 5, false), "")</f>
        <v>66.4</v>
      </c>
      <c r="AE228" s="8">
        <f>iferror(VLOOKUP($A228, TMUI!$A$2:$G1000, 6, false), "")</f>
        <v>53.83</v>
      </c>
      <c r="AF228" s="8">
        <f>iferror(VLOOKUP($A228, TMUI!$A$2:$Z1000, 7, false), "")</f>
        <v>0.6998708653</v>
      </c>
      <c r="AG228" s="8">
        <f>iferror(VLOOKUP($A228, TMUI!$A$2:$Z1000, 8, false), "")</f>
        <v>-0.4070589204</v>
      </c>
      <c r="AH228" s="8">
        <f>iferror(VLOOKUP($A228, TMUI!$A$2:$Z1000, 9, false), "")</f>
        <v>-0.5019278435</v>
      </c>
      <c r="AI228" s="8">
        <f>iferror(VLOOKUP($A228, TMUI!$A$2:$Z1000, 10, false), "")</f>
        <v>-0.1629410014</v>
      </c>
      <c r="AJ228" s="8">
        <f>iferror(VLOOKUP($A228, TMUI!$A$2:$Z1000, 11, false), "")</f>
        <v>-0.09301422498</v>
      </c>
      <c r="AK228" s="8">
        <f t="shared" si="3"/>
        <v>-0.3049823355</v>
      </c>
      <c r="AL228" s="8"/>
      <c r="AM228" s="8">
        <f t="shared" si="4"/>
        <v>-0.5500061241</v>
      </c>
      <c r="AN228" s="8">
        <f>iferror(vlookup(A228, 'December Scores'!A$1:AS1000, 3, false), "")</f>
        <v>-0.3306446837</v>
      </c>
      <c r="AO228" s="8">
        <f t="shared" si="5"/>
        <v>-0.495165764</v>
      </c>
    </row>
    <row r="229">
      <c r="A229" s="2">
        <v>1754.0</v>
      </c>
      <c r="B229" s="2" t="s">
        <v>208</v>
      </c>
      <c r="C229" s="8">
        <f>lookup($A229, NIL!$A$1:$A1000, NIL!C$1:C1000)</f>
        <v>4</v>
      </c>
      <c r="D229" s="8">
        <f>lookup($A229, NIL!$A$1:$A1000, NIL!D$1:D1000)</f>
        <v>1</v>
      </c>
      <c r="E229" s="8">
        <f>lookup($A229, NIL!$A$1:$A1000, NIL!E$1:E1000)</f>
        <v>1</v>
      </c>
      <c r="F229" s="8">
        <f>lookup($A229, NIL!$A$1:$A1000, NIL!F$1:F1000)</f>
        <v>0</v>
      </c>
      <c r="G229" s="8">
        <f>lookup($A229, NIL!$A$1:$A1000, NIL!G$1:G1000)</f>
        <v>0</v>
      </c>
      <c r="H229" s="8">
        <f>lookup($A229, NIL!$A$1:$A1000, NIL!K$1:K1000)</f>
        <v>0.1802616964</v>
      </c>
      <c r="I229" s="8">
        <f>lookup($A229, NIL!$A$1:$A1000, NIL!L$1:L1000)</f>
        <v>0.3487391692</v>
      </c>
      <c r="J229" s="8">
        <f>lookup($A229, NIL!$A$1:$A1000, NIL!M$1:M1000)</f>
        <v>0.2955136923</v>
      </c>
      <c r="K229" s="8">
        <f>lookup($A229, NIL!$A$1:$A1000, NIL!N$1:N1000)</f>
        <v>-0.980049762</v>
      </c>
      <c r="L229" s="8">
        <f>lookup($A229, NIL!$A$1:$A1000, NIL!O$1:O1000)</f>
        <v>-0.7116357457</v>
      </c>
      <c r="M229" s="8">
        <f>lookup($A229, NIL!$A$1:$A1000, NIL!P$1:P1000)</f>
        <v>-0.17343419</v>
      </c>
      <c r="N229" s="8">
        <f t="shared" si="1"/>
        <v>-0.4164543072</v>
      </c>
      <c r="P229" s="8">
        <f>iferror(VLOOKUP($A229, Awario!$A$2:$G1000, 3, false), "")</f>
        <v>1</v>
      </c>
      <c r="Q229" s="8">
        <f>iferror(VLOOKUP($A229, Awario!$A$2:$Z1000, 4, false), "")</f>
        <v>0</v>
      </c>
      <c r="R229" s="8">
        <f>iferror(VLOOKUP($A229, Awario!$A$2:$Z1000, 5, false), "")</f>
        <v>0</v>
      </c>
      <c r="S229" s="8">
        <f>iferror(VLOOKUP($A229, Awario!$A$2:$G1000, 6, false), "")</f>
        <v>0</v>
      </c>
      <c r="T229" s="9" t="b">
        <f>iferror(VLOOKUP($A229, Awario!$A$2:$Z1000, 7, false), "")</f>
        <v>1</v>
      </c>
      <c r="U229" s="8" t="str">
        <f>iferror(VLOOKUP($A229, Awario!$A$2:$Z1000, 8, false), "")</f>
        <v/>
      </c>
      <c r="V229" s="8">
        <f>iferror(VLOOKUP($A229, Awario!$A$2:$Z1000, 9, false), "")</f>
        <v>-0.7270182438</v>
      </c>
      <c r="W229" s="8">
        <f>iferror(VLOOKUP($A229, Awario!$A$2:$Z1000, 10, false), "")</f>
        <v>-0.5488229667</v>
      </c>
      <c r="X229" s="8" t="str">
        <f>iferror(VLOOKUP($A229, Awario!$A$2:$Z1000, 11, false), "")</f>
        <v/>
      </c>
      <c r="Y229" s="8">
        <f>iferror(VLOOKUP($A229, Awario!$A$2:$Z1000, 12, false), "")</f>
        <v>-0.6379206052</v>
      </c>
      <c r="Z229" s="8">
        <f t="shared" si="2"/>
        <v>-0.7986993209</v>
      </c>
      <c r="AA229" s="8"/>
      <c r="AB229" s="8">
        <f>iferror(VLOOKUP($A229, TMUI!$A$2:$G1000, 3, false), "")</f>
        <v>59.77</v>
      </c>
      <c r="AC229" s="8">
        <f>iferror(VLOOKUP($A229, TMUI!$A$2:$G1000, 4, false), "")</f>
        <v>60.53</v>
      </c>
      <c r="AD229" s="8">
        <f>iferror(VLOOKUP($A229, TMUI!$A$2:$G1000, 5, false), "")</f>
        <v>70.34</v>
      </c>
      <c r="AE229" s="8">
        <f>iferror(VLOOKUP($A229, TMUI!$A$2:$G1000, 6, false), "")</f>
        <v>53.64</v>
      </c>
      <c r="AF229" s="8">
        <f>iferror(VLOOKUP($A229, TMUI!$A$2:$Z1000, 7, false), "")</f>
        <v>-1.206493709</v>
      </c>
      <c r="AG229" s="8">
        <f>iferror(VLOOKUP($A229, TMUI!$A$2:$Z1000, 8, false), "")</f>
        <v>-0.579760271</v>
      </c>
      <c r="AH229" s="8">
        <f>iferror(VLOOKUP($A229, TMUI!$A$2:$Z1000, 9, false), "")</f>
        <v>-0.1933548328</v>
      </c>
      <c r="AI229" s="8">
        <f>iferror(VLOOKUP($A229, TMUI!$A$2:$Z1000, 10, false), "")</f>
        <v>-0.1745336164</v>
      </c>
      <c r="AJ229" s="8">
        <f>iferror(VLOOKUP($A229, TMUI!$A$2:$Z1000, 11, false), "")</f>
        <v>-0.5385356073</v>
      </c>
      <c r="AK229" s="8">
        <f t="shared" si="3"/>
        <v>-0.7338498534</v>
      </c>
      <c r="AL229" s="8"/>
      <c r="AM229" s="8">
        <f t="shared" si="4"/>
        <v>-0.6496678272</v>
      </c>
      <c r="AN229" s="8">
        <f>iferror(vlookup(A229, 'December Scores'!A$1:AS1000, 3, false), "")</f>
        <v>-0.07778750563</v>
      </c>
      <c r="AO229" s="8">
        <f t="shared" si="5"/>
        <v>-0.5066977468</v>
      </c>
    </row>
    <row r="230">
      <c r="A230" s="2">
        <v>1304.0</v>
      </c>
      <c r="B230" s="2" t="s">
        <v>115</v>
      </c>
      <c r="C230" s="8">
        <f>lookup($A230, NIL!$A$1:$A1000, NIL!C$1:C1000)</f>
        <v>4</v>
      </c>
      <c r="D230" s="8">
        <f>lookup($A230, NIL!$A$1:$A1000, NIL!D$1:D1000)</f>
        <v>1</v>
      </c>
      <c r="E230" s="8">
        <f>lookup($A230, NIL!$A$1:$A1000, NIL!E$1:E1000)</f>
        <v>1</v>
      </c>
      <c r="F230" s="8">
        <f>lookup($A230, NIL!$A$1:$A1000, NIL!F$1:F1000)</f>
        <v>0</v>
      </c>
      <c r="G230" s="8">
        <f>lookup($A230, NIL!$A$1:$A1000, NIL!G$1:G1000)</f>
        <v>0</v>
      </c>
      <c r="H230" s="8">
        <f>lookup($A230, NIL!$A$1:$A1000, NIL!K$1:K1000)</f>
        <v>0.1802616964</v>
      </c>
      <c r="I230" s="8">
        <f>lookup($A230, NIL!$A$1:$A1000, NIL!L$1:L1000)</f>
        <v>0.3487391692</v>
      </c>
      <c r="J230" s="8">
        <f>lookup($A230, NIL!$A$1:$A1000, NIL!M$1:M1000)</f>
        <v>0.2955136923</v>
      </c>
      <c r="K230" s="8">
        <f>lookup($A230, NIL!$A$1:$A1000, NIL!N$1:N1000)</f>
        <v>-0.980049762</v>
      </c>
      <c r="L230" s="8">
        <f>lookup($A230, NIL!$A$1:$A1000, NIL!O$1:O1000)</f>
        <v>-0.7116357457</v>
      </c>
      <c r="M230" s="8">
        <f>lookup($A230, NIL!$A$1:$A1000, NIL!P$1:P1000)</f>
        <v>-0.17343419</v>
      </c>
      <c r="N230" s="8">
        <f t="shared" si="1"/>
        <v>-0.4164543072</v>
      </c>
      <c r="P230" s="8">
        <f>iferror(VLOOKUP($A230, Awario!$A$2:$G1000, 3, false), "")</f>
        <v>0</v>
      </c>
      <c r="Q230" s="8">
        <f>iferror(VLOOKUP($A230, Awario!$A$2:$Z1000, 4, false), "")</f>
        <v>0</v>
      </c>
      <c r="R230" s="8">
        <f>iferror(VLOOKUP($A230, Awario!$A$2:$Z1000, 5, false), "")</f>
        <v>0</v>
      </c>
      <c r="S230" s="8">
        <f>iferror(VLOOKUP($A230, Awario!$A$2:$G1000, 6, false), "")</f>
        <v>0</v>
      </c>
      <c r="T230" s="9" t="b">
        <f>iferror(VLOOKUP($A230, Awario!$A$2:$Z1000, 7, false), "")</f>
        <v>1</v>
      </c>
      <c r="U230" s="8" t="str">
        <f>iferror(VLOOKUP($A230, Awario!$A$2:$Z1000, 8, false), "")</f>
        <v/>
      </c>
      <c r="V230" s="8">
        <f>iferror(VLOOKUP($A230, Awario!$A$2:$Z1000, 9, false), "")</f>
        <v>-0.7270182438</v>
      </c>
      <c r="W230" s="8">
        <f>iferror(VLOOKUP($A230, Awario!$A$2:$Z1000, 10, false), "")</f>
        <v>-0.9975098132</v>
      </c>
      <c r="X230" s="8" t="str">
        <f>iferror(VLOOKUP($A230, Awario!$A$2:$Z1000, 11, false), "")</f>
        <v/>
      </c>
      <c r="Y230" s="8">
        <f>iferror(VLOOKUP($A230, Awario!$A$2:$Z1000, 12, false), "")</f>
        <v>-0.8622640285</v>
      </c>
      <c r="Z230" s="8">
        <f t="shared" si="2"/>
        <v>-0.9285817296</v>
      </c>
      <c r="AA230" s="8"/>
      <c r="AB230" s="8">
        <f>iferror(VLOOKUP($A230, TMUI!$A$2:$G1000, 3, false), "")</f>
        <v>79.9</v>
      </c>
      <c r="AC230" s="8">
        <f>iferror(VLOOKUP($A230, TMUI!$A$2:$G1000, 4, false), "")</f>
        <v>67.18</v>
      </c>
      <c r="AD230" s="8">
        <f>iferror(VLOOKUP($A230, TMUI!$A$2:$G1000, 5, false), "")</f>
        <v>68.43</v>
      </c>
      <c r="AE230" s="8">
        <f>iferror(VLOOKUP($A230, TMUI!$A$2:$G1000, 6, false), "")</f>
        <v>46.56</v>
      </c>
      <c r="AF230" s="8">
        <f>iferror(VLOOKUP($A230, TMUI!$A$2:$Z1000, 7, false), "")</f>
        <v>0.2689049407</v>
      </c>
      <c r="AG230" s="8">
        <f>iferror(VLOOKUP($A230, TMUI!$A$2:$Z1000, 8, false), "")</f>
        <v>-0.1276090972</v>
      </c>
      <c r="AH230" s="8">
        <f>iferror(VLOOKUP($A230, TMUI!$A$2:$Z1000, 9, false), "")</f>
        <v>-0.3429422567</v>
      </c>
      <c r="AI230" s="8">
        <f>iferror(VLOOKUP($A230, TMUI!$A$2:$Z1000, 10, false), "")</f>
        <v>-0.6065110607</v>
      </c>
      <c r="AJ230" s="8">
        <f>iferror(VLOOKUP($A230, TMUI!$A$2:$Z1000, 11, false), "")</f>
        <v>-0.2020393685</v>
      </c>
      <c r="AK230" s="8">
        <f t="shared" si="3"/>
        <v>-0.4494878958</v>
      </c>
      <c r="AL230" s="8"/>
      <c r="AM230" s="8">
        <f t="shared" si="4"/>
        <v>-0.5981746442</v>
      </c>
      <c r="AN230" s="8">
        <f>iferror(vlookup(A230, 'December Scores'!A$1:AS1000, 3, false), "")</f>
        <v>-0.2362337384</v>
      </c>
      <c r="AO230" s="8">
        <f t="shared" si="5"/>
        <v>-0.5076894177</v>
      </c>
    </row>
    <row r="231">
      <c r="A231" s="2">
        <v>1591.0</v>
      </c>
      <c r="B231" s="2" t="s">
        <v>171</v>
      </c>
      <c r="C231" s="8">
        <f>lookup($A231, NIL!$A$1:$A1000, NIL!C$1:C1000)</f>
        <v>2</v>
      </c>
      <c r="D231" s="8">
        <f>lookup($A231, NIL!$A$1:$A1000, NIL!D$1:D1000)</f>
        <v>0</v>
      </c>
      <c r="E231" s="8">
        <f>lookup($A231, NIL!$A$1:$A1000, NIL!E$1:E1000)</f>
        <v>1</v>
      </c>
      <c r="F231" s="8">
        <f>lookup($A231, NIL!$A$1:$A1000, NIL!F$1:F1000)</f>
        <v>0</v>
      </c>
      <c r="G231" s="8">
        <f>lookup($A231, NIL!$A$1:$A1000, NIL!G$1:G1000)</f>
        <v>0</v>
      </c>
      <c r="H231" s="8">
        <f>lookup($A231, NIL!$A$1:$A1000, NIL!K$1:K1000)</f>
        <v>-5.528025355</v>
      </c>
      <c r="I231" s="8">
        <f>lookup($A231, NIL!$A$1:$A1000, NIL!L$1:L1000)</f>
        <v>-2.857411258</v>
      </c>
      <c r="J231" s="8">
        <f>lookup($A231, NIL!$A$1:$A1000, NIL!M$1:M1000)</f>
        <v>0.2955136923</v>
      </c>
      <c r="K231" s="8">
        <f>lookup($A231, NIL!$A$1:$A1000, NIL!N$1:N1000)</f>
        <v>-0.980049762</v>
      </c>
      <c r="L231" s="8">
        <f>lookup($A231, NIL!$A$1:$A1000, NIL!O$1:O1000)</f>
        <v>-0.7116357457</v>
      </c>
      <c r="M231" s="8">
        <f>lookup($A231, NIL!$A$1:$A1000, NIL!P$1:P1000)</f>
        <v>-1.956321686</v>
      </c>
      <c r="N231" s="8">
        <f t="shared" si="1"/>
        <v>-1.398685699</v>
      </c>
      <c r="P231" s="8">
        <f>iferror(VLOOKUP($A231, Awario!$A$2:$G1000, 3, false), "")</f>
        <v>5</v>
      </c>
      <c r="Q231" s="8">
        <f>iferror(VLOOKUP($A231, Awario!$A$2:$Z1000, 4, false), "")</f>
        <v>3172</v>
      </c>
      <c r="R231" s="8">
        <f>iferror(VLOOKUP($A231, Awario!$A$2:$Z1000, 5, false), "")</f>
        <v>33039</v>
      </c>
      <c r="S231" s="8">
        <f>iferror(VLOOKUP($A231, Awario!$A$2:$G1000, 6, false), "")</f>
        <v>4.519026894</v>
      </c>
      <c r="T231" s="9" t="b">
        <f>iferror(VLOOKUP($A231, Awario!$A$2:$Z1000, 7, false), "")</f>
        <v>0</v>
      </c>
      <c r="U231" s="8">
        <f>iferror(VLOOKUP($A231, Awario!$A$2:$Z1000, 8, false), "")</f>
        <v>9.415825977</v>
      </c>
      <c r="V231" s="8">
        <f>iferror(VLOOKUP($A231, Awario!$A$2:$Z1000, 9, false), "")</f>
        <v>1.599885294</v>
      </c>
      <c r="W231" s="8">
        <f>iferror(VLOOKUP($A231, Awario!$A$2:$Z1000, 10, false), "")</f>
        <v>1.245924419</v>
      </c>
      <c r="X231" s="8">
        <f>iferror(VLOOKUP($A231, Awario!$A$2:$Z1000, 11, false), "")</f>
        <v>0.1409981969</v>
      </c>
      <c r="Y231" s="8">
        <f>iferror(VLOOKUP($A231, Awario!$A$2:$Z1000, 12, false), "")</f>
        <v>0.9956026368</v>
      </c>
      <c r="Z231" s="8">
        <f t="shared" si="2"/>
        <v>0.997798896</v>
      </c>
      <c r="AA231" s="8"/>
      <c r="AB231" s="8">
        <f>iferror(VLOOKUP($A231, TMUI!$A$2:$G1000, 3, false), "")</f>
        <v>58.35</v>
      </c>
      <c r="AC231" s="8">
        <f>iferror(VLOOKUP($A231, TMUI!$A$2:$G1000, 4, false), "")</f>
        <v>60.15</v>
      </c>
      <c r="AD231" s="8">
        <f>iferror(VLOOKUP($A231, TMUI!$A$2:$G1000, 5, false), "")</f>
        <v>52.69</v>
      </c>
      <c r="AE231" s="8">
        <f>iferror(VLOOKUP($A231, TMUI!$A$2:$G1000, 6, false), "")</f>
        <v>36.14</v>
      </c>
      <c r="AF231" s="8">
        <f>iferror(VLOOKUP($A231, TMUI!$A$2:$Z1000, 7, false), "")</f>
        <v>-1.310570514</v>
      </c>
      <c r="AG231" s="8">
        <f>iferror(VLOOKUP($A231, TMUI!$A$2:$Z1000, 8, false), "")</f>
        <v>-0.6055974809</v>
      </c>
      <c r="AH231" s="8">
        <f>iferror(VLOOKUP($A231, TMUI!$A$2:$Z1000, 9, false), "")</f>
        <v>-1.575667939</v>
      </c>
      <c r="AI231" s="8">
        <f>iferror(VLOOKUP($A231, TMUI!$A$2:$Z1000, 10, false), "")</f>
        <v>-1.242274474</v>
      </c>
      <c r="AJ231" s="8">
        <f>iferror(VLOOKUP($A231, TMUI!$A$2:$Z1000, 11, false), "")</f>
        <v>-1.183527602</v>
      </c>
      <c r="AK231" s="8">
        <f t="shared" si="3"/>
        <v>-1.087900548</v>
      </c>
      <c r="AL231" s="8"/>
      <c r="AM231" s="8">
        <f t="shared" si="4"/>
        <v>-0.4962624504</v>
      </c>
      <c r="AN231" s="8">
        <f>iferror(vlookup(A231, 'December Scores'!A$1:AS1000, 3, false), "")</f>
        <v>-0.579374576</v>
      </c>
      <c r="AO231" s="8">
        <f t="shared" si="5"/>
        <v>-0.5170404818</v>
      </c>
    </row>
    <row r="232">
      <c r="A232" s="2">
        <v>1859.0</v>
      </c>
      <c r="B232" s="2" t="s">
        <v>238</v>
      </c>
      <c r="C232" s="8">
        <f>lookup($A232, NIL!$A$1:$A1000, NIL!C$1:C1000)</f>
        <v>4</v>
      </c>
      <c r="D232" s="8">
        <f>lookup($A232, NIL!$A$1:$A1000, NIL!D$1:D1000)</f>
        <v>1</v>
      </c>
      <c r="E232" s="8">
        <f>lookup($A232, NIL!$A$1:$A1000, NIL!E$1:E1000)</f>
        <v>1</v>
      </c>
      <c r="F232" s="8">
        <f>lookup($A232, NIL!$A$1:$A1000, NIL!F$1:F1000)</f>
        <v>1</v>
      </c>
      <c r="G232" s="8">
        <f>lookup($A232, NIL!$A$1:$A1000, NIL!G$1:G1000)</f>
        <v>0</v>
      </c>
      <c r="H232" s="8">
        <f>lookup($A232, NIL!$A$1:$A1000, NIL!K$1:K1000)</f>
        <v>0.1802616964</v>
      </c>
      <c r="I232" s="8">
        <f>lookup($A232, NIL!$A$1:$A1000, NIL!L$1:L1000)</f>
        <v>0.3487391692</v>
      </c>
      <c r="J232" s="8">
        <f>lookup($A232, NIL!$A$1:$A1000, NIL!M$1:M1000)</f>
        <v>0.2955136923</v>
      </c>
      <c r="K232" s="8">
        <f>lookup($A232, NIL!$A$1:$A1000, NIL!N$1:N1000)</f>
        <v>1.016618783</v>
      </c>
      <c r="L232" s="8">
        <f>lookup($A232, NIL!$A$1:$A1000, NIL!O$1:O1000)</f>
        <v>-0.7116357457</v>
      </c>
      <c r="M232" s="8">
        <f>lookup($A232, NIL!$A$1:$A1000, NIL!P$1:P1000)</f>
        <v>0.225899519</v>
      </c>
      <c r="N232" s="8">
        <f t="shared" si="1"/>
        <v>0.4752888795</v>
      </c>
      <c r="P232" s="8">
        <f>iferror(VLOOKUP($A232, Awario!$A$2:$G1000, 3, false), "")</f>
        <v>0</v>
      </c>
      <c r="Q232" s="8">
        <f>iferror(VLOOKUP($A232, Awario!$A$2:$Z1000, 4, false), "")</f>
        <v>0</v>
      </c>
      <c r="R232" s="8">
        <f>iferror(VLOOKUP($A232, Awario!$A$2:$Z1000, 5, false), "")</f>
        <v>0</v>
      </c>
      <c r="S232" s="8">
        <f>iferror(VLOOKUP($A232, Awario!$A$2:$G1000, 6, false), "")</f>
        <v>0</v>
      </c>
      <c r="T232" s="9" t="b">
        <f>iferror(VLOOKUP($A232, Awario!$A$2:$Z1000, 7, false), "")</f>
        <v>1</v>
      </c>
      <c r="U232" s="8" t="str">
        <f>iferror(VLOOKUP($A232, Awario!$A$2:$Z1000, 8, false), "")</f>
        <v/>
      </c>
      <c r="V232" s="8">
        <f>iferror(VLOOKUP($A232, Awario!$A$2:$Z1000, 9, false), "")</f>
        <v>-0.7270182438</v>
      </c>
      <c r="W232" s="8">
        <f>iferror(VLOOKUP($A232, Awario!$A$2:$Z1000, 10, false), "")</f>
        <v>-0.9975098132</v>
      </c>
      <c r="X232" s="8" t="str">
        <f>iferror(VLOOKUP($A232, Awario!$A$2:$Z1000, 11, false), "")</f>
        <v/>
      </c>
      <c r="Y232" s="8">
        <f>iferror(VLOOKUP($A232, Awario!$A$2:$Z1000, 12, false), "")</f>
        <v>-0.8622640285</v>
      </c>
      <c r="Z232" s="8">
        <f t="shared" si="2"/>
        <v>-0.9285817296</v>
      </c>
      <c r="AA232" s="8"/>
      <c r="AB232" s="8">
        <f>iferror(VLOOKUP($A232, TMUI!$A$2:$G1000, 3, false), "")</f>
        <v>61.48</v>
      </c>
      <c r="AC232" s="8">
        <f>iferror(VLOOKUP($A232, TMUI!$A$2:$G1000, 4, false), "")</f>
        <v>46.68</v>
      </c>
      <c r="AD232" s="8">
        <f>iferror(VLOOKUP($A232, TMUI!$A$2:$G1000, 5, false), "")</f>
        <v>52.3</v>
      </c>
      <c r="AE232" s="8">
        <f>iferror(VLOOKUP($A232, TMUI!$A$2:$G1000, 6, false), "")</f>
        <v>35.35</v>
      </c>
      <c r="AF232" s="8">
        <f>iferror(VLOOKUP($A232, TMUI!$A$2:$Z1000, 7, false), "")</f>
        <v>-1.081161782</v>
      </c>
      <c r="AG232" s="8">
        <f>iferror(VLOOKUP($A232, TMUI!$A$2:$Z1000, 8, false), "")</f>
        <v>-1.52145858</v>
      </c>
      <c r="AH232" s="8">
        <f>iferror(VLOOKUP($A232, TMUI!$A$2:$Z1000, 9, false), "")</f>
        <v>-1.606211968</v>
      </c>
      <c r="AI232" s="8">
        <f>iferror(VLOOKUP($A232, TMUI!$A$2:$Z1000, 10, false), "")</f>
        <v>-1.290475347</v>
      </c>
      <c r="AJ232" s="8">
        <f>iferror(VLOOKUP($A232, TMUI!$A$2:$Z1000, 11, false), "")</f>
        <v>-1.374826919</v>
      </c>
      <c r="AK232" s="8">
        <f t="shared" si="3"/>
        <v>-1.172530136</v>
      </c>
      <c r="AL232" s="8"/>
      <c r="AM232" s="8">
        <f t="shared" si="4"/>
        <v>-0.5419409953</v>
      </c>
      <c r="AN232" s="8">
        <f>iferror(vlookup(A232, 'December Scores'!A$1:AS1000, 3, false), "")</f>
        <v>-0.4832549945</v>
      </c>
      <c r="AO232" s="8">
        <f t="shared" si="5"/>
        <v>-0.5272694951</v>
      </c>
    </row>
    <row r="233">
      <c r="A233" s="2">
        <v>2283.0</v>
      </c>
      <c r="B233" s="2" t="s">
        <v>322</v>
      </c>
      <c r="C233" s="8">
        <f>lookup($A233, NIL!$A$1:$A1000, NIL!C$1:C1000)</f>
        <v>4</v>
      </c>
      <c r="D233" s="8">
        <f>lookup($A233, NIL!$A$1:$A1000, NIL!D$1:D1000)</f>
        <v>1</v>
      </c>
      <c r="E233" s="8">
        <f>lookup($A233, NIL!$A$1:$A1000, NIL!E$1:E1000)</f>
        <v>1</v>
      </c>
      <c r="F233" s="8">
        <f>lookup($A233, NIL!$A$1:$A1000, NIL!F$1:F1000)</f>
        <v>1</v>
      </c>
      <c r="G233" s="8">
        <f>lookup($A233, NIL!$A$1:$A1000, NIL!G$1:G1000)</f>
        <v>0</v>
      </c>
      <c r="H233" s="8">
        <f>lookup($A233, NIL!$A$1:$A1000, NIL!K$1:K1000)</f>
        <v>0.1802616964</v>
      </c>
      <c r="I233" s="8">
        <f>lookup($A233, NIL!$A$1:$A1000, NIL!L$1:L1000)</f>
        <v>0.3487391692</v>
      </c>
      <c r="J233" s="8">
        <f>lookup($A233, NIL!$A$1:$A1000, NIL!M$1:M1000)</f>
        <v>0.2955136923</v>
      </c>
      <c r="K233" s="8">
        <f>lookup($A233, NIL!$A$1:$A1000, NIL!N$1:N1000)</f>
        <v>1.016618783</v>
      </c>
      <c r="L233" s="8">
        <f>lookup($A233, NIL!$A$1:$A1000, NIL!O$1:O1000)</f>
        <v>-0.7116357457</v>
      </c>
      <c r="M233" s="8">
        <f>lookup($A233, NIL!$A$1:$A1000, NIL!P$1:P1000)</f>
        <v>0.225899519</v>
      </c>
      <c r="N233" s="8">
        <f t="shared" si="1"/>
        <v>0.4752888795</v>
      </c>
      <c r="P233" s="8">
        <f>iferror(VLOOKUP($A233, Awario!$A$2:$G1000, 3, false), "")</f>
        <v>0</v>
      </c>
      <c r="Q233" s="8" t="str">
        <f>iferror(VLOOKUP($A233, Awario!$A$2:$Z1000, 4, false), "")</f>
        <v/>
      </c>
      <c r="R233" s="8">
        <f>iferror(VLOOKUP($A233, Awario!$A$2:$Z1000, 5, false), "")</f>
        <v>0</v>
      </c>
      <c r="S233" s="8">
        <f>iferror(VLOOKUP($A233, Awario!$A$2:$G1000, 6, false), "")</f>
        <v>0</v>
      </c>
      <c r="T233" s="9" t="b">
        <f>iferror(VLOOKUP($A233, Awario!$A$2:$Z1000, 7, false), "")</f>
        <v>1</v>
      </c>
      <c r="U233" s="8" t="str">
        <f>iferror(VLOOKUP($A233, Awario!$A$2:$Z1000, 8, false), "")</f>
        <v/>
      </c>
      <c r="V233" s="8">
        <f>iferror(VLOOKUP($A233, Awario!$A$2:$Z1000, 9, false), "")</f>
        <v>-0.7270182438</v>
      </c>
      <c r="W233" s="8">
        <f>iferror(VLOOKUP($A233, Awario!$A$2:$Z1000, 10, false), "")</f>
        <v>-0.9975098132</v>
      </c>
      <c r="X233" s="8" t="str">
        <f>iferror(VLOOKUP($A233, Awario!$A$2:$Z1000, 11, false), "")</f>
        <v/>
      </c>
      <c r="Y233" s="8">
        <f>iferror(VLOOKUP($A233, Awario!$A$2:$Z1000, 12, false), "")</f>
        <v>-0.8622640285</v>
      </c>
      <c r="Z233" s="8">
        <f t="shared" si="2"/>
        <v>-0.9285817296</v>
      </c>
      <c r="AA233" s="8"/>
      <c r="AB233" s="8">
        <f>iferror(VLOOKUP($A233, TMUI!$A$2:$G1000, 3, false), "")</f>
        <v>64.84</v>
      </c>
      <c r="AC233" s="8">
        <f>iferror(VLOOKUP($A233, TMUI!$A$2:$G1000, 4, false), "")</f>
        <v>42.97</v>
      </c>
      <c r="AD233" s="8">
        <f>iferror(VLOOKUP($A233, TMUI!$A$2:$G1000, 5, false), "")</f>
        <v>38.28</v>
      </c>
      <c r="AE233" s="8">
        <f>iferror(VLOOKUP($A233, TMUI!$A$2:$G1000, 6, false), "")</f>
        <v>32.03</v>
      </c>
      <c r="AF233" s="8">
        <f>iferror(VLOOKUP($A233, TMUI!$A$2:$Z1000, 7, false), "")</f>
        <v>-0.8348955395</v>
      </c>
      <c r="AG233" s="8">
        <f>iferror(VLOOKUP($A233, TMUI!$A$2:$Z1000, 8, false), "")</f>
        <v>-1.773711341</v>
      </c>
      <c r="AH233" s="8">
        <f>iferror(VLOOKUP($A233, TMUI!$A$2:$Z1000, 9, false), "")</f>
        <v>-2.70423065</v>
      </c>
      <c r="AI233" s="8">
        <f>iferror(VLOOKUP($A233, TMUI!$A$2:$Z1000, 10, false), "")</f>
        <v>-1.493041042</v>
      </c>
      <c r="AJ233" s="8">
        <f>iferror(VLOOKUP($A233, TMUI!$A$2:$Z1000, 11, false), "")</f>
        <v>-1.701469643</v>
      </c>
      <c r="AK233" s="8">
        <f t="shared" si="3"/>
        <v>-1.304403942</v>
      </c>
      <c r="AL233" s="8"/>
      <c r="AM233" s="8">
        <f t="shared" si="4"/>
        <v>-0.5858989306</v>
      </c>
      <c r="AN233" s="8">
        <f>iferror(vlookup(A233, 'December Scores'!A$1:AS1000, 3, false), "")</f>
        <v>-0.3593686927</v>
      </c>
      <c r="AO233" s="8">
        <f t="shared" si="5"/>
        <v>-0.5292663711</v>
      </c>
    </row>
    <row r="234">
      <c r="A234" s="2">
        <v>1823.0</v>
      </c>
      <c r="B234" s="2" t="s">
        <v>221</v>
      </c>
      <c r="C234" s="8">
        <f>lookup($A234, NIL!$A$1:$A1000, NIL!C$1:C1000)</f>
        <v>2</v>
      </c>
      <c r="D234" s="8">
        <f>lookup($A234, NIL!$A$1:$A1000, NIL!D$1:D1000)</f>
        <v>0</v>
      </c>
      <c r="E234" s="8">
        <f>lookup($A234, NIL!$A$1:$A1000, NIL!E$1:E1000)</f>
        <v>1</v>
      </c>
      <c r="F234" s="8">
        <f>lookup($A234, NIL!$A$1:$A1000, NIL!F$1:F1000)</f>
        <v>0</v>
      </c>
      <c r="G234" s="8">
        <f>lookup($A234, NIL!$A$1:$A1000, NIL!G$1:G1000)</f>
        <v>0</v>
      </c>
      <c r="H234" s="8">
        <f>lookup($A234, NIL!$A$1:$A1000, NIL!K$1:K1000)</f>
        <v>-5.528025355</v>
      </c>
      <c r="I234" s="8">
        <f>lookup($A234, NIL!$A$1:$A1000, NIL!L$1:L1000)</f>
        <v>-2.857411258</v>
      </c>
      <c r="J234" s="8">
        <f>lookup($A234, NIL!$A$1:$A1000, NIL!M$1:M1000)</f>
        <v>0.2955136923</v>
      </c>
      <c r="K234" s="8">
        <f>lookup($A234, NIL!$A$1:$A1000, NIL!N$1:N1000)</f>
        <v>-0.980049762</v>
      </c>
      <c r="L234" s="8">
        <f>lookup($A234, NIL!$A$1:$A1000, NIL!O$1:O1000)</f>
        <v>-0.7116357457</v>
      </c>
      <c r="M234" s="8">
        <f>lookup($A234, NIL!$A$1:$A1000, NIL!P$1:P1000)</f>
        <v>-1.956321686</v>
      </c>
      <c r="N234" s="8">
        <f t="shared" si="1"/>
        <v>-1.398685699</v>
      </c>
      <c r="P234" s="8">
        <f>iferror(VLOOKUP($A234, Awario!$A$2:$G1000, 3, false), "")</f>
        <v>0</v>
      </c>
      <c r="Q234" s="8">
        <f>iferror(VLOOKUP($A234, Awario!$A$2:$Z1000, 4, false), "")</f>
        <v>0</v>
      </c>
      <c r="R234" s="8">
        <f>iferror(VLOOKUP($A234, Awario!$A$2:$Z1000, 5, false), "")</f>
        <v>0</v>
      </c>
      <c r="S234" s="8">
        <f>iferror(VLOOKUP($A234, Awario!$A$2:$G1000, 6, false), "")</f>
        <v>0</v>
      </c>
      <c r="T234" s="9" t="b">
        <f>iferror(VLOOKUP($A234, Awario!$A$2:$Z1000, 7, false), "")</f>
        <v>1</v>
      </c>
      <c r="U234" s="8" t="str">
        <f>iferror(VLOOKUP($A234, Awario!$A$2:$Z1000, 8, false), "")</f>
        <v/>
      </c>
      <c r="V234" s="8">
        <f>iferror(VLOOKUP($A234, Awario!$A$2:$Z1000, 9, false), "")</f>
        <v>-0.7270182438</v>
      </c>
      <c r="W234" s="8">
        <f>iferror(VLOOKUP($A234, Awario!$A$2:$Z1000, 10, false), "")</f>
        <v>-0.9975098132</v>
      </c>
      <c r="X234" s="8" t="str">
        <f>iferror(VLOOKUP($A234, Awario!$A$2:$Z1000, 11, false), "")</f>
        <v/>
      </c>
      <c r="Y234" s="8">
        <f>iferror(VLOOKUP($A234, Awario!$A$2:$Z1000, 12, false), "")</f>
        <v>-0.8622640285</v>
      </c>
      <c r="Z234" s="8">
        <f t="shared" si="2"/>
        <v>-0.9285817296</v>
      </c>
      <c r="AA234" s="8"/>
      <c r="AB234" s="8">
        <f>iferror(VLOOKUP($A234, TMUI!$A$2:$G1000, 3, false), "")</f>
        <v>85.9</v>
      </c>
      <c r="AC234" s="8">
        <f>iferror(VLOOKUP($A234, TMUI!$A$2:$G1000, 4, false), "")</f>
        <v>80.63</v>
      </c>
      <c r="AD234" s="8">
        <f>iferror(VLOOKUP($A234, TMUI!$A$2:$G1000, 5, false), "")</f>
        <v>75.86</v>
      </c>
      <c r="AE234" s="8">
        <f>iferror(VLOOKUP($A234, TMUI!$A$2:$G1000, 6, false), "")</f>
        <v>62.23</v>
      </c>
      <c r="AF234" s="8">
        <f>iferror(VLOOKUP($A234, TMUI!$A$2:$Z1000, 7, false), "")</f>
        <v>0.7086660883</v>
      </c>
      <c r="AG234" s="8">
        <f>iferror(VLOOKUP($A234, TMUI!$A$2:$Z1000, 8, false), "")</f>
        <v>0.7868921492</v>
      </c>
      <c r="AH234" s="8">
        <f>iferror(VLOOKUP($A234, TMUI!$A$2:$Z1000, 9, false), "")</f>
        <v>0.2389606542</v>
      </c>
      <c r="AI234" s="8">
        <f>iferror(VLOOKUP($A234, TMUI!$A$2:$Z1000, 10, false), "")</f>
        <v>0.3495746104</v>
      </c>
      <c r="AJ234" s="8">
        <f>iferror(VLOOKUP($A234, TMUI!$A$2:$Z1000, 11, false), "")</f>
        <v>0.5210233755</v>
      </c>
      <c r="AK234" s="8">
        <f t="shared" si="3"/>
        <v>0.7218194896</v>
      </c>
      <c r="AL234" s="8"/>
      <c r="AM234" s="8">
        <f t="shared" si="4"/>
        <v>-0.5351493131</v>
      </c>
      <c r="AN234" s="8">
        <f>iferror(vlookup(A234, 'December Scores'!A$1:AS1000, 3, false), "")</f>
        <v>-0.5318157915</v>
      </c>
      <c r="AO234" s="8">
        <f t="shared" si="5"/>
        <v>-0.5343159327</v>
      </c>
    </row>
    <row r="235">
      <c r="A235" s="2">
        <v>2448.0</v>
      </c>
      <c r="B235" s="2" t="s">
        <v>336</v>
      </c>
      <c r="C235" s="8">
        <f>lookup($A235, NIL!$A$1:$A1000, NIL!C$1:C1000)</f>
        <v>4</v>
      </c>
      <c r="D235" s="8">
        <f>lookup($A235, NIL!$A$1:$A1000, NIL!D$1:D1000)</f>
        <v>1</v>
      </c>
      <c r="E235" s="8">
        <f>lookup($A235, NIL!$A$1:$A1000, NIL!E$1:E1000)</f>
        <v>1</v>
      </c>
      <c r="F235" s="8">
        <f>lookup($A235, NIL!$A$1:$A1000, NIL!F$1:F1000)</f>
        <v>1</v>
      </c>
      <c r="G235" s="8">
        <f>lookup($A235, NIL!$A$1:$A1000, NIL!G$1:G1000)</f>
        <v>0</v>
      </c>
      <c r="H235" s="8">
        <f>lookup($A235, NIL!$A$1:$A1000, NIL!K$1:K1000)</f>
        <v>0.1802616964</v>
      </c>
      <c r="I235" s="8">
        <f>lookup($A235, NIL!$A$1:$A1000, NIL!L$1:L1000)</f>
        <v>0.3487391692</v>
      </c>
      <c r="J235" s="8">
        <f>lookup($A235, NIL!$A$1:$A1000, NIL!M$1:M1000)</f>
        <v>0.2955136923</v>
      </c>
      <c r="K235" s="8">
        <f>lookup($A235, NIL!$A$1:$A1000, NIL!N$1:N1000)</f>
        <v>1.016618783</v>
      </c>
      <c r="L235" s="8">
        <f>lookup($A235, NIL!$A$1:$A1000, NIL!O$1:O1000)</f>
        <v>-0.7116357457</v>
      </c>
      <c r="M235" s="8">
        <f>lookup($A235, NIL!$A$1:$A1000, NIL!P$1:P1000)</f>
        <v>0.225899519</v>
      </c>
      <c r="N235" s="8">
        <f t="shared" si="1"/>
        <v>0.4752888795</v>
      </c>
      <c r="P235" s="8" t="str">
        <f>iferror(VLOOKUP($A235, Awario!$A$2:$G1000, 3, false), "")</f>
        <v/>
      </c>
      <c r="Q235" s="8" t="str">
        <f>iferror(VLOOKUP($A235, Awario!$A$2:$Z1000, 4, false), "")</f>
        <v/>
      </c>
      <c r="R235" s="8" t="str">
        <f>iferror(VLOOKUP($A235, Awario!$A$2:$Z1000, 5, false), "")</f>
        <v/>
      </c>
      <c r="S235" s="8" t="str">
        <f>iferror(VLOOKUP($A235, Awario!$A$2:$G1000, 6, false), "")</f>
        <v/>
      </c>
      <c r="T235" s="9" t="str">
        <f>iferror(VLOOKUP($A235, Awario!$A$2:$Z1000, 7, false), "")</f>
        <v/>
      </c>
      <c r="U235" s="8" t="str">
        <f>iferror(VLOOKUP($A235, Awario!$A$2:$Z1000, 8, false), "")</f>
        <v/>
      </c>
      <c r="V235" s="8" t="str">
        <f>iferror(VLOOKUP($A235, Awario!$A$2:$Z1000, 9, false), "")</f>
        <v/>
      </c>
      <c r="W235" s="8" t="str">
        <f>iferror(VLOOKUP($A235, Awario!$A$2:$Z1000, 10, false), "")</f>
        <v/>
      </c>
      <c r="X235" s="8" t="str">
        <f>iferror(VLOOKUP($A235, Awario!$A$2:$Z1000, 11, false), "")</f>
        <v/>
      </c>
      <c r="Y235" s="8" t="str">
        <f>iferror(VLOOKUP($A235, Awario!$A$2:$Z1000, 12, false), "")</f>
        <v/>
      </c>
      <c r="Z235" s="8" t="str">
        <f t="shared" si="2"/>
        <v/>
      </c>
      <c r="AA235" s="8"/>
      <c r="AB235" s="8">
        <f>iferror(VLOOKUP($A235, TMUI!$A$2:$G1000, 3, false), "")</f>
        <v>41.41</v>
      </c>
      <c r="AC235" s="8">
        <f>iferror(VLOOKUP($A235, TMUI!$A$2:$G1000, 4, false), "")</f>
        <v>35.94</v>
      </c>
      <c r="AD235" s="8">
        <f>iferror(VLOOKUP($A235, TMUI!$A$2:$G1000, 5, false), "")</f>
        <v>37.5</v>
      </c>
      <c r="AE235" s="8">
        <f>iferror(VLOOKUP($A235, TMUI!$A$2:$G1000, 6, false), "")</f>
        <v>17.19</v>
      </c>
      <c r="AF235" s="8">
        <f>iferror(VLOOKUP($A235, TMUI!$A$2:$Z1000, 7, false), "")</f>
        <v>-2.552162821</v>
      </c>
      <c r="AG235" s="8">
        <f>iferror(VLOOKUP($A235, TMUI!$A$2:$Z1000, 8, false), "")</f>
        <v>-2.251699724</v>
      </c>
      <c r="AH235" s="8">
        <f>iferror(VLOOKUP($A235, TMUI!$A$2:$Z1000, 9, false), "")</f>
        <v>-2.765318708</v>
      </c>
      <c r="AI235" s="8">
        <f>iferror(VLOOKUP($A235, TMUI!$A$2:$Z1000, 10, false), "")</f>
        <v>-2.398485289</v>
      </c>
      <c r="AJ235" s="8">
        <f>iferror(VLOOKUP($A235, TMUI!$A$2:$Z1000, 11, false), "")</f>
        <v>-2.491916636</v>
      </c>
      <c r="AK235" s="8">
        <f t="shared" si="3"/>
        <v>-1.578580576</v>
      </c>
      <c r="AL235" s="8"/>
      <c r="AM235" s="8">
        <f t="shared" si="4"/>
        <v>-0.5516458483</v>
      </c>
      <c r="AN235" s="8" t="str">
        <f>iferror(vlookup(A235, 'December Scores'!A$1:AS1000, 3, false), "")</f>
        <v/>
      </c>
      <c r="AO235" s="8">
        <f t="shared" si="5"/>
        <v>-0.5516458483</v>
      </c>
    </row>
    <row r="236">
      <c r="A236" s="2">
        <v>1449.0</v>
      </c>
      <c r="B236" s="2" t="s">
        <v>142</v>
      </c>
      <c r="C236" s="8">
        <f>lookup($A236, NIL!$A$1:$A1000, NIL!C$1:C1000)</f>
        <v>4</v>
      </c>
      <c r="D236" s="8">
        <f>lookup($A236, NIL!$A$1:$A1000, NIL!D$1:D1000)</f>
        <v>1</v>
      </c>
      <c r="E236" s="8">
        <f>lookup($A236, NIL!$A$1:$A1000, NIL!E$1:E1000)</f>
        <v>1</v>
      </c>
      <c r="F236" s="8">
        <f>lookup($A236, NIL!$A$1:$A1000, NIL!F$1:F1000)</f>
        <v>1</v>
      </c>
      <c r="G236" s="8">
        <f>lookup($A236, NIL!$A$1:$A1000, NIL!G$1:G1000)</f>
        <v>0</v>
      </c>
      <c r="H236" s="8">
        <f>lookup($A236, NIL!$A$1:$A1000, NIL!K$1:K1000)</f>
        <v>0.1802616964</v>
      </c>
      <c r="I236" s="8">
        <f>lookup($A236, NIL!$A$1:$A1000, NIL!L$1:L1000)</f>
        <v>0.3487391692</v>
      </c>
      <c r="J236" s="8">
        <f>lookup($A236, NIL!$A$1:$A1000, NIL!M$1:M1000)</f>
        <v>0.2955136923</v>
      </c>
      <c r="K236" s="8">
        <f>lookup($A236, NIL!$A$1:$A1000, NIL!N$1:N1000)</f>
        <v>1.016618783</v>
      </c>
      <c r="L236" s="8">
        <f>lookup($A236, NIL!$A$1:$A1000, NIL!O$1:O1000)</f>
        <v>-0.7116357457</v>
      </c>
      <c r="M236" s="8">
        <f>lookup($A236, NIL!$A$1:$A1000, NIL!P$1:P1000)</f>
        <v>0.225899519</v>
      </c>
      <c r="N236" s="8">
        <f t="shared" si="1"/>
        <v>0.4752888795</v>
      </c>
      <c r="P236" s="8">
        <f>iferror(VLOOKUP($A236, Awario!$A$2:$G1000, 3, false), "")</f>
        <v>0</v>
      </c>
      <c r="Q236" s="8">
        <f>iferror(VLOOKUP($A236, Awario!$A$2:$Z1000, 4, false), "")</f>
        <v>0</v>
      </c>
      <c r="R236" s="8">
        <f>iferror(VLOOKUP($A236, Awario!$A$2:$Z1000, 5, false), "")</f>
        <v>0</v>
      </c>
      <c r="S236" s="8">
        <f>iferror(VLOOKUP($A236, Awario!$A$2:$G1000, 6, false), "")</f>
        <v>0</v>
      </c>
      <c r="T236" s="9" t="b">
        <f>iferror(VLOOKUP($A236, Awario!$A$2:$Z1000, 7, false), "")</f>
        <v>1</v>
      </c>
      <c r="U236" s="8" t="str">
        <f>iferror(VLOOKUP($A236, Awario!$A$2:$Z1000, 8, false), "")</f>
        <v/>
      </c>
      <c r="V236" s="8">
        <f>iferror(VLOOKUP($A236, Awario!$A$2:$Z1000, 9, false), "")</f>
        <v>-0.7270182438</v>
      </c>
      <c r="W236" s="8">
        <f>iferror(VLOOKUP($A236, Awario!$A$2:$Z1000, 10, false), "")</f>
        <v>-0.9975098132</v>
      </c>
      <c r="X236" s="8" t="str">
        <f>iferror(VLOOKUP($A236, Awario!$A$2:$Z1000, 11, false), "")</f>
        <v/>
      </c>
      <c r="Y236" s="8">
        <f>iferror(VLOOKUP($A236, Awario!$A$2:$Z1000, 12, false), "")</f>
        <v>-0.8622640285</v>
      </c>
      <c r="Z236" s="8">
        <f t="shared" si="2"/>
        <v>-0.9285817296</v>
      </c>
      <c r="AA236" s="8"/>
      <c r="AB236" s="8">
        <f>iferror(VLOOKUP($A236, TMUI!$A$2:$G1000, 3, false), "")</f>
        <v>64.81</v>
      </c>
      <c r="AC236" s="8">
        <f>iferror(VLOOKUP($A236, TMUI!$A$2:$G1000, 4, false), "")</f>
        <v>43.83</v>
      </c>
      <c r="AD236" s="8">
        <f>iferror(VLOOKUP($A236, TMUI!$A$2:$G1000, 5, false), "")</f>
        <v>51.21</v>
      </c>
      <c r="AE236" s="8">
        <f>iferror(VLOOKUP($A236, TMUI!$A$2:$G1000, 6, false), "")</f>
        <v>24.53</v>
      </c>
      <c r="AF236" s="8">
        <f>iferror(VLOOKUP($A236, TMUI!$A$2:$Z1000, 7, false), "")</f>
        <v>-0.8370943452</v>
      </c>
      <c r="AG236" s="8">
        <f>iferror(VLOOKUP($A236, TMUI!$A$2:$Z1000, 8, false), "")</f>
        <v>-1.715237655</v>
      </c>
      <c r="AH236" s="8">
        <f>iferror(VLOOKUP($A236, TMUI!$A$2:$Z1000, 9, false), "")</f>
        <v>-1.691578613</v>
      </c>
      <c r="AI236" s="8">
        <f>iferror(VLOOKUP($A236, TMUI!$A$2:$Z1000, 10, false), "")</f>
        <v>-1.950644266</v>
      </c>
      <c r="AJ236" s="8">
        <f>iferror(VLOOKUP($A236, TMUI!$A$2:$Z1000, 11, false), "")</f>
        <v>-1.54863872</v>
      </c>
      <c r="AK236" s="8">
        <f t="shared" si="3"/>
        <v>-1.244443136</v>
      </c>
      <c r="AL236" s="8"/>
      <c r="AM236" s="8">
        <f t="shared" si="4"/>
        <v>-0.5659119955</v>
      </c>
      <c r="AN236" s="8">
        <f>iferror(vlookup(A236, 'December Scores'!A$1:AS1000, 3, false), "")</f>
        <v>-0.5119714339</v>
      </c>
      <c r="AO236" s="8">
        <f t="shared" si="5"/>
        <v>-0.5524268551</v>
      </c>
    </row>
    <row r="237">
      <c r="A237" s="2">
        <v>2414.0</v>
      </c>
      <c r="B237" s="2" t="s">
        <v>331</v>
      </c>
      <c r="C237" s="8">
        <f>lookup($A237, NIL!$A$1:$A1000, NIL!C$1:C1000)</f>
        <v>4</v>
      </c>
      <c r="D237" s="8">
        <f>lookup($A237, NIL!$A$1:$A1000, NIL!D$1:D1000)</f>
        <v>1</v>
      </c>
      <c r="E237" s="8">
        <f>lookup($A237, NIL!$A$1:$A1000, NIL!E$1:E1000)</f>
        <v>1</v>
      </c>
      <c r="F237" s="8">
        <f>lookup($A237, NIL!$A$1:$A1000, NIL!F$1:F1000)</f>
        <v>0</v>
      </c>
      <c r="G237" s="8">
        <f>lookup($A237, NIL!$A$1:$A1000, NIL!G$1:G1000)</f>
        <v>0</v>
      </c>
      <c r="H237" s="8">
        <f>lookup($A237, NIL!$A$1:$A1000, NIL!K$1:K1000)</f>
        <v>0.1802616964</v>
      </c>
      <c r="I237" s="8">
        <f>lookup($A237, NIL!$A$1:$A1000, NIL!L$1:L1000)</f>
        <v>0.3487391692</v>
      </c>
      <c r="J237" s="8">
        <f>lookup($A237, NIL!$A$1:$A1000, NIL!M$1:M1000)</f>
        <v>0.2955136923</v>
      </c>
      <c r="K237" s="8">
        <f>lookup($A237, NIL!$A$1:$A1000, NIL!N$1:N1000)</f>
        <v>-0.980049762</v>
      </c>
      <c r="L237" s="8">
        <f>lookup($A237, NIL!$A$1:$A1000, NIL!O$1:O1000)</f>
        <v>-0.7116357457</v>
      </c>
      <c r="M237" s="8">
        <f>lookup($A237, NIL!$A$1:$A1000, NIL!P$1:P1000)</f>
        <v>-0.17343419</v>
      </c>
      <c r="N237" s="8">
        <f t="shared" si="1"/>
        <v>-0.4164543072</v>
      </c>
      <c r="P237" s="8" t="str">
        <f>iferror(VLOOKUP($A237, Awario!$A$2:$G1000, 3, false), "")</f>
        <v/>
      </c>
      <c r="Q237" s="8" t="str">
        <f>iferror(VLOOKUP($A237, Awario!$A$2:$Z1000, 4, false), "")</f>
        <v/>
      </c>
      <c r="R237" s="8" t="str">
        <f>iferror(VLOOKUP($A237, Awario!$A$2:$Z1000, 5, false), "")</f>
        <v/>
      </c>
      <c r="S237" s="8" t="str">
        <f>iferror(VLOOKUP($A237, Awario!$A$2:$G1000, 6, false), "")</f>
        <v/>
      </c>
      <c r="T237" s="9" t="str">
        <f>iferror(VLOOKUP($A237, Awario!$A$2:$Z1000, 7, false), "")</f>
        <v/>
      </c>
      <c r="U237" s="8" t="str">
        <f>iferror(VLOOKUP($A237, Awario!$A$2:$Z1000, 8, false), "")</f>
        <v/>
      </c>
      <c r="V237" s="8" t="str">
        <f>iferror(VLOOKUP($A237, Awario!$A$2:$Z1000, 9, false), "")</f>
        <v/>
      </c>
      <c r="W237" s="8" t="str">
        <f>iferror(VLOOKUP($A237, Awario!$A$2:$Z1000, 10, false), "")</f>
        <v/>
      </c>
      <c r="X237" s="8" t="str">
        <f>iferror(VLOOKUP($A237, Awario!$A$2:$Z1000, 11, false), "")</f>
        <v/>
      </c>
      <c r="Y237" s="8" t="str">
        <f>iferror(VLOOKUP($A237, Awario!$A$2:$Z1000, 12, false), "")</f>
        <v/>
      </c>
      <c r="Z237" s="8" t="str">
        <f t="shared" si="2"/>
        <v/>
      </c>
      <c r="AA237" s="8"/>
      <c r="AB237" s="8">
        <f>iferror(VLOOKUP($A237, TMUI!$A$2:$G1000, 3, false), "")</f>
        <v>76.56</v>
      </c>
      <c r="AC237" s="8">
        <f>iferror(VLOOKUP($A237, TMUI!$A$2:$G1000, 4, false), "")</f>
        <v>64.06</v>
      </c>
      <c r="AD237" s="8">
        <f>iferror(VLOOKUP($A237, TMUI!$A$2:$G1000, 5, false), "")</f>
        <v>69.53</v>
      </c>
      <c r="AE237" s="8">
        <f>iferror(VLOOKUP($A237, TMUI!$A$2:$G1000, 6, false), "")</f>
        <v>34.38</v>
      </c>
      <c r="AF237" s="8">
        <f>iferror(VLOOKUP($A237, TMUI!$A$2:$Z1000, 7, false), "")</f>
        <v>0.02410456863</v>
      </c>
      <c r="AG237" s="8">
        <f>iferror(VLOOKUP($A237, TMUI!$A$2:$Z1000, 8, false), "")</f>
        <v>-0.3397461892</v>
      </c>
      <c r="AH237" s="8">
        <f>iferror(VLOOKUP($A237, TMUI!$A$2:$Z1000, 9, false), "")</f>
        <v>-0.2567924314</v>
      </c>
      <c r="AI237" s="8">
        <f>iferror(VLOOKUP($A237, TMUI!$A$2:$Z1000, 10, false), "")</f>
        <v>-1.349658698</v>
      </c>
      <c r="AJ237" s="8">
        <f>iferror(VLOOKUP($A237, TMUI!$A$2:$Z1000, 11, false), "")</f>
        <v>-0.4805231875</v>
      </c>
      <c r="AK237" s="8">
        <f t="shared" si="3"/>
        <v>-0.6931977982</v>
      </c>
      <c r="AL237" s="8"/>
      <c r="AM237" s="8">
        <f t="shared" si="4"/>
        <v>-0.5548260527</v>
      </c>
      <c r="AN237" s="8" t="str">
        <f>iferror(vlookup(A237, 'December Scores'!A$1:AS1000, 3, false), "")</f>
        <v/>
      </c>
      <c r="AO237" s="8">
        <f t="shared" si="5"/>
        <v>-0.5548260527</v>
      </c>
    </row>
    <row r="238">
      <c r="A238" s="2">
        <v>1448.0</v>
      </c>
      <c r="B238" s="2" t="s">
        <v>140</v>
      </c>
      <c r="C238" s="8">
        <f>lookup($A238, NIL!$A$1:$A1000, NIL!C$1:C1000)</f>
        <v>4</v>
      </c>
      <c r="D238" s="8">
        <f>lookup($A238, NIL!$A$1:$A1000, NIL!D$1:D1000)</f>
        <v>1</v>
      </c>
      <c r="E238" s="8">
        <f>lookup($A238, NIL!$A$1:$A1000, NIL!E$1:E1000)</f>
        <v>1</v>
      </c>
      <c r="F238" s="8">
        <f>lookup($A238, NIL!$A$1:$A1000, NIL!F$1:F1000)</f>
        <v>0</v>
      </c>
      <c r="G238" s="8">
        <f>lookup($A238, NIL!$A$1:$A1000, NIL!G$1:G1000)</f>
        <v>0</v>
      </c>
      <c r="H238" s="8">
        <f>lookup($A238, NIL!$A$1:$A1000, NIL!K$1:K1000)</f>
        <v>0.1802616964</v>
      </c>
      <c r="I238" s="8">
        <f>lookup($A238, NIL!$A$1:$A1000, NIL!L$1:L1000)</f>
        <v>0.3487391692</v>
      </c>
      <c r="J238" s="8">
        <f>lookup($A238, NIL!$A$1:$A1000, NIL!M$1:M1000)</f>
        <v>0.2955136923</v>
      </c>
      <c r="K238" s="8">
        <f>lookup($A238, NIL!$A$1:$A1000, NIL!N$1:N1000)</f>
        <v>-0.980049762</v>
      </c>
      <c r="L238" s="8">
        <f>lookup($A238, NIL!$A$1:$A1000, NIL!O$1:O1000)</f>
        <v>-0.7116357457</v>
      </c>
      <c r="M238" s="8">
        <f>lookup($A238, NIL!$A$1:$A1000, NIL!P$1:P1000)</f>
        <v>-0.17343419</v>
      </c>
      <c r="N238" s="8">
        <f t="shared" si="1"/>
        <v>-0.4164543072</v>
      </c>
      <c r="P238" s="8">
        <f>iferror(VLOOKUP($A238, Awario!$A$2:$G1000, 3, false), "")</f>
        <v>0</v>
      </c>
      <c r="Q238" s="8">
        <f>iferror(VLOOKUP($A238, Awario!$A$2:$Z1000, 4, false), "")</f>
        <v>0</v>
      </c>
      <c r="R238" s="8">
        <f>iferror(VLOOKUP($A238, Awario!$A$2:$Z1000, 5, false), "")</f>
        <v>0</v>
      </c>
      <c r="S238" s="8">
        <f>iferror(VLOOKUP($A238, Awario!$A$2:$G1000, 6, false), "")</f>
        <v>0</v>
      </c>
      <c r="T238" s="9" t="b">
        <f>iferror(VLOOKUP($A238, Awario!$A$2:$Z1000, 7, false), "")</f>
        <v>1</v>
      </c>
      <c r="U238" s="8" t="str">
        <f>iferror(VLOOKUP($A238, Awario!$A$2:$Z1000, 8, false), "")</f>
        <v/>
      </c>
      <c r="V238" s="8">
        <f>iferror(VLOOKUP($A238, Awario!$A$2:$Z1000, 9, false), "")</f>
        <v>-0.7270182438</v>
      </c>
      <c r="W238" s="8">
        <f>iferror(VLOOKUP($A238, Awario!$A$2:$Z1000, 10, false), "")</f>
        <v>-0.9975098132</v>
      </c>
      <c r="X238" s="8" t="str">
        <f>iferror(VLOOKUP($A238, Awario!$A$2:$Z1000, 11, false), "")</f>
        <v/>
      </c>
      <c r="Y238" s="8">
        <f>iferror(VLOOKUP($A238, Awario!$A$2:$Z1000, 12, false), "")</f>
        <v>-0.8622640285</v>
      </c>
      <c r="Z238" s="8">
        <f t="shared" si="2"/>
        <v>-0.9285817296</v>
      </c>
      <c r="AA238" s="8"/>
      <c r="AB238" s="8">
        <f>iferror(VLOOKUP($A238, TMUI!$A$2:$G1000, 3, false), "")</f>
        <v>62.95</v>
      </c>
      <c r="AC238" s="8">
        <f>iferror(VLOOKUP($A238, TMUI!$A$2:$G1000, 4, false), "")</f>
        <v>64.58</v>
      </c>
      <c r="AD238" s="8">
        <f>iferror(VLOOKUP($A238, TMUI!$A$2:$G1000, 5, false), "")</f>
        <v>56.42</v>
      </c>
      <c r="AE238" s="8">
        <f>iferror(VLOOKUP($A238, TMUI!$A$2:$G1000, 6, false), "")</f>
        <v>48.24</v>
      </c>
      <c r="AF238" s="8">
        <f>iferror(VLOOKUP($A238, TMUI!$A$2:$Z1000, 7, false), "")</f>
        <v>-0.973420301</v>
      </c>
      <c r="AG238" s="8">
        <f>iferror(VLOOKUP($A238, TMUI!$A$2:$Z1000, 8, false), "")</f>
        <v>-0.3043900072</v>
      </c>
      <c r="AH238" s="8">
        <f>iferror(VLOOKUP($A238, TMUI!$A$2:$Z1000, 9, false), "")</f>
        <v>-1.283541713</v>
      </c>
      <c r="AI238" s="8">
        <f>iferror(VLOOKUP($A238, TMUI!$A$2:$Z1000, 10, false), "")</f>
        <v>-0.5040079383</v>
      </c>
      <c r="AJ238" s="8">
        <f>iferror(VLOOKUP($A238, TMUI!$A$2:$Z1000, 11, false), "")</f>
        <v>-0.7663399899</v>
      </c>
      <c r="AK238" s="8">
        <f t="shared" si="3"/>
        <v>-0.8754084703</v>
      </c>
      <c r="AL238" s="8"/>
      <c r="AM238" s="8">
        <f t="shared" si="4"/>
        <v>-0.740148169</v>
      </c>
      <c r="AN238" s="8">
        <f>iferror(vlookup(A238, 'December Scores'!A$1:AS1000, 3, false), "")</f>
        <v>-0.08224473746</v>
      </c>
      <c r="AO238" s="8">
        <f t="shared" si="5"/>
        <v>-0.5756723111</v>
      </c>
    </row>
    <row r="239">
      <c r="A239" s="2">
        <v>1988.0</v>
      </c>
      <c r="B239" s="2" t="s">
        <v>271</v>
      </c>
      <c r="C239" s="8">
        <f>lookup($A239, NIL!$A$1:$A1000, NIL!C$1:C1000)</f>
        <v>4</v>
      </c>
      <c r="D239" s="8">
        <f>lookup($A239, NIL!$A$1:$A1000, NIL!D$1:D1000)</f>
        <v>1</v>
      </c>
      <c r="E239" s="8">
        <f>lookup($A239, NIL!$A$1:$A1000, NIL!E$1:E1000)</f>
        <v>1</v>
      </c>
      <c r="F239" s="8">
        <f>lookup($A239, NIL!$A$1:$A1000, NIL!F$1:F1000)</f>
        <v>0</v>
      </c>
      <c r="G239" s="8">
        <f>lookup($A239, NIL!$A$1:$A1000, NIL!G$1:G1000)</f>
        <v>0</v>
      </c>
      <c r="H239" s="8">
        <f>lookup($A239, NIL!$A$1:$A1000, NIL!K$1:K1000)</f>
        <v>0.1802616964</v>
      </c>
      <c r="I239" s="8">
        <f>lookup($A239, NIL!$A$1:$A1000, NIL!L$1:L1000)</f>
        <v>0.3487391692</v>
      </c>
      <c r="J239" s="8">
        <f>lookup($A239, NIL!$A$1:$A1000, NIL!M$1:M1000)</f>
        <v>0.2955136923</v>
      </c>
      <c r="K239" s="8">
        <f>lookup($A239, NIL!$A$1:$A1000, NIL!N$1:N1000)</f>
        <v>-0.980049762</v>
      </c>
      <c r="L239" s="8">
        <f>lookup($A239, NIL!$A$1:$A1000, NIL!O$1:O1000)</f>
        <v>-0.7116357457</v>
      </c>
      <c r="M239" s="8">
        <f>lookup($A239, NIL!$A$1:$A1000, NIL!P$1:P1000)</f>
        <v>-0.17343419</v>
      </c>
      <c r="N239" s="8">
        <f t="shared" si="1"/>
        <v>-0.4164543072</v>
      </c>
      <c r="P239" s="8">
        <f>iferror(VLOOKUP($A239, Awario!$A$2:$G1000, 3, false), "")</f>
        <v>0</v>
      </c>
      <c r="Q239" s="8">
        <f>iferror(VLOOKUP($A239, Awario!$A$2:$Z1000, 4, false), "")</f>
        <v>0</v>
      </c>
      <c r="R239" s="8">
        <f>iferror(VLOOKUP($A239, Awario!$A$2:$Z1000, 5, false), "")</f>
        <v>0</v>
      </c>
      <c r="S239" s="8">
        <f>iferror(VLOOKUP($A239, Awario!$A$2:$G1000, 6, false), "")</f>
        <v>0</v>
      </c>
      <c r="T239" s="9" t="b">
        <f>iferror(VLOOKUP($A239, Awario!$A$2:$Z1000, 7, false), "")</f>
        <v>1</v>
      </c>
      <c r="U239" s="8" t="str">
        <f>iferror(VLOOKUP($A239, Awario!$A$2:$Z1000, 8, false), "")</f>
        <v/>
      </c>
      <c r="V239" s="8">
        <f>iferror(VLOOKUP($A239, Awario!$A$2:$Z1000, 9, false), "")</f>
        <v>-0.7270182438</v>
      </c>
      <c r="W239" s="8">
        <f>iferror(VLOOKUP($A239, Awario!$A$2:$Z1000, 10, false), "")</f>
        <v>-0.9975098132</v>
      </c>
      <c r="X239" s="8" t="str">
        <f>iferror(VLOOKUP($A239, Awario!$A$2:$Z1000, 11, false), "")</f>
        <v/>
      </c>
      <c r="Y239" s="8">
        <f>iferror(VLOOKUP($A239, Awario!$A$2:$Z1000, 12, false), "")</f>
        <v>-0.8622640285</v>
      </c>
      <c r="Z239" s="8">
        <f t="shared" si="2"/>
        <v>-0.9285817296</v>
      </c>
      <c r="AA239" s="8"/>
      <c r="AB239" s="8">
        <f>iferror(VLOOKUP($A239, TMUI!$A$2:$G1000, 3, false), "")</f>
        <v>76.21</v>
      </c>
      <c r="AC239" s="8">
        <f>iferror(VLOOKUP($A239, TMUI!$A$2:$G1000, 4, false), "")</f>
        <v>74.22</v>
      </c>
      <c r="AD239" s="8">
        <f>iferror(VLOOKUP($A239, TMUI!$A$2:$G1000, 5, false), "")</f>
        <v>54.81</v>
      </c>
      <c r="AE239" s="8">
        <f>iferror(VLOOKUP($A239, TMUI!$A$2:$G1000, 6, false), "")</f>
        <v>45.04</v>
      </c>
      <c r="AF239" s="8">
        <f>iferror(VLOOKUP($A239, TMUI!$A$2:$Z1000, 7, false), "")</f>
        <v>-0.001548164975</v>
      </c>
      <c r="AG239" s="8">
        <f>iferror(VLOOKUP($A239, TMUI!$A$2:$Z1000, 8, false), "")</f>
        <v>0.3510592132</v>
      </c>
      <c r="AH239" s="8">
        <f>iferror(VLOOKUP($A239, TMUI!$A$2:$Z1000, 9, false), "")</f>
        <v>-1.40963373</v>
      </c>
      <c r="AI239" s="8">
        <f>iferror(VLOOKUP($A239, TMUI!$A$2:$Z1000, 10, false), "")</f>
        <v>-0.6992519809</v>
      </c>
      <c r="AJ239" s="8">
        <f>iferror(VLOOKUP($A239, TMUI!$A$2:$Z1000, 11, false), "")</f>
        <v>-0.4398436657</v>
      </c>
      <c r="AK239" s="8">
        <f t="shared" si="3"/>
        <v>-0.6632071062</v>
      </c>
      <c r="AL239" s="8"/>
      <c r="AM239" s="8">
        <f t="shared" si="4"/>
        <v>-0.669414381</v>
      </c>
      <c r="AN239" s="8">
        <f>iferror(vlookup(A239, 'December Scores'!A$1:AS1000, 3, false), "")</f>
        <v>-0.3135520456</v>
      </c>
      <c r="AO239" s="8">
        <f t="shared" si="5"/>
        <v>-0.5804487971</v>
      </c>
    </row>
    <row r="240">
      <c r="A240" s="2">
        <v>1997.0</v>
      </c>
      <c r="B240" s="2" t="s">
        <v>274</v>
      </c>
      <c r="C240" s="8">
        <f>lookup($A240, NIL!$A$1:$A1000, NIL!C$1:C1000)</f>
        <v>4</v>
      </c>
      <c r="D240" s="8">
        <f>lookup($A240, NIL!$A$1:$A1000, NIL!D$1:D1000)</f>
        <v>1</v>
      </c>
      <c r="E240" s="8">
        <f>lookup($A240, NIL!$A$1:$A1000, NIL!E$1:E1000)</f>
        <v>1</v>
      </c>
      <c r="F240" s="8">
        <f>lookup($A240, NIL!$A$1:$A1000, NIL!F$1:F1000)</f>
        <v>0</v>
      </c>
      <c r="G240" s="8">
        <f>lookup($A240, NIL!$A$1:$A1000, NIL!G$1:G1000)</f>
        <v>0</v>
      </c>
      <c r="H240" s="8">
        <f>lookup($A240, NIL!$A$1:$A1000, NIL!K$1:K1000)</f>
        <v>0.1802616964</v>
      </c>
      <c r="I240" s="8">
        <f>lookup($A240, NIL!$A$1:$A1000, NIL!L$1:L1000)</f>
        <v>0.3487391692</v>
      </c>
      <c r="J240" s="8">
        <f>lookup($A240, NIL!$A$1:$A1000, NIL!M$1:M1000)</f>
        <v>0.2955136923</v>
      </c>
      <c r="K240" s="8">
        <f>lookup($A240, NIL!$A$1:$A1000, NIL!N$1:N1000)</f>
        <v>-0.980049762</v>
      </c>
      <c r="L240" s="8">
        <f>lookup($A240, NIL!$A$1:$A1000, NIL!O$1:O1000)</f>
        <v>-0.7116357457</v>
      </c>
      <c r="M240" s="8">
        <f>lookup($A240, NIL!$A$1:$A1000, NIL!P$1:P1000)</f>
        <v>-0.17343419</v>
      </c>
      <c r="N240" s="8">
        <f t="shared" si="1"/>
        <v>-0.4164543072</v>
      </c>
      <c r="P240" s="8">
        <f>iferror(VLOOKUP($A240, Awario!$A$2:$G1000, 3, false), "")</f>
        <v>0</v>
      </c>
      <c r="Q240" s="8">
        <f>iferror(VLOOKUP($A240, Awario!$A$2:$Z1000, 4, false), "")</f>
        <v>0</v>
      </c>
      <c r="R240" s="8">
        <f>iferror(VLOOKUP($A240, Awario!$A$2:$Z1000, 5, false), "")</f>
        <v>0</v>
      </c>
      <c r="S240" s="8">
        <f>iferror(VLOOKUP($A240, Awario!$A$2:$G1000, 6, false), "")</f>
        <v>0</v>
      </c>
      <c r="T240" s="9" t="b">
        <f>iferror(VLOOKUP($A240, Awario!$A$2:$Z1000, 7, false), "")</f>
        <v>1</v>
      </c>
      <c r="U240" s="8" t="str">
        <f>iferror(VLOOKUP($A240, Awario!$A$2:$Z1000, 8, false), "")</f>
        <v/>
      </c>
      <c r="V240" s="8">
        <f>iferror(VLOOKUP($A240, Awario!$A$2:$Z1000, 9, false), "")</f>
        <v>-0.7270182438</v>
      </c>
      <c r="W240" s="8">
        <f>iferror(VLOOKUP($A240, Awario!$A$2:$Z1000, 10, false), "")</f>
        <v>-0.9975098132</v>
      </c>
      <c r="X240" s="8" t="str">
        <f>iferror(VLOOKUP($A240, Awario!$A$2:$Z1000, 11, false), "")</f>
        <v/>
      </c>
      <c r="Y240" s="8">
        <f>iferror(VLOOKUP($A240, Awario!$A$2:$Z1000, 12, false), "")</f>
        <v>-0.8622640285</v>
      </c>
      <c r="Z240" s="8">
        <f t="shared" si="2"/>
        <v>-0.9285817296</v>
      </c>
      <c r="AA240" s="8"/>
      <c r="AB240" s="8">
        <f>iferror(VLOOKUP($A240, TMUI!$A$2:$G1000, 3, false), "")</f>
        <v>57.05</v>
      </c>
      <c r="AC240" s="8">
        <f>iferror(VLOOKUP($A240, TMUI!$A$2:$G1000, 4, false), "")</f>
        <v>46.9</v>
      </c>
      <c r="AD240" s="8">
        <f>iferror(VLOOKUP($A240, TMUI!$A$2:$G1000, 5, false), "")</f>
        <v>66.16</v>
      </c>
      <c r="AE240" s="8">
        <f>iferror(VLOOKUP($A240, TMUI!$A$2:$G1000, 6, false), "")</f>
        <v>41.71</v>
      </c>
      <c r="AF240" s="8">
        <f>iferror(VLOOKUP($A240, TMUI!$A$2:$Z1000, 7, false), "")</f>
        <v>-1.405852096</v>
      </c>
      <c r="AG240" s="8">
        <f>iferror(VLOOKUP($A240, TMUI!$A$2:$Z1000, 8, false), "")</f>
        <v>-1.506500196</v>
      </c>
      <c r="AH240" s="8">
        <f>iferror(VLOOKUP($A240, TMUI!$A$2:$Z1000, 9, false), "")</f>
        <v>-0.520724169</v>
      </c>
      <c r="AI240" s="8">
        <f>iferror(VLOOKUP($A240, TMUI!$A$2:$Z1000, 10, false), "")</f>
        <v>-0.9024278127</v>
      </c>
      <c r="AJ240" s="8">
        <f>iferror(VLOOKUP($A240, TMUI!$A$2:$Z1000, 11, false), "")</f>
        <v>-1.083876068</v>
      </c>
      <c r="AK240" s="8">
        <f t="shared" si="3"/>
        <v>-1.041093689</v>
      </c>
      <c r="AL240" s="8"/>
      <c r="AM240" s="8">
        <f t="shared" si="4"/>
        <v>-0.7953765751</v>
      </c>
      <c r="AN240" s="8">
        <f>iferror(vlookup(A240, 'December Scores'!A$1:AS1000, 3, false), "")</f>
        <v>0.009152782604</v>
      </c>
      <c r="AO240" s="8">
        <f t="shared" si="5"/>
        <v>-0.5942442357</v>
      </c>
    </row>
    <row r="241">
      <c r="A241" s="2">
        <v>1233.0</v>
      </c>
      <c r="B241" s="2" t="s">
        <v>110</v>
      </c>
      <c r="C241" s="8">
        <f>lookup($A241, NIL!$A$1:$A1000, NIL!C$1:C1000)</f>
        <v>4</v>
      </c>
      <c r="D241" s="8">
        <f>lookup($A241, NIL!$A$1:$A1000, NIL!D$1:D1000)</f>
        <v>1</v>
      </c>
      <c r="E241" s="8">
        <f>lookup($A241, NIL!$A$1:$A1000, NIL!E$1:E1000)</f>
        <v>1</v>
      </c>
      <c r="F241" s="8">
        <f>lookup($A241, NIL!$A$1:$A1000, NIL!F$1:F1000)</f>
        <v>0</v>
      </c>
      <c r="G241" s="8">
        <f>lookup($A241, NIL!$A$1:$A1000, NIL!G$1:G1000)</f>
        <v>0</v>
      </c>
      <c r="H241" s="8">
        <f>lookup($A241, NIL!$A$1:$A1000, NIL!K$1:K1000)</f>
        <v>0.1802616964</v>
      </c>
      <c r="I241" s="8">
        <f>lookup($A241, NIL!$A$1:$A1000, NIL!L$1:L1000)</f>
        <v>0.3487391692</v>
      </c>
      <c r="J241" s="8">
        <f>lookup($A241, NIL!$A$1:$A1000, NIL!M$1:M1000)</f>
        <v>0.2955136923</v>
      </c>
      <c r="K241" s="8">
        <f>lookup($A241, NIL!$A$1:$A1000, NIL!N$1:N1000)</f>
        <v>-0.980049762</v>
      </c>
      <c r="L241" s="8">
        <f>lookup($A241, NIL!$A$1:$A1000, NIL!O$1:O1000)</f>
        <v>-0.7116357457</v>
      </c>
      <c r="M241" s="8">
        <f>lookup($A241, NIL!$A$1:$A1000, NIL!P$1:P1000)</f>
        <v>-0.17343419</v>
      </c>
      <c r="N241" s="8">
        <f t="shared" si="1"/>
        <v>-0.4164543072</v>
      </c>
      <c r="P241" s="8">
        <f>iferror(VLOOKUP($A241, Awario!$A$2:$G1000, 3, false), "")</f>
        <v>0</v>
      </c>
      <c r="Q241" s="8">
        <f>iferror(VLOOKUP($A241, Awario!$A$2:$Z1000, 4, false), "")</f>
        <v>0</v>
      </c>
      <c r="R241" s="8">
        <f>iferror(VLOOKUP($A241, Awario!$A$2:$Z1000, 5, false), "")</f>
        <v>0</v>
      </c>
      <c r="S241" s="8">
        <f>iferror(VLOOKUP($A241, Awario!$A$2:$G1000, 6, false), "")</f>
        <v>0</v>
      </c>
      <c r="T241" s="9" t="b">
        <f>iferror(VLOOKUP($A241, Awario!$A$2:$Z1000, 7, false), "")</f>
        <v>1</v>
      </c>
      <c r="U241" s="8" t="str">
        <f>iferror(VLOOKUP($A241, Awario!$A$2:$Z1000, 8, false), "")</f>
        <v/>
      </c>
      <c r="V241" s="8">
        <f>iferror(VLOOKUP($A241, Awario!$A$2:$Z1000, 9, false), "")</f>
        <v>-0.7270182438</v>
      </c>
      <c r="W241" s="8">
        <f>iferror(VLOOKUP($A241, Awario!$A$2:$Z1000, 10, false), "")</f>
        <v>-0.9975098132</v>
      </c>
      <c r="X241" s="8" t="str">
        <f>iferror(VLOOKUP($A241, Awario!$A$2:$Z1000, 11, false), "")</f>
        <v/>
      </c>
      <c r="Y241" s="8">
        <f>iferror(VLOOKUP($A241, Awario!$A$2:$Z1000, 12, false), "")</f>
        <v>-0.8622640285</v>
      </c>
      <c r="Z241" s="8">
        <f t="shared" si="2"/>
        <v>-0.9285817296</v>
      </c>
      <c r="AA241" s="8"/>
      <c r="AB241" s="8">
        <f>iferror(VLOOKUP($A241, TMUI!$A$2:$G1000, 3, false), "")</f>
        <v>52.3</v>
      </c>
      <c r="AC241" s="8">
        <f>iferror(VLOOKUP($A241, TMUI!$A$2:$G1000, 4, false), "")</f>
        <v>62.48</v>
      </c>
      <c r="AD241" s="8">
        <f>iferror(VLOOKUP($A241, TMUI!$A$2:$G1000, 5, false), "")</f>
        <v>72.75</v>
      </c>
      <c r="AE241" s="8">
        <f>iferror(VLOOKUP($A241, TMUI!$A$2:$G1000, 6, false), "")</f>
        <v>51.75</v>
      </c>
      <c r="AF241" s="8">
        <f>iferror(VLOOKUP($A241, TMUI!$A$2:$Z1000, 7, false), "")</f>
        <v>-1.753996338</v>
      </c>
      <c r="AG241" s="8">
        <f>iferror(VLOOKUP($A241, TMUI!$A$2:$Z1000, 8, false), "")</f>
        <v>-0.4471745884</v>
      </c>
      <c r="AH241" s="8">
        <f>iferror(VLOOKUP($A241, TMUI!$A$2:$Z1000, 9, false), "")</f>
        <v>-0.004608397354</v>
      </c>
      <c r="AI241" s="8">
        <f>iferror(VLOOKUP($A241, TMUI!$A$2:$Z1000, 10, false), "")</f>
        <v>-0.2898496291</v>
      </c>
      <c r="AJ241" s="8">
        <f>iferror(VLOOKUP($A241, TMUI!$A$2:$Z1000, 11, false), "")</f>
        <v>-0.6239072382</v>
      </c>
      <c r="AK241" s="8">
        <f t="shared" si="3"/>
        <v>-0.7898779894</v>
      </c>
      <c r="AL241" s="8"/>
      <c r="AM241" s="8">
        <f t="shared" si="4"/>
        <v>-0.7116380087</v>
      </c>
      <c r="AN241" s="8">
        <f>iferror(vlookup(A241, 'December Scores'!A$1:AS1000, 3, false), "")</f>
        <v>-0.2995017272</v>
      </c>
      <c r="AO241" s="8">
        <f t="shared" si="5"/>
        <v>-0.6086039383</v>
      </c>
    </row>
    <row r="242">
      <c r="A242" s="2">
        <v>2167.0</v>
      </c>
      <c r="B242" s="2" t="s">
        <v>309</v>
      </c>
      <c r="C242" s="8">
        <f>lookup($A242, NIL!$A$1:$A1000, NIL!C$1:C1000)</f>
        <v>4</v>
      </c>
      <c r="D242" s="8">
        <f>lookup($A242, NIL!$A$1:$A1000, NIL!D$1:D1000)</f>
        <v>1</v>
      </c>
      <c r="E242" s="8">
        <f>lookup($A242, NIL!$A$1:$A1000, NIL!E$1:E1000)</f>
        <v>1</v>
      </c>
      <c r="F242" s="8">
        <f>lookup($A242, NIL!$A$1:$A1000, NIL!F$1:F1000)</f>
        <v>0</v>
      </c>
      <c r="G242" s="8">
        <f>lookup($A242, NIL!$A$1:$A1000, NIL!G$1:G1000)</f>
        <v>0</v>
      </c>
      <c r="H242" s="8">
        <f>lookup($A242, NIL!$A$1:$A1000, NIL!K$1:K1000)</f>
        <v>0.1802616964</v>
      </c>
      <c r="I242" s="8">
        <f>lookup($A242, NIL!$A$1:$A1000, NIL!L$1:L1000)</f>
        <v>0.3487391692</v>
      </c>
      <c r="J242" s="8">
        <f>lookup($A242, NIL!$A$1:$A1000, NIL!M$1:M1000)</f>
        <v>0.2955136923</v>
      </c>
      <c r="K242" s="8">
        <f>lookup($A242, NIL!$A$1:$A1000, NIL!N$1:N1000)</f>
        <v>-0.980049762</v>
      </c>
      <c r="L242" s="8">
        <f>lookup($A242, NIL!$A$1:$A1000, NIL!O$1:O1000)</f>
        <v>-0.7116357457</v>
      </c>
      <c r="M242" s="8">
        <f>lookup($A242, NIL!$A$1:$A1000, NIL!P$1:P1000)</f>
        <v>-0.17343419</v>
      </c>
      <c r="N242" s="8">
        <f t="shared" si="1"/>
        <v>-0.4164543072</v>
      </c>
      <c r="P242" s="8">
        <f>iferror(VLOOKUP($A242, Awario!$A$2:$G1000, 3, false), "")</f>
        <v>5</v>
      </c>
      <c r="Q242" s="8" t="str">
        <f>iferror(VLOOKUP($A242, Awario!$A$2:$Z1000, 4, false), "")</f>
        <v/>
      </c>
      <c r="R242" s="8">
        <f>iferror(VLOOKUP($A242, Awario!$A$2:$Z1000, 5, false), "")</f>
        <v>239</v>
      </c>
      <c r="S242" s="8">
        <f>iferror(VLOOKUP($A242, Awario!$A$2:$G1000, 6, false), "")</f>
        <v>2.378397901</v>
      </c>
      <c r="T242" s="9" t="b">
        <f>iferror(VLOOKUP($A242, Awario!$A$2:$Z1000, 7, false), "")</f>
        <v>1</v>
      </c>
      <c r="U242" s="8" t="str">
        <f>iferror(VLOOKUP($A242, Awario!$A$2:$Z1000, 8, false), "")</f>
        <v/>
      </c>
      <c r="V242" s="8">
        <f>iferror(VLOOKUP($A242, Awario!$A$2:$Z1000, 9, false), "")</f>
        <v>0.4976486193</v>
      </c>
      <c r="W242" s="8">
        <f>iferror(VLOOKUP($A242, Awario!$A$2:$Z1000, 10, false), "")</f>
        <v>1.245924419</v>
      </c>
      <c r="X242" s="8" t="str">
        <f>iferror(VLOOKUP($A242, Awario!$A$2:$Z1000, 11, false), "")</f>
        <v/>
      </c>
      <c r="Y242" s="8">
        <f>iferror(VLOOKUP($A242, Awario!$A$2:$Z1000, 12, false), "")</f>
        <v>0.8717865192</v>
      </c>
      <c r="Z242" s="8">
        <f t="shared" si="2"/>
        <v>0.933695089</v>
      </c>
      <c r="AA242" s="8"/>
      <c r="AB242" s="8">
        <f>iferror(VLOOKUP($A242, TMUI!$A$2:$G1000, 3, false), "")</f>
        <v>50.63</v>
      </c>
      <c r="AC242" s="8">
        <f>iferror(VLOOKUP($A242, TMUI!$A$2:$G1000, 4, false), "")</f>
        <v>46.88</v>
      </c>
      <c r="AD242" s="8">
        <f>iferror(VLOOKUP($A242, TMUI!$A$2:$G1000, 5, false), "")</f>
        <v>60</v>
      </c>
      <c r="AE242" s="8">
        <f>iferror(VLOOKUP($A242, TMUI!$A$2:$G1000, 6, false), "")</f>
        <v>55.31</v>
      </c>
      <c r="AF242" s="8">
        <f>iferror(VLOOKUP($A242, TMUI!$A$2:$Z1000, 7, false), "")</f>
        <v>-1.876396524</v>
      </c>
      <c r="AG242" s="8">
        <f>iferror(VLOOKUP($A242, TMUI!$A$2:$Z1000, 8, false), "")</f>
        <v>-1.507860049</v>
      </c>
      <c r="AH242" s="8">
        <f>iferror(VLOOKUP($A242, TMUI!$A$2:$Z1000, 9, false), "")</f>
        <v>-1.003163191</v>
      </c>
      <c r="AI242" s="8">
        <f>iferror(VLOOKUP($A242, TMUI!$A$2:$Z1000, 10, false), "")</f>
        <v>-0.07264063168</v>
      </c>
      <c r="AJ242" s="8">
        <f>iferror(VLOOKUP($A242, TMUI!$A$2:$Z1000, 11, false), "")</f>
        <v>-1.115015099</v>
      </c>
      <c r="AK242" s="8">
        <f t="shared" si="3"/>
        <v>-1.055942754</v>
      </c>
      <c r="AL242" s="8"/>
      <c r="AM242" s="8">
        <f t="shared" si="4"/>
        <v>-0.1795673239</v>
      </c>
      <c r="AN242" s="8">
        <f>iferror(vlookup(A242, 'December Scores'!A$1:AS1000, 3, false), "")</f>
        <v>-1.914500469</v>
      </c>
      <c r="AO242" s="8">
        <f t="shared" si="5"/>
        <v>-0.6133006102</v>
      </c>
    </row>
    <row r="243">
      <c r="A243" s="2">
        <v>1464.0</v>
      </c>
      <c r="B243" s="2" t="s">
        <v>148</v>
      </c>
      <c r="C243" s="8">
        <f>lookup($A243, NIL!$A$1:$A1000, NIL!C$1:C1000)</f>
        <v>4</v>
      </c>
      <c r="D243" s="8">
        <f>lookup($A243, NIL!$A$1:$A1000, NIL!D$1:D1000)</f>
        <v>1</v>
      </c>
      <c r="E243" s="8">
        <f>lookup($A243, NIL!$A$1:$A1000, NIL!E$1:E1000)</f>
        <v>1</v>
      </c>
      <c r="F243" s="8">
        <f>lookup($A243, NIL!$A$1:$A1000, NIL!F$1:F1000)</f>
        <v>0</v>
      </c>
      <c r="G243" s="8">
        <f>lookup($A243, NIL!$A$1:$A1000, NIL!G$1:G1000)</f>
        <v>0</v>
      </c>
      <c r="H243" s="8">
        <f>lookup($A243, NIL!$A$1:$A1000, NIL!K$1:K1000)</f>
        <v>0.1802616964</v>
      </c>
      <c r="I243" s="8">
        <f>lookup($A243, NIL!$A$1:$A1000, NIL!L$1:L1000)</f>
        <v>0.3487391692</v>
      </c>
      <c r="J243" s="8">
        <f>lookup($A243, NIL!$A$1:$A1000, NIL!M$1:M1000)</f>
        <v>0.2955136923</v>
      </c>
      <c r="K243" s="8">
        <f>lookup($A243, NIL!$A$1:$A1000, NIL!N$1:N1000)</f>
        <v>-0.980049762</v>
      </c>
      <c r="L243" s="8">
        <f>lookup($A243, NIL!$A$1:$A1000, NIL!O$1:O1000)</f>
        <v>-0.7116357457</v>
      </c>
      <c r="M243" s="8">
        <f>lookup($A243, NIL!$A$1:$A1000, NIL!P$1:P1000)</f>
        <v>-0.17343419</v>
      </c>
      <c r="N243" s="8">
        <f t="shared" si="1"/>
        <v>-0.4164543072</v>
      </c>
      <c r="P243" s="8">
        <f>iferror(VLOOKUP($A243, Awario!$A$2:$G1000, 3, false), "")</f>
        <v>0</v>
      </c>
      <c r="Q243" s="8">
        <f>iferror(VLOOKUP($A243, Awario!$A$2:$Z1000, 4, false), "")</f>
        <v>0</v>
      </c>
      <c r="R243" s="8">
        <f>iferror(VLOOKUP($A243, Awario!$A$2:$Z1000, 5, false), "")</f>
        <v>0</v>
      </c>
      <c r="S243" s="8">
        <f>iferror(VLOOKUP($A243, Awario!$A$2:$G1000, 6, false), "")</f>
        <v>0</v>
      </c>
      <c r="T243" s="9" t="b">
        <f>iferror(VLOOKUP($A243, Awario!$A$2:$Z1000, 7, false), "")</f>
        <v>1</v>
      </c>
      <c r="U243" s="8" t="str">
        <f>iferror(VLOOKUP($A243, Awario!$A$2:$Z1000, 8, false), "")</f>
        <v/>
      </c>
      <c r="V243" s="8">
        <f>iferror(VLOOKUP($A243, Awario!$A$2:$Z1000, 9, false), "")</f>
        <v>-0.7270182438</v>
      </c>
      <c r="W243" s="8">
        <f>iferror(VLOOKUP($A243, Awario!$A$2:$Z1000, 10, false), "")</f>
        <v>-0.9975098132</v>
      </c>
      <c r="X243" s="8" t="str">
        <f>iferror(VLOOKUP($A243, Awario!$A$2:$Z1000, 11, false), "")</f>
        <v/>
      </c>
      <c r="Y243" s="8">
        <f>iferror(VLOOKUP($A243, Awario!$A$2:$Z1000, 12, false), "")</f>
        <v>-0.8622640285</v>
      </c>
      <c r="Z243" s="8">
        <f t="shared" si="2"/>
        <v>-0.9285817296</v>
      </c>
      <c r="AA243" s="8"/>
      <c r="AB243" s="8">
        <f>iferror(VLOOKUP($A243, TMUI!$A$2:$G1000, 3, false), "")</f>
        <v>69.22</v>
      </c>
      <c r="AC243" s="8">
        <f>iferror(VLOOKUP($A243, TMUI!$A$2:$G1000, 4, false), "")</f>
        <v>59.3</v>
      </c>
      <c r="AD243" s="8">
        <f>iferror(VLOOKUP($A243, TMUI!$A$2:$G1000, 5, false), "")</f>
        <v>67.97</v>
      </c>
      <c r="AE243" s="8">
        <f>iferror(VLOOKUP($A243, TMUI!$A$2:$G1000, 6, false), "")</f>
        <v>42.71</v>
      </c>
      <c r="AF243" s="8">
        <f>iferror(VLOOKUP($A243, TMUI!$A$2:$Z1000, 7, false), "")</f>
        <v>-0.5138699018</v>
      </c>
      <c r="AG243" s="8">
        <f>iferror(VLOOKUP($A243, TMUI!$A$2:$Z1000, 8, false), "")</f>
        <v>-0.66339124</v>
      </c>
      <c r="AH243" s="8">
        <f>iferror(VLOOKUP($A243, TMUI!$A$2:$Z1000, 9, false), "")</f>
        <v>-0.3789685473</v>
      </c>
      <c r="AI243" s="8">
        <f>iferror(VLOOKUP($A243, TMUI!$A$2:$Z1000, 10, false), "")</f>
        <v>-0.8414140494</v>
      </c>
      <c r="AJ243" s="8">
        <f>iferror(VLOOKUP($A243, TMUI!$A$2:$Z1000, 11, false), "")</f>
        <v>-0.5994109346</v>
      </c>
      <c r="AK243" s="8">
        <f t="shared" si="3"/>
        <v>-0.7742163358</v>
      </c>
      <c r="AL243" s="8"/>
      <c r="AM243" s="8">
        <f t="shared" si="4"/>
        <v>-0.7064174575</v>
      </c>
      <c r="AN243" s="8">
        <f>iferror(vlookup(A243, 'December Scores'!A$1:AS1000, 3, false), "")</f>
        <v>-0.3435903343</v>
      </c>
      <c r="AO243" s="8">
        <f t="shared" si="5"/>
        <v>-0.6157106767</v>
      </c>
    </row>
    <row r="244">
      <c r="A244" s="2">
        <v>2441.0</v>
      </c>
      <c r="B244" s="2" t="s">
        <v>335</v>
      </c>
      <c r="C244" s="8">
        <f>lookup($A244, NIL!$A$1:$A1000, NIL!C$1:C1000)</f>
        <v>4</v>
      </c>
      <c r="D244" s="8">
        <f>lookup($A244, NIL!$A$1:$A1000, NIL!D$1:D1000)</f>
        <v>1</v>
      </c>
      <c r="E244" s="8">
        <f>lookup($A244, NIL!$A$1:$A1000, NIL!E$1:E1000)</f>
        <v>1</v>
      </c>
      <c r="F244" s="8">
        <f>lookup($A244, NIL!$A$1:$A1000, NIL!F$1:F1000)</f>
        <v>0</v>
      </c>
      <c r="G244" s="8">
        <f>lookup($A244, NIL!$A$1:$A1000, NIL!G$1:G1000)</f>
        <v>0</v>
      </c>
      <c r="H244" s="8">
        <f>lookup($A244, NIL!$A$1:$A1000, NIL!K$1:K1000)</f>
        <v>0.1802616964</v>
      </c>
      <c r="I244" s="8">
        <f>lookup($A244, NIL!$A$1:$A1000, NIL!L$1:L1000)</f>
        <v>0.3487391692</v>
      </c>
      <c r="J244" s="8">
        <f>lookup($A244, NIL!$A$1:$A1000, NIL!M$1:M1000)</f>
        <v>0.2955136923</v>
      </c>
      <c r="K244" s="8">
        <f>lookup($A244, NIL!$A$1:$A1000, NIL!N$1:N1000)</f>
        <v>-0.980049762</v>
      </c>
      <c r="L244" s="8">
        <f>lookup($A244, NIL!$A$1:$A1000, NIL!O$1:O1000)</f>
        <v>-0.7116357457</v>
      </c>
      <c r="M244" s="8">
        <f>lookup($A244, NIL!$A$1:$A1000, NIL!P$1:P1000)</f>
        <v>-0.17343419</v>
      </c>
      <c r="N244" s="8">
        <f t="shared" si="1"/>
        <v>-0.4164543072</v>
      </c>
      <c r="P244" s="8" t="str">
        <f>iferror(VLOOKUP($A244, Awario!$A$2:$G1000, 3, false), "")</f>
        <v/>
      </c>
      <c r="Q244" s="8" t="str">
        <f>iferror(VLOOKUP($A244, Awario!$A$2:$Z1000, 4, false), "")</f>
        <v/>
      </c>
      <c r="R244" s="8" t="str">
        <f>iferror(VLOOKUP($A244, Awario!$A$2:$Z1000, 5, false), "")</f>
        <v/>
      </c>
      <c r="S244" s="8" t="str">
        <f>iferror(VLOOKUP($A244, Awario!$A$2:$G1000, 6, false), "")</f>
        <v/>
      </c>
      <c r="T244" s="9" t="str">
        <f>iferror(VLOOKUP($A244, Awario!$A$2:$Z1000, 7, false), "")</f>
        <v/>
      </c>
      <c r="U244" s="8" t="str">
        <f>iferror(VLOOKUP($A244, Awario!$A$2:$Z1000, 8, false), "")</f>
        <v/>
      </c>
      <c r="V244" s="8" t="str">
        <f>iferror(VLOOKUP($A244, Awario!$A$2:$Z1000, 9, false), "")</f>
        <v/>
      </c>
      <c r="W244" s="8" t="str">
        <f>iferror(VLOOKUP($A244, Awario!$A$2:$Z1000, 10, false), "")</f>
        <v/>
      </c>
      <c r="X244" s="8" t="str">
        <f>iferror(VLOOKUP($A244, Awario!$A$2:$Z1000, 11, false), "")</f>
        <v/>
      </c>
      <c r="Y244" s="8" t="str">
        <f>iferror(VLOOKUP($A244, Awario!$A$2:$Z1000, 12, false), "")</f>
        <v/>
      </c>
      <c r="Z244" s="8" t="str">
        <f t="shared" si="2"/>
        <v/>
      </c>
      <c r="AA244" s="8"/>
      <c r="AB244" s="8">
        <f>iferror(VLOOKUP($A244, TMUI!$A$2:$G1000, 3, false), "")</f>
        <v>68.75</v>
      </c>
      <c r="AC244" s="8">
        <f>iferror(VLOOKUP($A244, TMUI!$A$2:$G1000, 4, false), "")</f>
        <v>60.16</v>
      </c>
      <c r="AD244" s="8">
        <f>iferror(VLOOKUP($A244, TMUI!$A$2:$G1000, 5, false), "")</f>
        <v>57.81</v>
      </c>
      <c r="AE244" s="8">
        <f>iferror(VLOOKUP($A244, TMUI!$A$2:$G1000, 6, false), "")</f>
        <v>45.31</v>
      </c>
      <c r="AF244" s="8">
        <f>iferror(VLOOKUP($A244, TMUI!$A$2:$Z1000, 7, false), "")</f>
        <v>-0.5483178584</v>
      </c>
      <c r="AG244" s="8">
        <f>iferror(VLOOKUP($A244, TMUI!$A$2:$Z1000, 8, false), "")</f>
        <v>-0.6049175544</v>
      </c>
      <c r="AH244" s="8">
        <f>iferror(VLOOKUP($A244, TMUI!$A$2:$Z1000, 9, false), "")</f>
        <v>-1.174679661</v>
      </c>
      <c r="AI244" s="8">
        <f>iferror(VLOOKUP($A244, TMUI!$A$2:$Z1000, 10, false), "")</f>
        <v>-0.6827782648</v>
      </c>
      <c r="AJ244" s="8">
        <f>iferror(VLOOKUP($A244, TMUI!$A$2:$Z1000, 11, false), "")</f>
        <v>-0.7526733347</v>
      </c>
      <c r="AK244" s="8">
        <f t="shared" si="3"/>
        <v>-0.8675674813</v>
      </c>
      <c r="AL244" s="8"/>
      <c r="AM244" s="8">
        <f t="shared" si="4"/>
        <v>-0.6420108943</v>
      </c>
      <c r="AN244" s="8" t="str">
        <f>iferror(vlookup(A244, 'December Scores'!A$1:AS1000, 3, false), "")</f>
        <v/>
      </c>
      <c r="AO244" s="8">
        <f t="shared" si="5"/>
        <v>-0.6420108943</v>
      </c>
    </row>
    <row r="245">
      <c r="A245" s="2">
        <v>1581.0</v>
      </c>
      <c r="B245" s="2" t="s">
        <v>170</v>
      </c>
      <c r="C245" s="8">
        <f>lookup($A245, NIL!$A$1:$A1000, NIL!C$1:C1000)</f>
        <v>4</v>
      </c>
      <c r="D245" s="8">
        <f>lookup($A245, NIL!$A$1:$A1000, NIL!D$1:D1000)</f>
        <v>1</v>
      </c>
      <c r="E245" s="8">
        <f>lookup($A245, NIL!$A$1:$A1000, NIL!E$1:E1000)</f>
        <v>1</v>
      </c>
      <c r="F245" s="8">
        <f>lookup($A245, NIL!$A$1:$A1000, NIL!F$1:F1000)</f>
        <v>0</v>
      </c>
      <c r="G245" s="8">
        <f>lookup($A245, NIL!$A$1:$A1000, NIL!G$1:G1000)</f>
        <v>0</v>
      </c>
      <c r="H245" s="8">
        <f>lookup($A245, NIL!$A$1:$A1000, NIL!K$1:K1000)</f>
        <v>0.1802616964</v>
      </c>
      <c r="I245" s="8">
        <f>lookup($A245, NIL!$A$1:$A1000, NIL!L$1:L1000)</f>
        <v>0.3487391692</v>
      </c>
      <c r="J245" s="8">
        <f>lookup($A245, NIL!$A$1:$A1000, NIL!M$1:M1000)</f>
        <v>0.2955136923</v>
      </c>
      <c r="K245" s="8">
        <f>lookup($A245, NIL!$A$1:$A1000, NIL!N$1:N1000)</f>
        <v>-0.980049762</v>
      </c>
      <c r="L245" s="8">
        <f>lookup($A245, NIL!$A$1:$A1000, NIL!O$1:O1000)</f>
        <v>-0.7116357457</v>
      </c>
      <c r="M245" s="8">
        <f>lookup($A245, NIL!$A$1:$A1000, NIL!P$1:P1000)</f>
        <v>-0.17343419</v>
      </c>
      <c r="N245" s="8">
        <f t="shared" si="1"/>
        <v>-0.4164543072</v>
      </c>
      <c r="P245" s="8">
        <f>iferror(VLOOKUP($A245, Awario!$A$2:$G1000, 3, false), "")</f>
        <v>0</v>
      </c>
      <c r="Q245" s="8">
        <f>iferror(VLOOKUP($A245, Awario!$A$2:$Z1000, 4, false), "")</f>
        <v>365</v>
      </c>
      <c r="R245" s="8">
        <f>iferror(VLOOKUP($A245, Awario!$A$2:$Z1000, 5, false), "")</f>
        <v>0</v>
      </c>
      <c r="S245" s="8">
        <f>iferror(VLOOKUP($A245, Awario!$A$2:$G1000, 6, false), "")</f>
        <v>0</v>
      </c>
      <c r="T245" s="9" t="b">
        <f>iferror(VLOOKUP($A245, Awario!$A$2:$Z1000, 7, false), "")</f>
        <v>1</v>
      </c>
      <c r="U245" s="8" t="str">
        <f>iferror(VLOOKUP($A245, Awario!$A$2:$Z1000, 8, false), "")</f>
        <v/>
      </c>
      <c r="V245" s="8">
        <f>iferror(VLOOKUP($A245, Awario!$A$2:$Z1000, 9, false), "")</f>
        <v>-0.7270182438</v>
      </c>
      <c r="W245" s="8">
        <f>iferror(VLOOKUP($A245, Awario!$A$2:$Z1000, 10, false), "")</f>
        <v>-0.9975098132</v>
      </c>
      <c r="X245" s="8" t="str">
        <f>iferror(VLOOKUP($A245, Awario!$A$2:$Z1000, 11, false), "")</f>
        <v/>
      </c>
      <c r="Y245" s="8">
        <f>iferror(VLOOKUP($A245, Awario!$A$2:$Z1000, 12, false), "")</f>
        <v>-0.8622640285</v>
      </c>
      <c r="Z245" s="8">
        <f t="shared" si="2"/>
        <v>-0.9285817296</v>
      </c>
      <c r="AA245" s="8"/>
      <c r="AB245" s="8">
        <f>iferror(VLOOKUP($A245, TMUI!$A$2:$G1000, 3, false), "")</f>
        <v>72.33</v>
      </c>
      <c r="AC245" s="8">
        <f>iferror(VLOOKUP($A245, TMUI!$A$2:$G1000, 4, false), "")</f>
        <v>61.13</v>
      </c>
      <c r="AD245" s="8">
        <f>iferror(VLOOKUP($A245, TMUI!$A$2:$G1000, 5, false), "")</f>
        <v>64.48</v>
      </c>
      <c r="AE245" s="8">
        <f>iferror(VLOOKUP($A245, TMUI!$A$2:$G1000, 6, false), "")</f>
        <v>46.64</v>
      </c>
      <c r="AF245" s="8">
        <f>iferror(VLOOKUP($A245, TMUI!$A$2:$Z1000, 7, false), "")</f>
        <v>-0.2859270404</v>
      </c>
      <c r="AG245" s="8">
        <f>iferror(VLOOKUP($A245, TMUI!$A$2:$Z1000, 8, false), "")</f>
        <v>-0.5389646764</v>
      </c>
      <c r="AH245" s="8">
        <f>iferror(VLOOKUP($A245, TMUI!$A$2:$Z1000, 9, false), "")</f>
        <v>-0.6522984476</v>
      </c>
      <c r="AI245" s="8">
        <f>iferror(VLOOKUP($A245, TMUI!$A$2:$Z1000, 10, false), "")</f>
        <v>-0.6016299596</v>
      </c>
      <c r="AJ245" s="8">
        <f>iferror(VLOOKUP($A245, TMUI!$A$2:$Z1000, 11, false), "")</f>
        <v>-0.519705031</v>
      </c>
      <c r="AK245" s="8">
        <f t="shared" si="3"/>
        <v>-0.7209057019</v>
      </c>
      <c r="AL245" s="8"/>
      <c r="AM245" s="8">
        <f t="shared" si="4"/>
        <v>-0.6886472462</v>
      </c>
      <c r="AN245" s="8">
        <f>iferror(vlookup(A245, 'December Scores'!A$1:AS1000, 3, false), "")</f>
        <v>-0.5057592373</v>
      </c>
      <c r="AO245" s="8">
        <f t="shared" si="5"/>
        <v>-0.642925244</v>
      </c>
    </row>
    <row r="246">
      <c r="A246" s="2">
        <v>1097.0</v>
      </c>
      <c r="B246" s="10" t="s">
        <v>101</v>
      </c>
      <c r="C246" s="8">
        <f>lookup($A246, NIL!$A$1:$A1000, NIL!C$1:C1000)</f>
        <v>4</v>
      </c>
      <c r="D246" s="8">
        <f>lookup($A246, NIL!$A$1:$A1000, NIL!D$1:D1000)</f>
        <v>1</v>
      </c>
      <c r="E246" s="8">
        <f>lookup($A246, NIL!$A$1:$A1000, NIL!E$1:E1000)</f>
        <v>0</v>
      </c>
      <c r="F246" s="8">
        <f>lookup($A246, NIL!$A$1:$A1000, NIL!F$1:F1000)</f>
        <v>0</v>
      </c>
      <c r="G246" s="8">
        <f>lookup($A246, NIL!$A$1:$A1000, NIL!G$1:G1000)</f>
        <v>0</v>
      </c>
      <c r="H246" s="8">
        <f>lookup($A246, NIL!$A$1:$A1000, NIL!K$1:K1000)</f>
        <v>0.1802616964</v>
      </c>
      <c r="I246" s="8">
        <f>lookup($A246, NIL!$A$1:$A1000, NIL!L$1:L1000)</f>
        <v>0.3487391692</v>
      </c>
      <c r="J246" s="8">
        <f>lookup($A246, NIL!$A$1:$A1000, NIL!M$1:M1000)</f>
        <v>-3.37154258</v>
      </c>
      <c r="K246" s="8">
        <f>lookup($A246, NIL!$A$1:$A1000, NIL!N$1:N1000)</f>
        <v>-0.980049762</v>
      </c>
      <c r="L246" s="8">
        <f>lookup($A246, NIL!$A$1:$A1000, NIL!O$1:O1000)</f>
        <v>-0.7116357457</v>
      </c>
      <c r="M246" s="8">
        <f>lookup($A246, NIL!$A$1:$A1000, NIL!P$1:P1000)</f>
        <v>-0.9068454444</v>
      </c>
      <c r="N246" s="8">
        <f t="shared" si="1"/>
        <v>-0.9522843296</v>
      </c>
      <c r="P246" s="8">
        <f>iferror(VLOOKUP($A246, Awario!$A$2:$G1000, 3, false), "")</f>
        <v>1</v>
      </c>
      <c r="Q246" s="8">
        <f>iferror(VLOOKUP($A246, Awario!$A$2:$Z1000, 4, false), "")</f>
        <v>1355</v>
      </c>
      <c r="R246" s="8">
        <f>iferror(VLOOKUP($A246, Awario!$A$2:$Z1000, 5, false), "")</f>
        <v>0</v>
      </c>
      <c r="S246" s="8">
        <f>iferror(VLOOKUP($A246, Awario!$A$2:$G1000, 6, false), "")</f>
        <v>0</v>
      </c>
      <c r="T246" s="9" t="b">
        <f>iferror(VLOOKUP($A246, Awario!$A$2:$Z1000, 7, false), "")</f>
        <v>0</v>
      </c>
      <c r="U246" s="8">
        <f>iferror(VLOOKUP($A246, Awario!$A$2:$Z1000, 8, false), "")</f>
        <v>-1</v>
      </c>
      <c r="V246" s="8">
        <f>iferror(VLOOKUP($A246, Awario!$A$2:$Z1000, 9, false), "")</f>
        <v>-0.7270182438</v>
      </c>
      <c r="W246" s="8">
        <f>iferror(VLOOKUP($A246, Awario!$A$2:$Z1000, 10, false), "")</f>
        <v>-0.5488229667</v>
      </c>
      <c r="X246" s="8">
        <f>iferror(VLOOKUP($A246, Awario!$A$2:$Z1000, 11, false), "")</f>
        <v>-0.6808947688</v>
      </c>
      <c r="Y246" s="8">
        <f>iferror(VLOOKUP($A246, Awario!$A$2:$Z1000, 12, false), "")</f>
        <v>-0.6522453264</v>
      </c>
      <c r="Z246" s="8">
        <f t="shared" si="2"/>
        <v>-0.8076170667</v>
      </c>
      <c r="AA246" s="8"/>
      <c r="AB246" s="8">
        <f>iferror(VLOOKUP($A246, TMUI!$A$2:$G1000, 3, false), "")</f>
        <v>56.44</v>
      </c>
      <c r="AC246" s="8">
        <f>iferror(VLOOKUP($A246, TMUI!$A$2:$G1000, 4, false), "")</f>
        <v>61.54</v>
      </c>
      <c r="AD246" s="8">
        <f>iferror(VLOOKUP($A246, TMUI!$A$2:$G1000, 5, false), "")</f>
        <v>63.92</v>
      </c>
      <c r="AE246" s="8">
        <f>iferror(VLOOKUP($A246, TMUI!$A$2:$G1000, 6, false), "")</f>
        <v>49.97</v>
      </c>
      <c r="AF246" s="8">
        <f>iferror(VLOOKUP($A246, TMUI!$A$2:$Z1000, 7, false), "")</f>
        <v>-1.450561146</v>
      </c>
      <c r="AG246" s="8">
        <f>iferror(VLOOKUP($A246, TMUI!$A$2:$Z1000, 8, false), "")</f>
        <v>-0.5110876867</v>
      </c>
      <c r="AH246" s="8">
        <f>iferror(VLOOKUP($A246, TMUI!$A$2:$Z1000, 9, false), "")</f>
        <v>-0.6961565405</v>
      </c>
      <c r="AI246" s="8">
        <f>iferror(VLOOKUP($A246, TMUI!$A$2:$Z1000, 10, false), "")</f>
        <v>-0.3984541278</v>
      </c>
      <c r="AJ246" s="8">
        <f>iferror(VLOOKUP($A246, TMUI!$A$2:$Z1000, 11, false), "")</f>
        <v>-0.7640648753</v>
      </c>
      <c r="AK246" s="8">
        <f t="shared" si="3"/>
        <v>-0.8741080455</v>
      </c>
      <c r="AL246" s="8"/>
      <c r="AM246" s="8">
        <f t="shared" si="4"/>
        <v>-0.8780031473</v>
      </c>
      <c r="AN246" s="8">
        <f>iferror(vlookup(A246, 'December Scores'!A$1:AS1000, 3, false), "")</f>
        <v>0.06076855516</v>
      </c>
      <c r="AO246" s="8">
        <f t="shared" si="5"/>
        <v>-0.6433102217</v>
      </c>
    </row>
    <row r="247">
      <c r="A247" s="2">
        <v>1746.0</v>
      </c>
      <c r="B247" s="2" t="s">
        <v>204</v>
      </c>
      <c r="C247" s="8">
        <f>lookup($A247, NIL!$A$1:$A1000, NIL!C$1:C1000)</f>
        <v>4</v>
      </c>
      <c r="D247" s="8">
        <f>lookup($A247, NIL!$A$1:$A1000, NIL!D$1:D1000)</f>
        <v>1</v>
      </c>
      <c r="E247" s="8">
        <f>lookup($A247, NIL!$A$1:$A1000, NIL!E$1:E1000)</f>
        <v>1</v>
      </c>
      <c r="F247" s="8">
        <f>lookup($A247, NIL!$A$1:$A1000, NIL!F$1:F1000)</f>
        <v>0</v>
      </c>
      <c r="G247" s="8">
        <f>lookup($A247, NIL!$A$1:$A1000, NIL!G$1:G1000)</f>
        <v>0</v>
      </c>
      <c r="H247" s="8">
        <f>lookup($A247, NIL!$A$1:$A1000, NIL!K$1:K1000)</f>
        <v>0.1802616964</v>
      </c>
      <c r="I247" s="8">
        <f>lookup($A247, NIL!$A$1:$A1000, NIL!L$1:L1000)</f>
        <v>0.3487391692</v>
      </c>
      <c r="J247" s="8">
        <f>lookup($A247, NIL!$A$1:$A1000, NIL!M$1:M1000)</f>
        <v>0.2955136923</v>
      </c>
      <c r="K247" s="8">
        <f>lookup($A247, NIL!$A$1:$A1000, NIL!N$1:N1000)</f>
        <v>-0.980049762</v>
      </c>
      <c r="L247" s="8">
        <f>lookup($A247, NIL!$A$1:$A1000, NIL!O$1:O1000)</f>
        <v>-0.7116357457</v>
      </c>
      <c r="M247" s="8">
        <f>lookup($A247, NIL!$A$1:$A1000, NIL!P$1:P1000)</f>
        <v>-0.17343419</v>
      </c>
      <c r="N247" s="8">
        <f t="shared" si="1"/>
        <v>-0.4164543072</v>
      </c>
      <c r="P247" s="8">
        <f>iferror(VLOOKUP($A247, Awario!$A$2:$G1000, 3, false), "")</f>
        <v>0</v>
      </c>
      <c r="Q247" s="8" t="str">
        <f>iferror(VLOOKUP($A247, Awario!$A$2:$Z1000, 4, false), "")</f>
        <v/>
      </c>
      <c r="R247" s="8">
        <f>iferror(VLOOKUP($A247, Awario!$A$2:$Z1000, 5, false), "")</f>
        <v>0</v>
      </c>
      <c r="S247" s="8">
        <f>iferror(VLOOKUP($A247, Awario!$A$2:$G1000, 6, false), "")</f>
        <v>0</v>
      </c>
      <c r="T247" s="9" t="b">
        <f>iferror(VLOOKUP($A247, Awario!$A$2:$Z1000, 7, false), "")</f>
        <v>1</v>
      </c>
      <c r="U247" s="8" t="str">
        <f>iferror(VLOOKUP($A247, Awario!$A$2:$Z1000, 8, false), "")</f>
        <v/>
      </c>
      <c r="V247" s="8">
        <f>iferror(VLOOKUP($A247, Awario!$A$2:$Z1000, 9, false), "")</f>
        <v>-0.7270182438</v>
      </c>
      <c r="W247" s="8">
        <f>iferror(VLOOKUP($A247, Awario!$A$2:$Z1000, 10, false), "")</f>
        <v>-0.9975098132</v>
      </c>
      <c r="X247" s="8" t="str">
        <f>iferror(VLOOKUP($A247, Awario!$A$2:$Z1000, 11, false), "")</f>
        <v/>
      </c>
      <c r="Y247" s="8">
        <f>iferror(VLOOKUP($A247, Awario!$A$2:$Z1000, 12, false), "")</f>
        <v>-0.8622640285</v>
      </c>
      <c r="Z247" s="8">
        <f t="shared" si="2"/>
        <v>-0.9285817296</v>
      </c>
      <c r="AA247" s="8"/>
      <c r="AB247" s="8">
        <f>iferror(VLOOKUP($A247, TMUI!$A$2:$G1000, 3, false), "")</f>
        <v>70.26</v>
      </c>
      <c r="AC247" s="8">
        <f>iferror(VLOOKUP($A247, TMUI!$A$2:$G1000, 4, false), "")</f>
        <v>43.7</v>
      </c>
      <c r="AD247" s="8">
        <f>iferror(VLOOKUP($A247, TMUI!$A$2:$G1000, 5, false), "")</f>
        <v>59.55</v>
      </c>
      <c r="AE247" s="8">
        <f>iferror(VLOOKUP($A247, TMUI!$A$2:$G1000, 6, false), "")</f>
        <v>31.36</v>
      </c>
      <c r="AF247" s="8">
        <f>iferror(VLOOKUP($A247, TMUI!$A$2:$Z1000, 7, false), "")</f>
        <v>-0.4376446363</v>
      </c>
      <c r="AG247" s="8">
        <f>iferror(VLOOKUP($A247, TMUI!$A$2:$Z1000, 8, false), "")</f>
        <v>-1.7240767</v>
      </c>
      <c r="AH247" s="8">
        <f>iferror(VLOOKUP($A247, TMUI!$A$2:$Z1000, 9, false), "")</f>
        <v>-1.038406301</v>
      </c>
      <c r="AI247" s="8">
        <f>iferror(VLOOKUP($A247, TMUI!$A$2:$Z1000, 10, false), "")</f>
        <v>-1.533920263</v>
      </c>
      <c r="AJ247" s="8">
        <f>iferror(VLOOKUP($A247, TMUI!$A$2:$Z1000, 11, false), "")</f>
        <v>-1.183511975</v>
      </c>
      <c r="AK247" s="8">
        <f t="shared" si="3"/>
        <v>-1.087893366</v>
      </c>
      <c r="AL247" s="8"/>
      <c r="AM247" s="8">
        <f t="shared" si="4"/>
        <v>-0.8109764675</v>
      </c>
      <c r="AN247" s="8">
        <f>iferror(vlookup(A247, 'December Scores'!A$1:AS1000, 3, false), "")</f>
        <v>-0.1844443771</v>
      </c>
      <c r="AO247" s="8">
        <f t="shared" si="5"/>
        <v>-0.6543434449</v>
      </c>
    </row>
    <row r="248">
      <c r="A248" s="2">
        <v>1827.0</v>
      </c>
      <c r="B248" s="2" t="s">
        <v>224</v>
      </c>
      <c r="C248" s="8">
        <f>lookup($A248, NIL!$A$1:$A1000, NIL!C$1:C1000)</f>
        <v>4</v>
      </c>
      <c r="D248" s="8">
        <f>lookup($A248, NIL!$A$1:$A1000, NIL!D$1:D1000)</f>
        <v>1</v>
      </c>
      <c r="E248" s="8">
        <f>lookup($A248, NIL!$A$1:$A1000, NIL!E$1:E1000)</f>
        <v>1</v>
      </c>
      <c r="F248" s="8">
        <f>lookup($A248, NIL!$A$1:$A1000, NIL!F$1:F1000)</f>
        <v>0</v>
      </c>
      <c r="G248" s="8">
        <f>lookup($A248, NIL!$A$1:$A1000, NIL!G$1:G1000)</f>
        <v>0</v>
      </c>
      <c r="H248" s="8">
        <f>lookup($A248, NIL!$A$1:$A1000, NIL!K$1:K1000)</f>
        <v>0.1802616964</v>
      </c>
      <c r="I248" s="8">
        <f>lookup($A248, NIL!$A$1:$A1000, NIL!L$1:L1000)</f>
        <v>0.3487391692</v>
      </c>
      <c r="J248" s="8">
        <f>lookup($A248, NIL!$A$1:$A1000, NIL!M$1:M1000)</f>
        <v>0.2955136923</v>
      </c>
      <c r="K248" s="8">
        <f>lookup($A248, NIL!$A$1:$A1000, NIL!N$1:N1000)</f>
        <v>-0.980049762</v>
      </c>
      <c r="L248" s="8">
        <f>lookup($A248, NIL!$A$1:$A1000, NIL!O$1:O1000)</f>
        <v>-0.7116357457</v>
      </c>
      <c r="M248" s="8">
        <f>lookup($A248, NIL!$A$1:$A1000, NIL!P$1:P1000)</f>
        <v>-0.17343419</v>
      </c>
      <c r="N248" s="8">
        <f t="shared" si="1"/>
        <v>-0.4164543072</v>
      </c>
      <c r="P248" s="8">
        <f>iferror(VLOOKUP($A248, Awario!$A$2:$G1000, 3, false), "")</f>
        <v>0</v>
      </c>
      <c r="Q248" s="8">
        <f>iferror(VLOOKUP($A248, Awario!$A$2:$Z1000, 4, false), "")</f>
        <v>0</v>
      </c>
      <c r="R248" s="8">
        <f>iferror(VLOOKUP($A248, Awario!$A$2:$Z1000, 5, false), "")</f>
        <v>0</v>
      </c>
      <c r="S248" s="8">
        <f>iferror(VLOOKUP($A248, Awario!$A$2:$G1000, 6, false), "")</f>
        <v>0</v>
      </c>
      <c r="T248" s="9" t="b">
        <f>iferror(VLOOKUP($A248, Awario!$A$2:$Z1000, 7, false), "")</f>
        <v>1</v>
      </c>
      <c r="U248" s="8" t="str">
        <f>iferror(VLOOKUP($A248, Awario!$A$2:$Z1000, 8, false), "")</f>
        <v/>
      </c>
      <c r="V248" s="8">
        <f>iferror(VLOOKUP($A248, Awario!$A$2:$Z1000, 9, false), "")</f>
        <v>-0.7270182438</v>
      </c>
      <c r="W248" s="8">
        <f>iferror(VLOOKUP($A248, Awario!$A$2:$Z1000, 10, false), "")</f>
        <v>-0.9975098132</v>
      </c>
      <c r="X248" s="8" t="str">
        <f>iferror(VLOOKUP($A248, Awario!$A$2:$Z1000, 11, false), "")</f>
        <v/>
      </c>
      <c r="Y248" s="8">
        <f>iferror(VLOOKUP($A248, Awario!$A$2:$Z1000, 12, false), "")</f>
        <v>-0.8622640285</v>
      </c>
      <c r="Z248" s="8">
        <f t="shared" si="2"/>
        <v>-0.9285817296</v>
      </c>
      <c r="AA248" s="8"/>
      <c r="AB248" s="8">
        <f>iferror(VLOOKUP($A248, TMUI!$A$2:$G1000, 3, false), "")</f>
        <v>77.93</v>
      </c>
      <c r="AC248" s="8">
        <f>iferror(VLOOKUP($A248, TMUI!$A$2:$G1000, 4, false), "")</f>
        <v>46.99</v>
      </c>
      <c r="AD248" s="8">
        <f>iferror(VLOOKUP($A248, TMUI!$A$2:$G1000, 5, false), "")</f>
        <v>58.2</v>
      </c>
      <c r="AE248" s="8">
        <f>iferror(VLOOKUP($A248, TMUI!$A$2:$G1000, 6, false), "")</f>
        <v>46.45</v>
      </c>
      <c r="AF248" s="8">
        <f>iferror(VLOOKUP($A248, TMUI!$A$2:$Z1000, 7, false), "")</f>
        <v>0.1245166973</v>
      </c>
      <c r="AG248" s="8">
        <f>iferror(VLOOKUP($A248, TMUI!$A$2:$Z1000, 8, false), "")</f>
        <v>-1.500380857</v>
      </c>
      <c r="AH248" s="8">
        <f>iferror(VLOOKUP($A248, TMUI!$A$2:$Z1000, 9, false), "")</f>
        <v>-1.144135632</v>
      </c>
      <c r="AI248" s="8">
        <f>iferror(VLOOKUP($A248, TMUI!$A$2:$Z1000, 10, false), "")</f>
        <v>-0.6132225746</v>
      </c>
      <c r="AJ248" s="8">
        <f>iferror(VLOOKUP($A248, TMUI!$A$2:$Z1000, 11, false), "")</f>
        <v>-0.7833055915</v>
      </c>
      <c r="AK248" s="8">
        <f t="shared" si="3"/>
        <v>-0.8850455307</v>
      </c>
      <c r="AL248" s="8"/>
      <c r="AM248" s="8">
        <f t="shared" si="4"/>
        <v>-0.7433605225</v>
      </c>
      <c r="AN248" s="8">
        <f>iferror(vlookup(A248, 'December Scores'!A$1:AS1000, 3, false), "")</f>
        <v>-0.4088986916</v>
      </c>
      <c r="AO248" s="8">
        <f t="shared" si="5"/>
        <v>-0.6597450648</v>
      </c>
    </row>
    <row r="249">
      <c r="A249" s="2">
        <v>1984.0</v>
      </c>
      <c r="B249" s="2" t="s">
        <v>270</v>
      </c>
      <c r="C249" s="8">
        <f>lookup($A249, NIL!$A$1:$A1000, NIL!C$1:C1000)</f>
        <v>4</v>
      </c>
      <c r="D249" s="8">
        <f>lookup($A249, NIL!$A$1:$A1000, NIL!D$1:D1000)</f>
        <v>1</v>
      </c>
      <c r="E249" s="8">
        <f>lookup($A249, NIL!$A$1:$A1000, NIL!E$1:E1000)</f>
        <v>1</v>
      </c>
      <c r="F249" s="8">
        <f>lookup($A249, NIL!$A$1:$A1000, NIL!F$1:F1000)</f>
        <v>0</v>
      </c>
      <c r="G249" s="8">
        <f>lookup($A249, NIL!$A$1:$A1000, NIL!G$1:G1000)</f>
        <v>0</v>
      </c>
      <c r="H249" s="8">
        <f>lookup($A249, NIL!$A$1:$A1000, NIL!K$1:K1000)</f>
        <v>0.1802616964</v>
      </c>
      <c r="I249" s="8">
        <f>lookup($A249, NIL!$A$1:$A1000, NIL!L$1:L1000)</f>
        <v>0.3487391692</v>
      </c>
      <c r="J249" s="8">
        <f>lookup($A249, NIL!$A$1:$A1000, NIL!M$1:M1000)</f>
        <v>0.2955136923</v>
      </c>
      <c r="K249" s="8">
        <f>lookup($A249, NIL!$A$1:$A1000, NIL!N$1:N1000)</f>
        <v>-0.980049762</v>
      </c>
      <c r="L249" s="8">
        <f>lookup($A249, NIL!$A$1:$A1000, NIL!O$1:O1000)</f>
        <v>-0.7116357457</v>
      </c>
      <c r="M249" s="8">
        <f>lookup($A249, NIL!$A$1:$A1000, NIL!P$1:P1000)</f>
        <v>-0.17343419</v>
      </c>
      <c r="N249" s="8">
        <f t="shared" si="1"/>
        <v>-0.4164543072</v>
      </c>
      <c r="P249" s="8">
        <f>iferror(VLOOKUP($A249, Awario!$A$2:$G1000, 3, false), "")</f>
        <v>0</v>
      </c>
      <c r="Q249" s="8">
        <f>iferror(VLOOKUP($A249, Awario!$A$2:$Z1000, 4, false), "")</f>
        <v>0</v>
      </c>
      <c r="R249" s="8">
        <f>iferror(VLOOKUP($A249, Awario!$A$2:$Z1000, 5, false), "")</f>
        <v>0</v>
      </c>
      <c r="S249" s="8">
        <f>iferror(VLOOKUP($A249, Awario!$A$2:$G1000, 6, false), "")</f>
        <v>0</v>
      </c>
      <c r="T249" s="9" t="b">
        <f>iferror(VLOOKUP($A249, Awario!$A$2:$Z1000, 7, false), "")</f>
        <v>1</v>
      </c>
      <c r="U249" s="8" t="str">
        <f>iferror(VLOOKUP($A249, Awario!$A$2:$Z1000, 8, false), "")</f>
        <v/>
      </c>
      <c r="V249" s="8">
        <f>iferror(VLOOKUP($A249, Awario!$A$2:$Z1000, 9, false), "")</f>
        <v>-0.7270182438</v>
      </c>
      <c r="W249" s="8">
        <f>iferror(VLOOKUP($A249, Awario!$A$2:$Z1000, 10, false), "")</f>
        <v>-0.9975098132</v>
      </c>
      <c r="X249" s="8" t="str">
        <f>iferror(VLOOKUP($A249, Awario!$A$2:$Z1000, 11, false), "")</f>
        <v/>
      </c>
      <c r="Y249" s="8">
        <f>iferror(VLOOKUP($A249, Awario!$A$2:$Z1000, 12, false), "")</f>
        <v>-0.8622640285</v>
      </c>
      <c r="Z249" s="8">
        <f t="shared" si="2"/>
        <v>-0.9285817296</v>
      </c>
      <c r="AA249" s="8"/>
      <c r="AB249" s="8">
        <f>iferror(VLOOKUP($A249, TMUI!$A$2:$G1000, 3, false), "")</f>
        <v>71.77</v>
      </c>
      <c r="AC249" s="8">
        <f>iferror(VLOOKUP($A249, TMUI!$A$2:$G1000, 4, false), "")</f>
        <v>50.62</v>
      </c>
      <c r="AD249" s="8">
        <f>iferror(VLOOKUP($A249, TMUI!$A$2:$G1000, 5, false), "")</f>
        <v>63.26</v>
      </c>
      <c r="AE249" s="8">
        <f>iferror(VLOOKUP($A249, TMUI!$A$2:$G1000, 6, false), "")</f>
        <v>35.72</v>
      </c>
      <c r="AF249" s="8">
        <f>iferror(VLOOKUP($A249, TMUI!$A$2:$Z1000, 7, false), "")</f>
        <v>-0.3269714141</v>
      </c>
      <c r="AG249" s="8">
        <f>iferror(VLOOKUP($A249, TMUI!$A$2:$Z1000, 8, false), "")</f>
        <v>-1.253567509</v>
      </c>
      <c r="AH249" s="8">
        <f>iferror(VLOOKUP($A249, TMUI!$A$2:$Z1000, 9, false), "")</f>
        <v>-0.7478464357</v>
      </c>
      <c r="AI249" s="8">
        <f>iferror(VLOOKUP($A249, TMUI!$A$2:$Z1000, 10, false), "")</f>
        <v>-1.267900255</v>
      </c>
      <c r="AJ249" s="8">
        <f>iferror(VLOOKUP($A249, TMUI!$A$2:$Z1000, 11, false), "")</f>
        <v>-0.8990714035</v>
      </c>
      <c r="AK249" s="8">
        <f t="shared" si="3"/>
        <v>-0.9481937584</v>
      </c>
      <c r="AL249" s="8"/>
      <c r="AM249" s="8">
        <f t="shared" si="4"/>
        <v>-0.7644099317</v>
      </c>
      <c r="AN249" s="8">
        <f>iferror(vlookup(A249, 'December Scores'!A$1:AS1000, 3, false), "")</f>
        <v>-0.350904771</v>
      </c>
      <c r="AO249" s="8">
        <f t="shared" si="5"/>
        <v>-0.6610336415</v>
      </c>
    </row>
    <row r="250">
      <c r="A250" s="2">
        <v>1517.0</v>
      </c>
      <c r="B250" s="2" t="s">
        <v>161</v>
      </c>
      <c r="C250" s="8">
        <f>lookup($A250, NIL!$A$1:$A1000, NIL!C$1:C1000)</f>
        <v>4</v>
      </c>
      <c r="D250" s="8">
        <f>lookup($A250, NIL!$A$1:$A1000, NIL!D$1:D1000)</f>
        <v>0</v>
      </c>
      <c r="E250" s="8">
        <f>lookup($A250, NIL!$A$1:$A1000, NIL!E$1:E1000)</f>
        <v>1</v>
      </c>
      <c r="F250" s="8">
        <f>lookup($A250, NIL!$A$1:$A1000, NIL!F$1:F1000)</f>
        <v>0</v>
      </c>
      <c r="G250" s="8">
        <f>lookup($A250, NIL!$A$1:$A1000, NIL!G$1:G1000)</f>
        <v>0</v>
      </c>
      <c r="H250" s="8">
        <f>lookup($A250, NIL!$A$1:$A1000, NIL!K$1:K1000)</f>
        <v>0.1802616964</v>
      </c>
      <c r="I250" s="8">
        <f>lookup($A250, NIL!$A$1:$A1000, NIL!L$1:L1000)</f>
        <v>-2.857411258</v>
      </c>
      <c r="J250" s="8">
        <f>lookup($A250, NIL!$A$1:$A1000, NIL!M$1:M1000)</f>
        <v>0.2955136923</v>
      </c>
      <c r="K250" s="8">
        <f>lookup($A250, NIL!$A$1:$A1000, NIL!N$1:N1000)</f>
        <v>-0.980049762</v>
      </c>
      <c r="L250" s="8">
        <f>lookup($A250, NIL!$A$1:$A1000, NIL!O$1:O1000)</f>
        <v>-0.7116357457</v>
      </c>
      <c r="M250" s="8">
        <f>lookup($A250, NIL!$A$1:$A1000, NIL!P$1:P1000)</f>
        <v>-0.8146642753</v>
      </c>
      <c r="N250" s="8">
        <f t="shared" si="1"/>
        <v>-0.9025875444</v>
      </c>
      <c r="P250" s="8">
        <f>iferror(VLOOKUP($A250, Awario!$A$2:$G1000, 3, false), "")</f>
        <v>2</v>
      </c>
      <c r="Q250" s="8">
        <f>iferror(VLOOKUP($A250, Awario!$A$2:$Z1000, 4, false), "")</f>
        <v>143</v>
      </c>
      <c r="R250" s="8">
        <f>iferror(VLOOKUP($A250, Awario!$A$2:$Z1000, 5, false), "")</f>
        <v>48</v>
      </c>
      <c r="S250" s="8">
        <f>iferror(VLOOKUP($A250, Awario!$A$2:$G1000, 6, false), "")</f>
        <v>1.681241237</v>
      </c>
      <c r="T250" s="9" t="b">
        <f>iferror(VLOOKUP($A250, Awario!$A$2:$Z1000, 7, false), "")</f>
        <v>1</v>
      </c>
      <c r="U250" s="8" t="str">
        <f>iferror(VLOOKUP($A250, Awario!$A$2:$Z1000, 8, false), "")</f>
        <v/>
      </c>
      <c r="V250" s="8">
        <f>iferror(VLOOKUP($A250, Awario!$A$2:$Z1000, 9, false), "")</f>
        <v>0.138673923</v>
      </c>
      <c r="W250" s="8">
        <f>iferror(VLOOKUP($A250, Awario!$A$2:$Z1000, 10, false), "")</f>
        <v>-0.1001361202</v>
      </c>
      <c r="X250" s="8" t="str">
        <f>iferror(VLOOKUP($A250, Awario!$A$2:$Z1000, 11, false), "")</f>
        <v/>
      </c>
      <c r="Y250" s="8">
        <f>iferror(VLOOKUP($A250, Awario!$A$2:$Z1000, 12, false), "")</f>
        <v>0.01926890137</v>
      </c>
      <c r="Z250" s="8">
        <f t="shared" si="2"/>
        <v>0.1388124684</v>
      </c>
      <c r="AA250" s="8"/>
      <c r="AB250" s="8">
        <f>iferror(VLOOKUP($A250, TMUI!$A$2:$G1000, 3, false), "")</f>
        <v>50.93</v>
      </c>
      <c r="AC250" s="8">
        <f>iferror(VLOOKUP($A250, TMUI!$A$2:$G1000, 4, false), "")</f>
        <v>47.48</v>
      </c>
      <c r="AD250" s="8">
        <f>iferror(VLOOKUP($A250, TMUI!$A$2:$G1000, 5, false), "")</f>
        <v>54.24</v>
      </c>
      <c r="AE250" s="8">
        <f>iferror(VLOOKUP($A250, TMUI!$A$2:$G1000, 6, false), "")</f>
        <v>33.24</v>
      </c>
      <c r="AF250" s="8">
        <f>iferror(VLOOKUP($A250, TMUI!$A$2:$Z1000, 7, false), "")</f>
        <v>-1.854408466</v>
      </c>
      <c r="AG250" s="8">
        <f>iferror(VLOOKUP($A250, TMUI!$A$2:$Z1000, 8, false), "")</f>
        <v>-1.467064454</v>
      </c>
      <c r="AH250" s="8">
        <f>iferror(VLOOKUP($A250, TMUI!$A$2:$Z1000, 9, false), "")</f>
        <v>-1.454275003</v>
      </c>
      <c r="AI250" s="8">
        <f>iferror(VLOOKUP($A250, TMUI!$A$2:$Z1000, 10, false), "")</f>
        <v>-1.419214388</v>
      </c>
      <c r="AJ250" s="8">
        <f>iferror(VLOOKUP($A250, TMUI!$A$2:$Z1000, 11, false), "")</f>
        <v>-1.548740578</v>
      </c>
      <c r="AK250" s="8">
        <f t="shared" si="3"/>
        <v>-1.244484061</v>
      </c>
      <c r="AL250" s="8"/>
      <c r="AM250" s="8">
        <f t="shared" si="4"/>
        <v>-0.6694197123</v>
      </c>
      <c r="AN250" s="8">
        <f>iferror(vlookup(A250, 'December Scores'!A$1:AS1000, 3, false), "")</f>
        <v>-0.6626578005</v>
      </c>
      <c r="AO250" s="8">
        <f t="shared" si="5"/>
        <v>-0.6677292344</v>
      </c>
    </row>
    <row r="251">
      <c r="A251" s="2">
        <v>2023.0</v>
      </c>
      <c r="B251" s="2" t="s">
        <v>286</v>
      </c>
      <c r="C251" s="8">
        <f>lookup($A251, NIL!$A$1:$A1000, NIL!C$1:C1000)</f>
        <v>4</v>
      </c>
      <c r="D251" s="8">
        <f>lookup($A251, NIL!$A$1:$A1000, NIL!D$1:D1000)</f>
        <v>1</v>
      </c>
      <c r="E251" s="8">
        <f>lookup($A251, NIL!$A$1:$A1000, NIL!E$1:E1000)</f>
        <v>1</v>
      </c>
      <c r="F251" s="8">
        <f>lookup($A251, NIL!$A$1:$A1000, NIL!F$1:F1000)</f>
        <v>0</v>
      </c>
      <c r="G251" s="8">
        <f>lookup($A251, NIL!$A$1:$A1000, NIL!G$1:G1000)</f>
        <v>0</v>
      </c>
      <c r="H251" s="8">
        <f>lookup($A251, NIL!$A$1:$A1000, NIL!K$1:K1000)</f>
        <v>0.1802616964</v>
      </c>
      <c r="I251" s="8">
        <f>lookup($A251, NIL!$A$1:$A1000, NIL!L$1:L1000)</f>
        <v>0.3487391692</v>
      </c>
      <c r="J251" s="8">
        <f>lookup($A251, NIL!$A$1:$A1000, NIL!M$1:M1000)</f>
        <v>0.2955136923</v>
      </c>
      <c r="K251" s="8">
        <f>lookup($A251, NIL!$A$1:$A1000, NIL!N$1:N1000)</f>
        <v>-0.980049762</v>
      </c>
      <c r="L251" s="8">
        <f>lookup($A251, NIL!$A$1:$A1000, NIL!O$1:O1000)</f>
        <v>-0.7116357457</v>
      </c>
      <c r="M251" s="8">
        <f>lookup($A251, NIL!$A$1:$A1000, NIL!P$1:P1000)</f>
        <v>-0.17343419</v>
      </c>
      <c r="N251" s="8">
        <f t="shared" si="1"/>
        <v>-0.4164543072</v>
      </c>
      <c r="P251" s="8">
        <f>iferror(VLOOKUP($A251, Awario!$A$2:$G1000, 3, false), "")</f>
        <v>2</v>
      </c>
      <c r="Q251" s="8">
        <f>iferror(VLOOKUP($A251, Awario!$A$2:$Z1000, 4, false), "")</f>
        <v>2570</v>
      </c>
      <c r="R251" s="8">
        <f>iferror(VLOOKUP($A251, Awario!$A$2:$Z1000, 5, false), "")</f>
        <v>0</v>
      </c>
      <c r="S251" s="8">
        <f>iferror(VLOOKUP($A251, Awario!$A$2:$G1000, 6, false), "")</f>
        <v>0</v>
      </c>
      <c r="T251" s="9" t="b">
        <f>iferror(VLOOKUP($A251, Awario!$A$2:$Z1000, 7, false), "")</f>
        <v>0</v>
      </c>
      <c r="U251" s="8">
        <f>iferror(VLOOKUP($A251, Awario!$A$2:$Z1000, 8, false), "")</f>
        <v>-1</v>
      </c>
      <c r="V251" s="8">
        <f>iferror(VLOOKUP($A251, Awario!$A$2:$Z1000, 9, false), "")</f>
        <v>-0.7270182438</v>
      </c>
      <c r="W251" s="8">
        <f>iferror(VLOOKUP($A251, Awario!$A$2:$Z1000, 10, false), "")</f>
        <v>-0.1001361202</v>
      </c>
      <c r="X251" s="8">
        <f>iferror(VLOOKUP($A251, Awario!$A$2:$Z1000, 11, false), "")</f>
        <v>-0.6808947688</v>
      </c>
      <c r="Y251" s="8">
        <f>iferror(VLOOKUP($A251, Awario!$A$2:$Z1000, 12, false), "")</f>
        <v>-0.5026830443</v>
      </c>
      <c r="Z251" s="8">
        <f t="shared" si="2"/>
        <v>-0.7090014417</v>
      </c>
      <c r="AA251" s="8"/>
      <c r="AB251" s="8">
        <f>iferror(VLOOKUP($A251, TMUI!$A$2:$G1000, 3, false), "")</f>
        <v>54.69</v>
      </c>
      <c r="AC251" s="8">
        <f>iferror(VLOOKUP($A251, TMUI!$A$2:$G1000, 4, false), "")</f>
        <v>41.41</v>
      </c>
      <c r="AD251" s="8">
        <f>iferror(VLOOKUP($A251, TMUI!$A$2:$G1000, 5, false), "")</f>
        <v>41.41</v>
      </c>
      <c r="AE251" s="8">
        <f>iferror(VLOOKUP($A251, TMUI!$A$2:$G1000, 6, false), "")</f>
        <v>22.66</v>
      </c>
      <c r="AF251" s="8">
        <f>iferror(VLOOKUP($A251, TMUI!$A$2:$Z1000, 7, false), "")</f>
        <v>-1.578824814</v>
      </c>
      <c r="AG251" s="8">
        <f>iferror(VLOOKUP($A251, TMUI!$A$2:$Z1000, 8, false), "")</f>
        <v>-1.879779887</v>
      </c>
      <c r="AH251" s="8">
        <f>iferror(VLOOKUP($A251, TMUI!$A$2:$Z1000, 9, false), "")</f>
        <v>-2.459095238</v>
      </c>
      <c r="AI251" s="8">
        <f>iferror(VLOOKUP($A251, TMUI!$A$2:$Z1000, 10, false), "")</f>
        <v>-2.064740004</v>
      </c>
      <c r="AJ251" s="8">
        <f>iferror(VLOOKUP($A251, TMUI!$A$2:$Z1000, 11, false), "")</f>
        <v>-1.995609986</v>
      </c>
      <c r="AK251" s="8">
        <f t="shared" si="3"/>
        <v>-1.412660605</v>
      </c>
      <c r="AL251" s="8"/>
      <c r="AM251" s="8">
        <f t="shared" si="4"/>
        <v>-0.8460387847</v>
      </c>
      <c r="AN251" s="8">
        <f>iferror(vlookup(A251, 'December Scores'!A$1:AS1000, 3, false), "")</f>
        <v>-0.1446585988</v>
      </c>
      <c r="AO251" s="8">
        <f t="shared" si="5"/>
        <v>-0.6706937382</v>
      </c>
    </row>
    <row r="252">
      <c r="A252" s="2">
        <v>1529.0</v>
      </c>
      <c r="B252" s="2" t="s">
        <v>164</v>
      </c>
      <c r="C252" s="8">
        <f>lookup($A252, NIL!$A$1:$A1000, NIL!C$1:C1000)</f>
        <v>4</v>
      </c>
      <c r="D252" s="8">
        <f>lookup($A252, NIL!$A$1:$A1000, NIL!D$1:D1000)</f>
        <v>1</v>
      </c>
      <c r="E252" s="8">
        <f>lookup($A252, NIL!$A$1:$A1000, NIL!E$1:E1000)</f>
        <v>1</v>
      </c>
      <c r="F252" s="8">
        <f>lookup($A252, NIL!$A$1:$A1000, NIL!F$1:F1000)</f>
        <v>1</v>
      </c>
      <c r="G252" s="8">
        <f>lookup($A252, NIL!$A$1:$A1000, NIL!G$1:G1000)</f>
        <v>0</v>
      </c>
      <c r="H252" s="8">
        <f>lookup($A252, NIL!$A$1:$A1000, NIL!K$1:K1000)</f>
        <v>0.1802616964</v>
      </c>
      <c r="I252" s="8">
        <f>lookup($A252, NIL!$A$1:$A1000, NIL!L$1:L1000)</f>
        <v>0.3487391692</v>
      </c>
      <c r="J252" s="8">
        <f>lookup($A252, NIL!$A$1:$A1000, NIL!M$1:M1000)</f>
        <v>0.2955136923</v>
      </c>
      <c r="K252" s="8">
        <f>lookup($A252, NIL!$A$1:$A1000, NIL!N$1:N1000)</f>
        <v>1.016618783</v>
      </c>
      <c r="L252" s="8">
        <f>lookup($A252, NIL!$A$1:$A1000, NIL!O$1:O1000)</f>
        <v>-0.7116357457</v>
      </c>
      <c r="M252" s="8">
        <f>lookup($A252, NIL!$A$1:$A1000, NIL!P$1:P1000)</f>
        <v>0.225899519</v>
      </c>
      <c r="N252" s="8">
        <f t="shared" si="1"/>
        <v>0.4752888795</v>
      </c>
      <c r="P252" s="8">
        <f>iferror(VLOOKUP($A252, Awario!$A$2:$G1000, 3, false), "")</f>
        <v>0</v>
      </c>
      <c r="Q252" s="8">
        <f>iferror(VLOOKUP($A252, Awario!$A$2:$Z1000, 4, false), "")</f>
        <v>0</v>
      </c>
      <c r="R252" s="8">
        <f>iferror(VLOOKUP($A252, Awario!$A$2:$Z1000, 5, false), "")</f>
        <v>0</v>
      </c>
      <c r="S252" s="8">
        <f>iferror(VLOOKUP($A252, Awario!$A$2:$G1000, 6, false), "")</f>
        <v>0</v>
      </c>
      <c r="T252" s="9" t="b">
        <f>iferror(VLOOKUP($A252, Awario!$A$2:$Z1000, 7, false), "")</f>
        <v>1</v>
      </c>
      <c r="U252" s="8" t="str">
        <f>iferror(VLOOKUP($A252, Awario!$A$2:$Z1000, 8, false), "")</f>
        <v/>
      </c>
      <c r="V252" s="8">
        <f>iferror(VLOOKUP($A252, Awario!$A$2:$Z1000, 9, false), "")</f>
        <v>-0.7270182438</v>
      </c>
      <c r="W252" s="8">
        <f>iferror(VLOOKUP($A252, Awario!$A$2:$Z1000, 10, false), "")</f>
        <v>-0.9975098132</v>
      </c>
      <c r="X252" s="8" t="str">
        <f>iferror(VLOOKUP($A252, Awario!$A$2:$Z1000, 11, false), "")</f>
        <v/>
      </c>
      <c r="Y252" s="8">
        <f>iferror(VLOOKUP($A252, Awario!$A$2:$Z1000, 12, false), "")</f>
        <v>-0.8622640285</v>
      </c>
      <c r="Z252" s="8">
        <f t="shared" si="2"/>
        <v>-0.9285817296</v>
      </c>
      <c r="AA252" s="8"/>
      <c r="AB252" s="8">
        <f>iferror(VLOOKUP($A252, TMUI!$A$2:$G1000, 3, false), "")</f>
        <v>40.55</v>
      </c>
      <c r="AC252" s="8">
        <f>iferror(VLOOKUP($A252, TMUI!$A$2:$G1000, 4, false), "")</f>
        <v>50.16</v>
      </c>
      <c r="AD252" s="8">
        <f>iferror(VLOOKUP($A252, TMUI!$A$2:$G1000, 5, false), "")</f>
        <v>54.53</v>
      </c>
      <c r="AE252" s="8">
        <f>iferror(VLOOKUP($A252, TMUI!$A$2:$G1000, 6, false), "")</f>
        <v>43.09</v>
      </c>
      <c r="AF252" s="8">
        <f>iferror(VLOOKUP($A252, TMUI!$A$2:$Z1000, 7, false), "")</f>
        <v>-2.615195252</v>
      </c>
      <c r="AG252" s="8">
        <f>iferror(VLOOKUP($A252, TMUI!$A$2:$Z1000, 8, false), "")</f>
        <v>-1.284844132</v>
      </c>
      <c r="AH252" s="8">
        <f>iferror(VLOOKUP($A252, TMUI!$A$2:$Z1000, 9, false), "")</f>
        <v>-1.431562777</v>
      </c>
      <c r="AI252" s="8">
        <f>iferror(VLOOKUP($A252, TMUI!$A$2:$Z1000, 10, false), "")</f>
        <v>-0.8182288193</v>
      </c>
      <c r="AJ252" s="8">
        <f>iferror(VLOOKUP($A252, TMUI!$A$2:$Z1000, 11, false), "")</f>
        <v>-1.537457745</v>
      </c>
      <c r="AK252" s="8">
        <f t="shared" si="3"/>
        <v>-1.239942638</v>
      </c>
      <c r="AL252" s="8"/>
      <c r="AM252" s="8">
        <f t="shared" si="4"/>
        <v>-0.5644118292</v>
      </c>
      <c r="AN252" s="8">
        <f>iferror(vlookup(A252, 'December Scores'!A$1:AS1000, 3, false), "")</f>
        <v>-1.042514593</v>
      </c>
      <c r="AO252" s="8">
        <f t="shared" si="5"/>
        <v>-0.6839375202</v>
      </c>
    </row>
    <row r="253">
      <c r="A253" s="2">
        <v>2071.0</v>
      </c>
      <c r="B253" s="2" t="s">
        <v>295</v>
      </c>
      <c r="C253" s="8">
        <f>lookup($A253, NIL!$A$1:$A1000, NIL!C$1:C1000)</f>
        <v>4</v>
      </c>
      <c r="D253" s="8">
        <f>lookup($A253, NIL!$A$1:$A1000, NIL!D$1:D1000)</f>
        <v>1</v>
      </c>
      <c r="E253" s="8">
        <f>lookup($A253, NIL!$A$1:$A1000, NIL!E$1:E1000)</f>
        <v>1</v>
      </c>
      <c r="F253" s="8">
        <f>lookup($A253, NIL!$A$1:$A1000, NIL!F$1:F1000)</f>
        <v>0</v>
      </c>
      <c r="G253" s="8">
        <f>lookup($A253, NIL!$A$1:$A1000, NIL!G$1:G1000)</f>
        <v>0</v>
      </c>
      <c r="H253" s="8">
        <f>lookup($A253, NIL!$A$1:$A1000, NIL!K$1:K1000)</f>
        <v>0.1802616964</v>
      </c>
      <c r="I253" s="8">
        <f>lookup($A253, NIL!$A$1:$A1000, NIL!L$1:L1000)</f>
        <v>0.3487391692</v>
      </c>
      <c r="J253" s="8">
        <f>lookup($A253, NIL!$A$1:$A1000, NIL!M$1:M1000)</f>
        <v>0.2955136923</v>
      </c>
      <c r="K253" s="8">
        <f>lookup($A253, NIL!$A$1:$A1000, NIL!N$1:N1000)</f>
        <v>-0.980049762</v>
      </c>
      <c r="L253" s="8">
        <f>lookup($A253, NIL!$A$1:$A1000, NIL!O$1:O1000)</f>
        <v>-0.7116357457</v>
      </c>
      <c r="M253" s="8">
        <f>lookup($A253, NIL!$A$1:$A1000, NIL!P$1:P1000)</f>
        <v>-0.17343419</v>
      </c>
      <c r="N253" s="8">
        <f t="shared" si="1"/>
        <v>-0.4164543072</v>
      </c>
      <c r="P253" s="8">
        <f>iferror(VLOOKUP($A253, Awario!$A$2:$G1000, 3, false), "")</f>
        <v>0</v>
      </c>
      <c r="Q253" s="8">
        <f>iferror(VLOOKUP($A253, Awario!$A$2:$Z1000, 4, false), "")</f>
        <v>0</v>
      </c>
      <c r="R253" s="8">
        <f>iferror(VLOOKUP($A253, Awario!$A$2:$Z1000, 5, false), "")</f>
        <v>0</v>
      </c>
      <c r="S253" s="8">
        <f>iferror(VLOOKUP($A253, Awario!$A$2:$G1000, 6, false), "")</f>
        <v>0</v>
      </c>
      <c r="T253" s="9" t="b">
        <f>iferror(VLOOKUP($A253, Awario!$A$2:$Z1000, 7, false), "")</f>
        <v>1</v>
      </c>
      <c r="U253" s="8" t="str">
        <f>iferror(VLOOKUP($A253, Awario!$A$2:$Z1000, 8, false), "")</f>
        <v/>
      </c>
      <c r="V253" s="8">
        <f>iferror(VLOOKUP($A253, Awario!$A$2:$Z1000, 9, false), "")</f>
        <v>-0.7270182438</v>
      </c>
      <c r="W253" s="8">
        <f>iferror(VLOOKUP($A253, Awario!$A$2:$Z1000, 10, false), "")</f>
        <v>-0.9975098132</v>
      </c>
      <c r="X253" s="8" t="str">
        <f>iferror(VLOOKUP($A253, Awario!$A$2:$Z1000, 11, false), "")</f>
        <v/>
      </c>
      <c r="Y253" s="8">
        <f>iferror(VLOOKUP($A253, Awario!$A$2:$Z1000, 12, false), "")</f>
        <v>-0.8622640285</v>
      </c>
      <c r="Z253" s="8">
        <f t="shared" si="2"/>
        <v>-0.9285817296</v>
      </c>
      <c r="AA253" s="8"/>
      <c r="AB253" s="8">
        <f>iferror(VLOOKUP($A253, TMUI!$A$2:$G1000, 3, false), "")</f>
        <v>66.41</v>
      </c>
      <c r="AC253" s="8">
        <f>iferror(VLOOKUP($A253, TMUI!$A$2:$G1000, 4, false), "")</f>
        <v>52.34</v>
      </c>
      <c r="AD253" s="8">
        <f>iferror(VLOOKUP($A253, TMUI!$A$2:$G1000, 5, false), "")</f>
        <v>55.47</v>
      </c>
      <c r="AE253" s="8">
        <f>iferror(VLOOKUP($A253, TMUI!$A$2:$G1000, 6, false), "")</f>
        <v>33.59</v>
      </c>
      <c r="AF253" s="8">
        <f>iferror(VLOOKUP($A253, TMUI!$A$2:$Z1000, 7, false), "")</f>
        <v>-0.7198247059</v>
      </c>
      <c r="AG253" s="8">
        <f>iferror(VLOOKUP($A253, TMUI!$A$2:$Z1000, 8, false), "")</f>
        <v>-1.136620138</v>
      </c>
      <c r="AH253" s="8">
        <f>iferror(VLOOKUP($A253, TMUI!$A$2:$Z1000, 9, false), "")</f>
        <v>-1.357943835</v>
      </c>
      <c r="AI253" s="8">
        <f>iferror(VLOOKUP($A253, TMUI!$A$2:$Z1000, 10, false), "")</f>
        <v>-1.397859571</v>
      </c>
      <c r="AJ253" s="8">
        <f>iferror(VLOOKUP($A253, TMUI!$A$2:$Z1000, 11, false), "")</f>
        <v>-1.153062062</v>
      </c>
      <c r="AK253" s="8">
        <f t="shared" si="3"/>
        <v>-1.073807274</v>
      </c>
      <c r="AL253" s="8"/>
      <c r="AM253" s="8">
        <f t="shared" si="4"/>
        <v>-0.8062811037</v>
      </c>
      <c r="AN253" s="8">
        <f>iferror(vlookup(A253, 'December Scores'!A$1:AS1000, 3, false), "")</f>
        <v>-0.3299100457</v>
      </c>
      <c r="AO253" s="8">
        <f t="shared" si="5"/>
        <v>-0.6871883392</v>
      </c>
    </row>
    <row r="254">
      <c r="A254" s="2">
        <v>2292.0</v>
      </c>
      <c r="B254" s="2" t="s">
        <v>323</v>
      </c>
      <c r="C254" s="8">
        <f>lookup($A254, NIL!$A$1:$A1000, NIL!C$1:C1000)</f>
        <v>4</v>
      </c>
      <c r="D254" s="8">
        <f>lookup($A254, NIL!$A$1:$A1000, NIL!D$1:D1000)</f>
        <v>1</v>
      </c>
      <c r="E254" s="8">
        <f>lookup($A254, NIL!$A$1:$A1000, NIL!E$1:E1000)</f>
        <v>1</v>
      </c>
      <c r="F254" s="8">
        <f>lookup($A254, NIL!$A$1:$A1000, NIL!F$1:F1000)</f>
        <v>0</v>
      </c>
      <c r="G254" s="8">
        <f>lookup($A254, NIL!$A$1:$A1000, NIL!G$1:G1000)</f>
        <v>0</v>
      </c>
      <c r="H254" s="8">
        <f>lookup($A254, NIL!$A$1:$A1000, NIL!K$1:K1000)</f>
        <v>0.1802616964</v>
      </c>
      <c r="I254" s="8">
        <f>lookup($A254, NIL!$A$1:$A1000, NIL!L$1:L1000)</f>
        <v>0.3487391692</v>
      </c>
      <c r="J254" s="8">
        <f>lookup($A254, NIL!$A$1:$A1000, NIL!M$1:M1000)</f>
        <v>0.2955136923</v>
      </c>
      <c r="K254" s="8">
        <f>lookup($A254, NIL!$A$1:$A1000, NIL!N$1:N1000)</f>
        <v>-0.980049762</v>
      </c>
      <c r="L254" s="8">
        <f>lookup($A254, NIL!$A$1:$A1000, NIL!O$1:O1000)</f>
        <v>-0.7116357457</v>
      </c>
      <c r="M254" s="8">
        <f>lookup($A254, NIL!$A$1:$A1000, NIL!P$1:P1000)</f>
        <v>-0.17343419</v>
      </c>
      <c r="N254" s="8">
        <f t="shared" si="1"/>
        <v>-0.4164543072</v>
      </c>
      <c r="P254" s="8">
        <f>iferror(VLOOKUP($A254, Awario!$A$2:$G1000, 3, false), "")</f>
        <v>0</v>
      </c>
      <c r="Q254" s="8" t="str">
        <f>iferror(VLOOKUP($A254, Awario!$A$2:$Z1000, 4, false), "")</f>
        <v/>
      </c>
      <c r="R254" s="8">
        <f>iferror(VLOOKUP($A254, Awario!$A$2:$Z1000, 5, false), "")</f>
        <v>0</v>
      </c>
      <c r="S254" s="8">
        <f>iferror(VLOOKUP($A254, Awario!$A$2:$G1000, 6, false), "")</f>
        <v>0</v>
      </c>
      <c r="T254" s="9" t="b">
        <f>iferror(VLOOKUP($A254, Awario!$A$2:$Z1000, 7, false), "")</f>
        <v>1</v>
      </c>
      <c r="U254" s="8" t="str">
        <f>iferror(VLOOKUP($A254, Awario!$A$2:$Z1000, 8, false), "")</f>
        <v/>
      </c>
      <c r="V254" s="8">
        <f>iferror(VLOOKUP($A254, Awario!$A$2:$Z1000, 9, false), "")</f>
        <v>-0.7270182438</v>
      </c>
      <c r="W254" s="8">
        <f>iferror(VLOOKUP($A254, Awario!$A$2:$Z1000, 10, false), "")</f>
        <v>-0.9975098132</v>
      </c>
      <c r="X254" s="8" t="str">
        <f>iferror(VLOOKUP($A254, Awario!$A$2:$Z1000, 11, false), "")</f>
        <v/>
      </c>
      <c r="Y254" s="8">
        <f>iferror(VLOOKUP($A254, Awario!$A$2:$Z1000, 12, false), "")</f>
        <v>-0.8622640285</v>
      </c>
      <c r="Z254" s="8">
        <f t="shared" si="2"/>
        <v>-0.9285817296</v>
      </c>
      <c r="AA254" s="8"/>
      <c r="AB254" s="8">
        <f>iferror(VLOOKUP($A254, TMUI!$A$2:$G1000, 3, false), "")</f>
        <v>77.34</v>
      </c>
      <c r="AC254" s="8">
        <f>iferror(VLOOKUP($A254, TMUI!$A$2:$G1000, 4, false), "")</f>
        <v>50.78</v>
      </c>
      <c r="AD254" s="8">
        <f>iferror(VLOOKUP($A254, TMUI!$A$2:$G1000, 5, false), "")</f>
        <v>55.47</v>
      </c>
      <c r="AE254" s="8">
        <f>iferror(VLOOKUP($A254, TMUI!$A$2:$G1000, 6, false), "")</f>
        <v>14.06</v>
      </c>
      <c r="AF254" s="8">
        <f>iferror(VLOOKUP($A254, TMUI!$A$2:$Z1000, 7, false), "")</f>
        <v>0.08127351781</v>
      </c>
      <c r="AG254" s="8">
        <f>iferror(VLOOKUP($A254, TMUI!$A$2:$Z1000, 8, false), "")</f>
        <v>-1.242688684</v>
      </c>
      <c r="AH254" s="8">
        <f>iferror(VLOOKUP($A254, TMUI!$A$2:$Z1000, 9, false), "")</f>
        <v>-1.357943835</v>
      </c>
      <c r="AI254" s="8">
        <f>iferror(VLOOKUP($A254, TMUI!$A$2:$Z1000, 10, false), "")</f>
        <v>-2.589458368</v>
      </c>
      <c r="AJ254" s="8">
        <f>iferror(VLOOKUP($A254, TMUI!$A$2:$Z1000, 11, false), "")</f>
        <v>-1.277204342</v>
      </c>
      <c r="AK254" s="8">
        <f t="shared" si="3"/>
        <v>-1.130134657</v>
      </c>
      <c r="AL254" s="8"/>
      <c r="AM254" s="8">
        <f t="shared" si="4"/>
        <v>-0.8250568978</v>
      </c>
      <c r="AN254" s="8">
        <f>iferror(vlookup(A254, 'December Scores'!A$1:AS1000, 3, false), "")</f>
        <v>-0.2739768355</v>
      </c>
      <c r="AO254" s="8">
        <f t="shared" si="5"/>
        <v>-0.6872868822</v>
      </c>
    </row>
    <row r="255">
      <c r="A255" s="2">
        <v>2397.0</v>
      </c>
      <c r="B255" s="2" t="s">
        <v>330</v>
      </c>
      <c r="C255" s="8">
        <f>lookup($A255, NIL!$A$1:$A1000, NIL!C$1:C1000)</f>
        <v>4</v>
      </c>
      <c r="D255" s="8">
        <f>lookup($A255, NIL!$A$1:$A1000, NIL!D$1:D1000)</f>
        <v>0</v>
      </c>
      <c r="E255" s="8">
        <f>lookup($A255, NIL!$A$1:$A1000, NIL!E$1:E1000)</f>
        <v>1</v>
      </c>
      <c r="F255" s="8">
        <f>lookup($A255, NIL!$A$1:$A1000, NIL!F$1:F1000)</f>
        <v>1</v>
      </c>
      <c r="G255" s="8">
        <f>lookup($A255, NIL!$A$1:$A1000, NIL!G$1:G1000)</f>
        <v>0</v>
      </c>
      <c r="H255" s="8">
        <f>lookup($A255, NIL!$A$1:$A1000, NIL!K$1:K1000)</f>
        <v>0.1802616964</v>
      </c>
      <c r="I255" s="8">
        <f>lookup($A255, NIL!$A$1:$A1000, NIL!L$1:L1000)</f>
        <v>-2.857411258</v>
      </c>
      <c r="J255" s="8">
        <f>lookup($A255, NIL!$A$1:$A1000, NIL!M$1:M1000)</f>
        <v>0.2955136923</v>
      </c>
      <c r="K255" s="8">
        <f>lookup($A255, NIL!$A$1:$A1000, NIL!N$1:N1000)</f>
        <v>1.016618783</v>
      </c>
      <c r="L255" s="8">
        <f>lookup($A255, NIL!$A$1:$A1000, NIL!O$1:O1000)</f>
        <v>-0.7116357457</v>
      </c>
      <c r="M255" s="8">
        <f>lookup($A255, NIL!$A$1:$A1000, NIL!P$1:P1000)</f>
        <v>-0.4153305663</v>
      </c>
      <c r="N255" s="8">
        <f t="shared" si="1"/>
        <v>-0.6444614545</v>
      </c>
      <c r="P255" s="8" t="str">
        <f>iferror(VLOOKUP($A255, Awario!$A$2:$G1000, 3, false), "")</f>
        <v/>
      </c>
      <c r="Q255" s="8" t="str">
        <f>iferror(VLOOKUP($A255, Awario!$A$2:$Z1000, 4, false), "")</f>
        <v/>
      </c>
      <c r="R255" s="8" t="str">
        <f>iferror(VLOOKUP($A255, Awario!$A$2:$Z1000, 5, false), "")</f>
        <v/>
      </c>
      <c r="S255" s="8" t="str">
        <f>iferror(VLOOKUP($A255, Awario!$A$2:$G1000, 6, false), "")</f>
        <v/>
      </c>
      <c r="T255" s="9" t="str">
        <f>iferror(VLOOKUP($A255, Awario!$A$2:$Z1000, 7, false), "")</f>
        <v/>
      </c>
      <c r="U255" s="8" t="str">
        <f>iferror(VLOOKUP($A255, Awario!$A$2:$Z1000, 8, false), "")</f>
        <v/>
      </c>
      <c r="V255" s="8" t="str">
        <f>iferror(VLOOKUP($A255, Awario!$A$2:$Z1000, 9, false), "")</f>
        <v/>
      </c>
      <c r="W255" s="8" t="str">
        <f>iferror(VLOOKUP($A255, Awario!$A$2:$Z1000, 10, false), "")</f>
        <v/>
      </c>
      <c r="X255" s="8" t="str">
        <f>iferror(VLOOKUP($A255, Awario!$A$2:$Z1000, 11, false), "")</f>
        <v/>
      </c>
      <c r="Y255" s="8" t="str">
        <f>iferror(VLOOKUP($A255, Awario!$A$2:$Z1000, 12, false), "")</f>
        <v/>
      </c>
      <c r="Z255" s="8" t="str">
        <f t="shared" si="2"/>
        <v/>
      </c>
      <c r="AA255" s="8"/>
      <c r="AB255" s="8">
        <f>iferror(VLOOKUP($A255, TMUI!$A$2:$G1000, 3, false), "")</f>
        <v>82.03</v>
      </c>
      <c r="AC255" s="8">
        <f>iferror(VLOOKUP($A255, TMUI!$A$2:$G1000, 4, false), "")</f>
        <v>49.22</v>
      </c>
      <c r="AD255" s="8">
        <f>iferror(VLOOKUP($A255, TMUI!$A$2:$G1000, 5, false), "")</f>
        <v>69.53</v>
      </c>
      <c r="AE255" s="8">
        <f>iferror(VLOOKUP($A255, TMUI!$A$2:$G1000, 6, false), "")</f>
        <v>39.84</v>
      </c>
      <c r="AF255" s="8">
        <f>iferror(VLOOKUP($A255, TMUI!$A$2:$Z1000, 7, false), "")</f>
        <v>0.4250201481</v>
      </c>
      <c r="AG255" s="8">
        <f>iferror(VLOOKUP($A255, TMUI!$A$2:$Z1000, 8, false), "")</f>
        <v>-1.34875723</v>
      </c>
      <c r="AH255" s="8">
        <f>iferror(VLOOKUP($A255, TMUI!$A$2:$Z1000, 9, false), "")</f>
        <v>-0.2567924314</v>
      </c>
      <c r="AI255" s="8">
        <f>iferror(VLOOKUP($A255, TMUI!$A$2:$Z1000, 10, false), "")</f>
        <v>-1.01652355</v>
      </c>
      <c r="AJ255" s="8">
        <f>iferror(VLOOKUP($A255, TMUI!$A$2:$Z1000, 11, false), "")</f>
        <v>-0.5492632658</v>
      </c>
      <c r="AK255" s="8">
        <f t="shared" si="3"/>
        <v>-0.7411229762</v>
      </c>
      <c r="AL255" s="8"/>
      <c r="AM255" s="8">
        <f t="shared" si="4"/>
        <v>-0.6927922153</v>
      </c>
      <c r="AN255" s="8" t="str">
        <f>iferror(vlookup(A255, 'December Scores'!A$1:AS1000, 3, false), "")</f>
        <v/>
      </c>
      <c r="AO255" s="8">
        <f t="shared" si="5"/>
        <v>-0.6927922153</v>
      </c>
    </row>
    <row r="256">
      <c r="A256" s="2">
        <v>1791.0</v>
      </c>
      <c r="B256" s="2" t="s">
        <v>218</v>
      </c>
      <c r="C256" s="8">
        <f>lookup($A256, NIL!$A$1:$A1000, NIL!C$1:C1000)</f>
        <v>4</v>
      </c>
      <c r="D256" s="8">
        <f>lookup($A256, NIL!$A$1:$A1000, NIL!D$1:D1000)</f>
        <v>1</v>
      </c>
      <c r="E256" s="8">
        <f>lookup($A256, NIL!$A$1:$A1000, NIL!E$1:E1000)</f>
        <v>1</v>
      </c>
      <c r="F256" s="8">
        <f>lookup($A256, NIL!$A$1:$A1000, NIL!F$1:F1000)</f>
        <v>0</v>
      </c>
      <c r="G256" s="8">
        <f>lookup($A256, NIL!$A$1:$A1000, NIL!G$1:G1000)</f>
        <v>0</v>
      </c>
      <c r="H256" s="8">
        <f>lookup($A256, NIL!$A$1:$A1000, NIL!K$1:K1000)</f>
        <v>0.1802616964</v>
      </c>
      <c r="I256" s="8">
        <f>lookup($A256, NIL!$A$1:$A1000, NIL!L$1:L1000)</f>
        <v>0.3487391692</v>
      </c>
      <c r="J256" s="8">
        <f>lookup($A256, NIL!$A$1:$A1000, NIL!M$1:M1000)</f>
        <v>0.2955136923</v>
      </c>
      <c r="K256" s="8">
        <f>lookup($A256, NIL!$A$1:$A1000, NIL!N$1:N1000)</f>
        <v>-0.980049762</v>
      </c>
      <c r="L256" s="8">
        <f>lookup($A256, NIL!$A$1:$A1000, NIL!O$1:O1000)</f>
        <v>-0.7116357457</v>
      </c>
      <c r="M256" s="8">
        <f>lookup($A256, NIL!$A$1:$A1000, NIL!P$1:P1000)</f>
        <v>-0.17343419</v>
      </c>
      <c r="N256" s="8">
        <f t="shared" si="1"/>
        <v>-0.4164543072</v>
      </c>
      <c r="P256" s="8">
        <f>iferror(VLOOKUP($A256, Awario!$A$2:$G1000, 3, false), "")</f>
        <v>0</v>
      </c>
      <c r="Q256" s="8">
        <f>iferror(VLOOKUP($A256, Awario!$A$2:$Z1000, 4, false), "")</f>
        <v>0</v>
      </c>
      <c r="R256" s="8">
        <f>iferror(VLOOKUP($A256, Awario!$A$2:$Z1000, 5, false), "")</f>
        <v>0</v>
      </c>
      <c r="S256" s="8">
        <f>iferror(VLOOKUP($A256, Awario!$A$2:$G1000, 6, false), "")</f>
        <v>0</v>
      </c>
      <c r="T256" s="9" t="b">
        <f>iferror(VLOOKUP($A256, Awario!$A$2:$Z1000, 7, false), "")</f>
        <v>1</v>
      </c>
      <c r="U256" s="8" t="str">
        <f>iferror(VLOOKUP($A256, Awario!$A$2:$Z1000, 8, false), "")</f>
        <v/>
      </c>
      <c r="V256" s="8">
        <f>iferror(VLOOKUP($A256, Awario!$A$2:$Z1000, 9, false), "")</f>
        <v>-0.7270182438</v>
      </c>
      <c r="W256" s="8">
        <f>iferror(VLOOKUP($A256, Awario!$A$2:$Z1000, 10, false), "")</f>
        <v>-0.9975098132</v>
      </c>
      <c r="X256" s="8" t="str">
        <f>iferror(VLOOKUP($A256, Awario!$A$2:$Z1000, 11, false), "")</f>
        <v/>
      </c>
      <c r="Y256" s="8">
        <f>iferror(VLOOKUP($A256, Awario!$A$2:$Z1000, 12, false), "")</f>
        <v>-0.8622640285</v>
      </c>
      <c r="Z256" s="8">
        <f t="shared" si="2"/>
        <v>-0.9285817296</v>
      </c>
      <c r="AA256" s="8"/>
      <c r="AB256" s="8">
        <f>iferror(VLOOKUP($A256, TMUI!$A$2:$G1000, 3, false), "")</f>
        <v>75.82</v>
      </c>
      <c r="AC256" s="8">
        <f>iferror(VLOOKUP($A256, TMUI!$A$2:$G1000, 4, false), "")</f>
        <v>53.71</v>
      </c>
      <c r="AD256" s="8">
        <f>iferror(VLOOKUP($A256, TMUI!$A$2:$G1000, 5, false), "")</f>
        <v>47.34</v>
      </c>
      <c r="AE256" s="8">
        <f>iferror(VLOOKUP($A256, TMUI!$A$2:$G1000, 6, false), "")</f>
        <v>35.35</v>
      </c>
      <c r="AF256" s="8">
        <f>iferror(VLOOKUP($A256, TMUI!$A$2:$Z1000, 7, false), "")</f>
        <v>-0.03013263956</v>
      </c>
      <c r="AG256" s="8">
        <f>iferror(VLOOKUP($A256, TMUI!$A$2:$Z1000, 8, false), "")</f>
        <v>-1.043470197</v>
      </c>
      <c r="AH256" s="8">
        <f>iferror(VLOOKUP($A256, TMUI!$A$2:$Z1000, 9, false), "")</f>
        <v>-1.994669362</v>
      </c>
      <c r="AI256" s="8">
        <f>iferror(VLOOKUP($A256, TMUI!$A$2:$Z1000, 10, false), "")</f>
        <v>-1.290475347</v>
      </c>
      <c r="AJ256" s="8">
        <f>iferror(VLOOKUP($A256, TMUI!$A$2:$Z1000, 11, false), "")</f>
        <v>-1.089686886</v>
      </c>
      <c r="AK256" s="8">
        <f t="shared" si="3"/>
        <v>-1.043880686</v>
      </c>
      <c r="AL256" s="8"/>
      <c r="AM256" s="8">
        <f t="shared" si="4"/>
        <v>-0.7963055742</v>
      </c>
      <c r="AN256" s="8">
        <f>iferror(vlookup(A256, 'December Scores'!A$1:AS1000, 3, false), "")</f>
        <v>-0.4230708442</v>
      </c>
      <c r="AO256" s="8">
        <f t="shared" si="5"/>
        <v>-0.7029968917</v>
      </c>
    </row>
    <row r="257">
      <c r="A257" s="2">
        <v>1850.0</v>
      </c>
      <c r="B257" s="2" t="s">
        <v>231</v>
      </c>
      <c r="C257" s="8">
        <f>lookup($A257, NIL!$A$1:$A1000, NIL!C$1:C1000)</f>
        <v>4</v>
      </c>
      <c r="D257" s="8">
        <f>lookup($A257, NIL!$A$1:$A1000, NIL!D$1:D1000)</f>
        <v>0</v>
      </c>
      <c r="E257" s="8">
        <f>lookup($A257, NIL!$A$1:$A1000, NIL!E$1:E1000)</f>
        <v>1</v>
      </c>
      <c r="F257" s="8">
        <f>lookup($A257, NIL!$A$1:$A1000, NIL!F$1:F1000)</f>
        <v>1</v>
      </c>
      <c r="G257" s="8">
        <f>lookup($A257, NIL!$A$1:$A1000, NIL!G$1:G1000)</f>
        <v>0</v>
      </c>
      <c r="H257" s="8">
        <f>lookup($A257, NIL!$A$1:$A1000, NIL!K$1:K1000)</f>
        <v>0.1802616964</v>
      </c>
      <c r="I257" s="8">
        <f>lookup($A257, NIL!$A$1:$A1000, NIL!L$1:L1000)</f>
        <v>-2.857411258</v>
      </c>
      <c r="J257" s="8">
        <f>lookup($A257, NIL!$A$1:$A1000, NIL!M$1:M1000)</f>
        <v>0.2955136923</v>
      </c>
      <c r="K257" s="8">
        <f>lookup($A257, NIL!$A$1:$A1000, NIL!N$1:N1000)</f>
        <v>1.016618783</v>
      </c>
      <c r="L257" s="8">
        <f>lookup($A257, NIL!$A$1:$A1000, NIL!O$1:O1000)</f>
        <v>-0.7116357457</v>
      </c>
      <c r="M257" s="8">
        <f>lookup($A257, NIL!$A$1:$A1000, NIL!P$1:P1000)</f>
        <v>-0.4153305663</v>
      </c>
      <c r="N257" s="8">
        <f t="shared" si="1"/>
        <v>-0.6444614545</v>
      </c>
      <c r="P257" s="8">
        <f>iferror(VLOOKUP($A257, Awario!$A$2:$G1000, 3, false), "")</f>
        <v>0</v>
      </c>
      <c r="Q257" s="8">
        <f>iferror(VLOOKUP($A257, Awario!$A$2:$Z1000, 4, false), "")</f>
        <v>0</v>
      </c>
      <c r="R257" s="8">
        <f>iferror(VLOOKUP($A257, Awario!$A$2:$Z1000, 5, false), "")</f>
        <v>0</v>
      </c>
      <c r="S257" s="8">
        <f>iferror(VLOOKUP($A257, Awario!$A$2:$G1000, 6, false), "")</f>
        <v>0</v>
      </c>
      <c r="T257" s="9" t="b">
        <f>iferror(VLOOKUP($A257, Awario!$A$2:$Z1000, 7, false), "")</f>
        <v>1</v>
      </c>
      <c r="U257" s="8" t="str">
        <f>iferror(VLOOKUP($A257, Awario!$A$2:$Z1000, 8, false), "")</f>
        <v/>
      </c>
      <c r="V257" s="8">
        <f>iferror(VLOOKUP($A257, Awario!$A$2:$Z1000, 9, false), "")</f>
        <v>-0.7270182438</v>
      </c>
      <c r="W257" s="8">
        <f>iferror(VLOOKUP($A257, Awario!$A$2:$Z1000, 10, false), "")</f>
        <v>-0.9975098132</v>
      </c>
      <c r="X257" s="8" t="str">
        <f>iferror(VLOOKUP($A257, Awario!$A$2:$Z1000, 11, false), "")</f>
        <v/>
      </c>
      <c r="Y257" s="8">
        <f>iferror(VLOOKUP($A257, Awario!$A$2:$Z1000, 12, false), "")</f>
        <v>-0.8622640285</v>
      </c>
      <c r="Z257" s="8">
        <f t="shared" si="2"/>
        <v>-0.9285817296</v>
      </c>
      <c r="AA257" s="8"/>
      <c r="AB257" s="8">
        <f>iferror(VLOOKUP($A257, TMUI!$A$2:$G1000, 3, false), "")</f>
        <v>85.13</v>
      </c>
      <c r="AC257" s="8">
        <f>iferror(VLOOKUP($A257, TMUI!$A$2:$G1000, 4, false), "")</f>
        <v>61.47</v>
      </c>
      <c r="AD257" s="8">
        <f>iferror(VLOOKUP($A257, TMUI!$A$2:$G1000, 5, false), "")</f>
        <v>77.15</v>
      </c>
      <c r="AE257" s="8">
        <f>iferror(VLOOKUP($A257, TMUI!$A$2:$G1000, 6, false), "")</f>
        <v>32.56</v>
      </c>
      <c r="AF257" s="8">
        <f>iferror(VLOOKUP($A257, TMUI!$A$2:$Z1000, 7, false), "")</f>
        <v>0.6522300743</v>
      </c>
      <c r="AG257" s="8">
        <f>iferror(VLOOKUP($A257, TMUI!$A$2:$Z1000, 8, false), "")</f>
        <v>-0.5158471727</v>
      </c>
      <c r="AH257" s="8">
        <f>iferror(VLOOKUP($A257, TMUI!$A$2:$Z1000, 9, false), "")</f>
        <v>0.3399909039</v>
      </c>
      <c r="AI257" s="8">
        <f>iferror(VLOOKUP($A257, TMUI!$A$2:$Z1000, 10, false), "")</f>
        <v>-1.460703747</v>
      </c>
      <c r="AJ257" s="8">
        <f>iferror(VLOOKUP($A257, TMUI!$A$2:$Z1000, 11, false), "")</f>
        <v>-0.2460824854</v>
      </c>
      <c r="AK257" s="8">
        <f t="shared" si="3"/>
        <v>-0.496067017</v>
      </c>
      <c r="AL257" s="8"/>
      <c r="AM257" s="8">
        <f t="shared" si="4"/>
        <v>-0.6897034004</v>
      </c>
      <c r="AN257" s="8">
        <f>iferror(vlookup(A257, 'December Scores'!A$1:AS1000, 3, false), "")</f>
        <v>-0.7800912184</v>
      </c>
      <c r="AO257" s="8">
        <f t="shared" si="5"/>
        <v>-0.7123003549</v>
      </c>
    </row>
    <row r="258">
      <c r="A258" s="2">
        <v>1468.0</v>
      </c>
      <c r="B258" s="2" t="s">
        <v>151</v>
      </c>
      <c r="C258" s="8">
        <f>lookup($A258, NIL!$A$1:$A1000, NIL!C$1:C1000)</f>
        <v>4</v>
      </c>
      <c r="D258" s="8">
        <f>lookup($A258, NIL!$A$1:$A1000, NIL!D$1:D1000)</f>
        <v>1</v>
      </c>
      <c r="E258" s="8">
        <f>lookup($A258, NIL!$A$1:$A1000, NIL!E$1:E1000)</f>
        <v>1</v>
      </c>
      <c r="F258" s="8">
        <f>lookup($A258, NIL!$A$1:$A1000, NIL!F$1:F1000)</f>
        <v>0</v>
      </c>
      <c r="G258" s="8">
        <f>lookup($A258, NIL!$A$1:$A1000, NIL!G$1:G1000)</f>
        <v>0</v>
      </c>
      <c r="H258" s="8">
        <f>lookup($A258, NIL!$A$1:$A1000, NIL!K$1:K1000)</f>
        <v>0.1802616964</v>
      </c>
      <c r="I258" s="8">
        <f>lookup($A258, NIL!$A$1:$A1000, NIL!L$1:L1000)</f>
        <v>0.3487391692</v>
      </c>
      <c r="J258" s="8">
        <f>lookup($A258, NIL!$A$1:$A1000, NIL!M$1:M1000)</f>
        <v>0.2955136923</v>
      </c>
      <c r="K258" s="8">
        <f>lookup($A258, NIL!$A$1:$A1000, NIL!N$1:N1000)</f>
        <v>-0.980049762</v>
      </c>
      <c r="L258" s="8">
        <f>lookup($A258, NIL!$A$1:$A1000, NIL!O$1:O1000)</f>
        <v>-0.7116357457</v>
      </c>
      <c r="M258" s="8">
        <f>lookup($A258, NIL!$A$1:$A1000, NIL!P$1:P1000)</f>
        <v>-0.17343419</v>
      </c>
      <c r="N258" s="8">
        <f t="shared" si="1"/>
        <v>-0.4164543072</v>
      </c>
      <c r="P258" s="8">
        <f>iferror(VLOOKUP($A258, Awario!$A$2:$G1000, 3, false), "")</f>
        <v>0</v>
      </c>
      <c r="Q258" s="8">
        <f>iferror(VLOOKUP($A258, Awario!$A$2:$Z1000, 4, false), "")</f>
        <v>0</v>
      </c>
      <c r="R258" s="8">
        <f>iferror(VLOOKUP($A258, Awario!$A$2:$Z1000, 5, false), "")</f>
        <v>0</v>
      </c>
      <c r="S258" s="8">
        <f>iferror(VLOOKUP($A258, Awario!$A$2:$G1000, 6, false), "")</f>
        <v>0</v>
      </c>
      <c r="T258" s="9" t="b">
        <f>iferror(VLOOKUP($A258, Awario!$A$2:$Z1000, 7, false), "")</f>
        <v>1</v>
      </c>
      <c r="U258" s="8" t="str">
        <f>iferror(VLOOKUP($A258, Awario!$A$2:$Z1000, 8, false), "")</f>
        <v/>
      </c>
      <c r="V258" s="8">
        <f>iferror(VLOOKUP($A258, Awario!$A$2:$Z1000, 9, false), "")</f>
        <v>-0.7270182438</v>
      </c>
      <c r="W258" s="8">
        <f>iferror(VLOOKUP($A258, Awario!$A$2:$Z1000, 10, false), "")</f>
        <v>-0.9975098132</v>
      </c>
      <c r="X258" s="8" t="str">
        <f>iferror(VLOOKUP($A258, Awario!$A$2:$Z1000, 11, false), "")</f>
        <v/>
      </c>
      <c r="Y258" s="8">
        <f>iferror(VLOOKUP($A258, Awario!$A$2:$Z1000, 12, false), "")</f>
        <v>-0.8622640285</v>
      </c>
      <c r="Z258" s="8">
        <f t="shared" si="2"/>
        <v>-0.9285817296</v>
      </c>
      <c r="AA258" s="8"/>
      <c r="AB258" s="8">
        <f>iferror(VLOOKUP($A258, TMUI!$A$2:$G1000, 3, false), "")</f>
        <v>65.84</v>
      </c>
      <c r="AC258" s="8">
        <f>iferror(VLOOKUP($A258, TMUI!$A$2:$G1000, 4, false), "")</f>
        <v>52.44</v>
      </c>
      <c r="AD258" s="8">
        <f>iferror(VLOOKUP($A258, TMUI!$A$2:$G1000, 5, false), "")</f>
        <v>65.11</v>
      </c>
      <c r="AE258" s="8">
        <f>iferror(VLOOKUP($A258, TMUI!$A$2:$G1000, 6, false), "")</f>
        <v>31.71</v>
      </c>
      <c r="AF258" s="8">
        <f>iferror(VLOOKUP($A258, TMUI!$A$2:$Z1000, 7, false), "")</f>
        <v>-0.7616020149</v>
      </c>
      <c r="AG258" s="8">
        <f>iferror(VLOOKUP($A258, TMUI!$A$2:$Z1000, 8, false), "")</f>
        <v>-1.129820872</v>
      </c>
      <c r="AH258" s="8">
        <f>iferror(VLOOKUP($A258, TMUI!$A$2:$Z1000, 9, false), "")</f>
        <v>-0.6029580931</v>
      </c>
      <c r="AI258" s="8">
        <f>iferror(VLOOKUP($A258, TMUI!$A$2:$Z1000, 10, false), "")</f>
        <v>-1.512565446</v>
      </c>
      <c r="AJ258" s="8">
        <f>iferror(VLOOKUP($A258, TMUI!$A$2:$Z1000, 11, false), "")</f>
        <v>-1.001736606</v>
      </c>
      <c r="AK258" s="8">
        <f t="shared" si="3"/>
        <v>-1.000867927</v>
      </c>
      <c r="AL258" s="8"/>
      <c r="AM258" s="8">
        <f t="shared" si="4"/>
        <v>-0.7819679878</v>
      </c>
      <c r="AN258" s="8">
        <f>iferror(vlookup(A258, 'December Scores'!A$1:AS1000, 3, false), "")</f>
        <v>-0.5469249987</v>
      </c>
      <c r="AO258" s="8">
        <f t="shared" si="5"/>
        <v>-0.7232072405</v>
      </c>
    </row>
    <row r="259">
      <c r="A259" s="2">
        <v>1833.0</v>
      </c>
      <c r="B259" s="2" t="s">
        <v>226</v>
      </c>
      <c r="C259" s="8">
        <f>lookup($A259, NIL!$A$1:$A1000, NIL!C$1:C1000)</f>
        <v>4</v>
      </c>
      <c r="D259" s="8">
        <f>lookup($A259, NIL!$A$1:$A1000, NIL!D$1:D1000)</f>
        <v>1</v>
      </c>
      <c r="E259" s="8">
        <f>lookup($A259, NIL!$A$1:$A1000, NIL!E$1:E1000)</f>
        <v>1</v>
      </c>
      <c r="F259" s="8">
        <f>lookup($A259, NIL!$A$1:$A1000, NIL!F$1:F1000)</f>
        <v>0</v>
      </c>
      <c r="G259" s="8">
        <f>lookup($A259, NIL!$A$1:$A1000, NIL!G$1:G1000)</f>
        <v>0</v>
      </c>
      <c r="H259" s="8">
        <f>lookup($A259, NIL!$A$1:$A1000, NIL!K$1:K1000)</f>
        <v>0.1802616964</v>
      </c>
      <c r="I259" s="8">
        <f>lookup($A259, NIL!$A$1:$A1000, NIL!L$1:L1000)</f>
        <v>0.3487391692</v>
      </c>
      <c r="J259" s="8">
        <f>lookup($A259, NIL!$A$1:$A1000, NIL!M$1:M1000)</f>
        <v>0.2955136923</v>
      </c>
      <c r="K259" s="8">
        <f>lookup($A259, NIL!$A$1:$A1000, NIL!N$1:N1000)</f>
        <v>-0.980049762</v>
      </c>
      <c r="L259" s="8">
        <f>lookup($A259, NIL!$A$1:$A1000, NIL!O$1:O1000)</f>
        <v>-0.7116357457</v>
      </c>
      <c r="M259" s="8">
        <f>lookup($A259, NIL!$A$1:$A1000, NIL!P$1:P1000)</f>
        <v>-0.17343419</v>
      </c>
      <c r="N259" s="8">
        <f t="shared" si="1"/>
        <v>-0.4164543072</v>
      </c>
      <c r="P259" s="8">
        <f>iferror(VLOOKUP($A259, Awario!$A$2:$G1000, 3, false), "")</f>
        <v>0</v>
      </c>
      <c r="Q259" s="8">
        <f>iferror(VLOOKUP($A259, Awario!$A$2:$Z1000, 4, false), "")</f>
        <v>0</v>
      </c>
      <c r="R259" s="8">
        <f>iferror(VLOOKUP($A259, Awario!$A$2:$Z1000, 5, false), "")</f>
        <v>0</v>
      </c>
      <c r="S259" s="8">
        <f>iferror(VLOOKUP($A259, Awario!$A$2:$G1000, 6, false), "")</f>
        <v>0</v>
      </c>
      <c r="T259" s="9" t="b">
        <f>iferror(VLOOKUP($A259, Awario!$A$2:$Z1000, 7, false), "")</f>
        <v>1</v>
      </c>
      <c r="U259" s="8" t="str">
        <f>iferror(VLOOKUP($A259, Awario!$A$2:$Z1000, 8, false), "")</f>
        <v/>
      </c>
      <c r="V259" s="8">
        <f>iferror(VLOOKUP($A259, Awario!$A$2:$Z1000, 9, false), "")</f>
        <v>-0.7270182438</v>
      </c>
      <c r="W259" s="8">
        <f>iferror(VLOOKUP($A259, Awario!$A$2:$Z1000, 10, false), "")</f>
        <v>-0.9975098132</v>
      </c>
      <c r="X259" s="8" t="str">
        <f>iferror(VLOOKUP($A259, Awario!$A$2:$Z1000, 11, false), "")</f>
        <v/>
      </c>
      <c r="Y259" s="8">
        <f>iferror(VLOOKUP($A259, Awario!$A$2:$Z1000, 12, false), "")</f>
        <v>-0.8622640285</v>
      </c>
      <c r="Z259" s="8">
        <f t="shared" si="2"/>
        <v>-0.9285817296</v>
      </c>
      <c r="AA259" s="8"/>
      <c r="AB259" s="8">
        <f>iferror(VLOOKUP($A259, TMUI!$A$2:$G1000, 3, false), "")</f>
        <v>80.52</v>
      </c>
      <c r="AC259" s="8">
        <f>iferror(VLOOKUP($A259, TMUI!$A$2:$G1000, 4, false), "")</f>
        <v>38.34</v>
      </c>
      <c r="AD259" s="8">
        <f>iferror(VLOOKUP($A259, TMUI!$A$2:$G1000, 5, false), "")</f>
        <v>57.35</v>
      </c>
      <c r="AE259" s="8">
        <f>iferror(VLOOKUP($A259, TMUI!$A$2:$G1000, 6, false), "")</f>
        <v>31.85</v>
      </c>
      <c r="AF259" s="8">
        <f>iferror(VLOOKUP($A259, TMUI!$A$2:$Z1000, 7, false), "")</f>
        <v>0.314346926</v>
      </c>
      <c r="AG259" s="8">
        <f>iferror(VLOOKUP($A259, TMUI!$A$2:$Z1000, 8, false), "")</f>
        <v>-2.088517346</v>
      </c>
      <c r="AH259" s="8">
        <f>iferror(VLOOKUP($A259, TMUI!$A$2:$Z1000, 9, false), "")</f>
        <v>-1.210705952</v>
      </c>
      <c r="AI259" s="8">
        <f>iferror(VLOOKUP($A259, TMUI!$A$2:$Z1000, 10, false), "")</f>
        <v>-1.504023519</v>
      </c>
      <c r="AJ259" s="8">
        <f>iferror(VLOOKUP($A259, TMUI!$A$2:$Z1000, 11, false), "")</f>
        <v>-1.122224973</v>
      </c>
      <c r="AK259" s="8">
        <f t="shared" si="3"/>
        <v>-1.059351204</v>
      </c>
      <c r="AL259" s="8"/>
      <c r="AM259" s="8">
        <f t="shared" si="4"/>
        <v>-0.8014624135</v>
      </c>
      <c r="AN259" s="8">
        <f>iferror(vlookup(A259, 'December Scores'!A$1:AS1000, 3, false), "")</f>
        <v>-0.5032918773</v>
      </c>
      <c r="AO259" s="8">
        <f t="shared" si="5"/>
        <v>-0.7269197794</v>
      </c>
    </row>
    <row r="260">
      <c r="A260" s="2">
        <v>2068.0</v>
      </c>
      <c r="B260" s="2" t="s">
        <v>294</v>
      </c>
      <c r="C260" s="8">
        <f>lookup($A260, NIL!$A$1:$A1000, NIL!C$1:C1000)</f>
        <v>4</v>
      </c>
      <c r="D260" s="8">
        <f>lookup($A260, NIL!$A$1:$A1000, NIL!D$1:D1000)</f>
        <v>1</v>
      </c>
      <c r="E260" s="8">
        <f>lookup($A260, NIL!$A$1:$A1000, NIL!E$1:E1000)</f>
        <v>1</v>
      </c>
      <c r="F260" s="8">
        <f>lookup($A260, NIL!$A$1:$A1000, NIL!F$1:F1000)</f>
        <v>0</v>
      </c>
      <c r="G260" s="8">
        <f>lookup($A260, NIL!$A$1:$A1000, NIL!G$1:G1000)</f>
        <v>0</v>
      </c>
      <c r="H260" s="8">
        <f>lookup($A260, NIL!$A$1:$A1000, NIL!K$1:K1000)</f>
        <v>0.1802616964</v>
      </c>
      <c r="I260" s="8">
        <f>lookup($A260, NIL!$A$1:$A1000, NIL!L$1:L1000)</f>
        <v>0.3487391692</v>
      </c>
      <c r="J260" s="8">
        <f>lookup($A260, NIL!$A$1:$A1000, NIL!M$1:M1000)</f>
        <v>0.2955136923</v>
      </c>
      <c r="K260" s="8">
        <f>lookup($A260, NIL!$A$1:$A1000, NIL!N$1:N1000)</f>
        <v>-0.980049762</v>
      </c>
      <c r="L260" s="8">
        <f>lookup($A260, NIL!$A$1:$A1000, NIL!O$1:O1000)</f>
        <v>-0.7116357457</v>
      </c>
      <c r="M260" s="8">
        <f>lookup($A260, NIL!$A$1:$A1000, NIL!P$1:P1000)</f>
        <v>-0.17343419</v>
      </c>
      <c r="N260" s="8">
        <f t="shared" si="1"/>
        <v>-0.4164543072</v>
      </c>
      <c r="P260" s="8" t="str">
        <f>iferror(VLOOKUP($A260, Awario!$A$2:$G1000, 3, false), "")</f>
        <v/>
      </c>
      <c r="Q260" s="8" t="str">
        <f>iferror(VLOOKUP($A260, Awario!$A$2:$Z1000, 4, false), "")</f>
        <v/>
      </c>
      <c r="R260" s="8" t="str">
        <f>iferror(VLOOKUP($A260, Awario!$A$2:$Z1000, 5, false), "")</f>
        <v/>
      </c>
      <c r="S260" s="8" t="str">
        <f>iferror(VLOOKUP($A260, Awario!$A$2:$G1000, 6, false), "")</f>
        <v/>
      </c>
      <c r="T260" s="9" t="str">
        <f>iferror(VLOOKUP($A260, Awario!$A$2:$Z1000, 7, false), "")</f>
        <v/>
      </c>
      <c r="U260" s="8" t="str">
        <f>iferror(VLOOKUP($A260, Awario!$A$2:$Z1000, 8, false), "")</f>
        <v/>
      </c>
      <c r="V260" s="8" t="str">
        <f>iferror(VLOOKUP($A260, Awario!$A$2:$Z1000, 9, false), "")</f>
        <v/>
      </c>
      <c r="W260" s="8" t="str">
        <f>iferror(VLOOKUP($A260, Awario!$A$2:$Z1000, 10, false), "")</f>
        <v/>
      </c>
      <c r="X260" s="8" t="str">
        <f>iferror(VLOOKUP($A260, Awario!$A$2:$Z1000, 11, false), "")</f>
        <v/>
      </c>
      <c r="Y260" s="8" t="str">
        <f>iferror(VLOOKUP($A260, Awario!$A$2:$Z1000, 12, false), "")</f>
        <v/>
      </c>
      <c r="Z260" s="8" t="str">
        <f t="shared" si="2"/>
        <v/>
      </c>
      <c r="AA260" s="8"/>
      <c r="AB260" s="8">
        <f>iferror(VLOOKUP($A260, TMUI!$A$2:$G1000, 3, false), "")</f>
        <v>65.63</v>
      </c>
      <c r="AC260" s="8">
        <f>iferror(VLOOKUP($A260, TMUI!$A$2:$G1000, 4, false), "")</f>
        <v>35.16</v>
      </c>
      <c r="AD260" s="8">
        <f>iferror(VLOOKUP($A260, TMUI!$A$2:$G1000, 5, false), "")</f>
        <v>64.06</v>
      </c>
      <c r="AE260" s="8">
        <f>iferror(VLOOKUP($A260, TMUI!$A$2:$G1000, 6, false), "")</f>
        <v>45.31</v>
      </c>
      <c r="AF260" s="8">
        <f>iferror(VLOOKUP($A260, TMUI!$A$2:$Z1000, 7, false), "")</f>
        <v>-0.7769936551</v>
      </c>
      <c r="AG260" s="8">
        <f>iferror(VLOOKUP($A260, TMUI!$A$2:$Z1000, 8, false), "")</f>
        <v>-2.304733997</v>
      </c>
      <c r="AH260" s="8">
        <f>iferror(VLOOKUP($A260, TMUI!$A$2:$Z1000, 9, false), "")</f>
        <v>-0.6851920173</v>
      </c>
      <c r="AI260" s="8">
        <f>iferror(VLOOKUP($A260, TMUI!$A$2:$Z1000, 10, false), "")</f>
        <v>-0.6827782648</v>
      </c>
      <c r="AJ260" s="8">
        <f>iferror(VLOOKUP($A260, TMUI!$A$2:$Z1000, 11, false), "")</f>
        <v>-1.112424484</v>
      </c>
      <c r="AK260" s="8">
        <f t="shared" si="3"/>
        <v>-1.054715357</v>
      </c>
      <c r="AL260" s="8"/>
      <c r="AM260" s="8">
        <f t="shared" si="4"/>
        <v>-0.7355848319</v>
      </c>
      <c r="AN260" s="8" t="str">
        <f>iferror(vlookup(A260, 'December Scores'!A$1:AS1000, 3, false), "")</f>
        <v/>
      </c>
      <c r="AO260" s="8">
        <f t="shared" si="5"/>
        <v>-0.7355848319</v>
      </c>
    </row>
    <row r="261">
      <c r="A261" s="2">
        <v>1755.0</v>
      </c>
      <c r="B261" s="2" t="s">
        <v>209</v>
      </c>
      <c r="C261" s="8">
        <f>lookup($A261, NIL!$A$1:$A1000, NIL!C$1:C1000)</f>
        <v>4</v>
      </c>
      <c r="D261" s="8">
        <f>lookup($A261, NIL!$A$1:$A1000, NIL!D$1:D1000)</f>
        <v>1</v>
      </c>
      <c r="E261" s="8">
        <f>lookup($A261, NIL!$A$1:$A1000, NIL!E$1:E1000)</f>
        <v>1</v>
      </c>
      <c r="F261" s="8">
        <f>lookup($A261, NIL!$A$1:$A1000, NIL!F$1:F1000)</f>
        <v>0</v>
      </c>
      <c r="G261" s="8">
        <f>lookup($A261, NIL!$A$1:$A1000, NIL!G$1:G1000)</f>
        <v>0</v>
      </c>
      <c r="H261" s="8">
        <f>lookup($A261, NIL!$A$1:$A1000, NIL!K$1:K1000)</f>
        <v>0.1802616964</v>
      </c>
      <c r="I261" s="8">
        <f>lookup($A261, NIL!$A$1:$A1000, NIL!L$1:L1000)</f>
        <v>0.3487391692</v>
      </c>
      <c r="J261" s="8">
        <f>lookup($A261, NIL!$A$1:$A1000, NIL!M$1:M1000)</f>
        <v>0.2955136923</v>
      </c>
      <c r="K261" s="8">
        <f>lookup($A261, NIL!$A$1:$A1000, NIL!N$1:N1000)</f>
        <v>-0.980049762</v>
      </c>
      <c r="L261" s="8">
        <f>lookup($A261, NIL!$A$1:$A1000, NIL!O$1:O1000)</f>
        <v>-0.7116357457</v>
      </c>
      <c r="M261" s="8">
        <f>lookup($A261, NIL!$A$1:$A1000, NIL!P$1:P1000)</f>
        <v>-0.17343419</v>
      </c>
      <c r="N261" s="8">
        <f t="shared" si="1"/>
        <v>-0.4164543072</v>
      </c>
      <c r="P261" s="8">
        <f>iferror(VLOOKUP($A261, Awario!$A$2:$G1000, 3, false), "")</f>
        <v>0</v>
      </c>
      <c r="Q261" s="8">
        <f>iferror(VLOOKUP($A261, Awario!$A$2:$Z1000, 4, false), "")</f>
        <v>0</v>
      </c>
      <c r="R261" s="8">
        <f>iferror(VLOOKUP($A261, Awario!$A$2:$Z1000, 5, false), "")</f>
        <v>0</v>
      </c>
      <c r="S261" s="8">
        <f>iferror(VLOOKUP($A261, Awario!$A$2:$G1000, 6, false), "")</f>
        <v>0</v>
      </c>
      <c r="T261" s="9" t="b">
        <f>iferror(VLOOKUP($A261, Awario!$A$2:$Z1000, 7, false), "")</f>
        <v>1</v>
      </c>
      <c r="U261" s="8" t="str">
        <f>iferror(VLOOKUP($A261, Awario!$A$2:$Z1000, 8, false), "")</f>
        <v/>
      </c>
      <c r="V261" s="8">
        <f>iferror(VLOOKUP($A261, Awario!$A$2:$Z1000, 9, false), "")</f>
        <v>-0.7270182438</v>
      </c>
      <c r="W261" s="8">
        <f>iferror(VLOOKUP($A261, Awario!$A$2:$Z1000, 10, false), "")</f>
        <v>-0.9975098132</v>
      </c>
      <c r="X261" s="8" t="str">
        <f>iferror(VLOOKUP($A261, Awario!$A$2:$Z1000, 11, false), "")</f>
        <v/>
      </c>
      <c r="Y261" s="8">
        <f>iferror(VLOOKUP($A261, Awario!$A$2:$Z1000, 12, false), "")</f>
        <v>-0.8622640285</v>
      </c>
      <c r="Z261" s="8">
        <f t="shared" si="2"/>
        <v>-0.9285817296</v>
      </c>
      <c r="AA261" s="8"/>
      <c r="AB261" s="8">
        <f>iferror(VLOOKUP($A261, TMUI!$A$2:$G1000, 3, false), "")</f>
        <v>66.48</v>
      </c>
      <c r="AC261" s="8">
        <f>iferror(VLOOKUP($A261, TMUI!$A$2:$G1000, 4, false), "")</f>
        <v>37.04</v>
      </c>
      <c r="AD261" s="8">
        <f>iferror(VLOOKUP($A261, TMUI!$A$2:$G1000, 5, false), "")</f>
        <v>62.38</v>
      </c>
      <c r="AE261" s="8">
        <f>iferror(VLOOKUP($A261, TMUI!$A$2:$G1000, 6, false), "")</f>
        <v>33.67</v>
      </c>
      <c r="AF261" s="8">
        <f>iferror(VLOOKUP($A261, TMUI!$A$2:$Z1000, 7, false), "")</f>
        <v>-0.7146941592</v>
      </c>
      <c r="AG261" s="8">
        <f>iferror(VLOOKUP($A261, TMUI!$A$2:$Z1000, 8, false), "")</f>
        <v>-2.176907801</v>
      </c>
      <c r="AH261" s="8">
        <f>iferror(VLOOKUP($A261, TMUI!$A$2:$Z1000, 9, false), "")</f>
        <v>-0.8167662959</v>
      </c>
      <c r="AI261" s="8">
        <f>iferror(VLOOKUP($A261, TMUI!$A$2:$Z1000, 10, false), "")</f>
        <v>-1.39297847</v>
      </c>
      <c r="AJ261" s="8">
        <f>iferror(VLOOKUP($A261, TMUI!$A$2:$Z1000, 11, false), "")</f>
        <v>-1.275336681</v>
      </c>
      <c r="AK261" s="8">
        <f t="shared" si="3"/>
        <v>-1.129308054</v>
      </c>
      <c r="AL261" s="8"/>
      <c r="AM261" s="8">
        <f t="shared" si="4"/>
        <v>-0.8247813637</v>
      </c>
      <c r="AN261" s="8">
        <f>iferror(vlookup(A261, 'December Scores'!A$1:AS1000, 3, false), "")</f>
        <v>-0.4951080208</v>
      </c>
      <c r="AO261" s="8">
        <f t="shared" si="5"/>
        <v>-0.742363028</v>
      </c>
    </row>
    <row r="262">
      <c r="A262" s="2">
        <v>1904.0</v>
      </c>
      <c r="B262" s="2" t="s">
        <v>259</v>
      </c>
      <c r="C262" s="8">
        <f>lookup($A262, NIL!$A$1:$A1000, NIL!C$1:C1000)</f>
        <v>4</v>
      </c>
      <c r="D262" s="8">
        <f>lookup($A262, NIL!$A$1:$A1000, NIL!D$1:D1000)</f>
        <v>1</v>
      </c>
      <c r="E262" s="8">
        <f>lookup($A262, NIL!$A$1:$A1000, NIL!E$1:E1000)</f>
        <v>1</v>
      </c>
      <c r="F262" s="8">
        <f>lookup($A262, NIL!$A$1:$A1000, NIL!F$1:F1000)</f>
        <v>0</v>
      </c>
      <c r="G262" s="8">
        <f>lookup($A262, NIL!$A$1:$A1000, NIL!G$1:G1000)</f>
        <v>0</v>
      </c>
      <c r="H262" s="8">
        <f>lookup($A262, NIL!$A$1:$A1000, NIL!K$1:K1000)</f>
        <v>0.1802616964</v>
      </c>
      <c r="I262" s="8">
        <f>lookup($A262, NIL!$A$1:$A1000, NIL!L$1:L1000)</f>
        <v>0.3487391692</v>
      </c>
      <c r="J262" s="8">
        <f>lookup($A262, NIL!$A$1:$A1000, NIL!M$1:M1000)</f>
        <v>0.2955136923</v>
      </c>
      <c r="K262" s="8">
        <f>lookup($A262, NIL!$A$1:$A1000, NIL!N$1:N1000)</f>
        <v>-0.980049762</v>
      </c>
      <c r="L262" s="8">
        <f>lookup($A262, NIL!$A$1:$A1000, NIL!O$1:O1000)</f>
        <v>-0.7116357457</v>
      </c>
      <c r="M262" s="8">
        <f>lookup($A262, NIL!$A$1:$A1000, NIL!P$1:P1000)</f>
        <v>-0.17343419</v>
      </c>
      <c r="N262" s="8">
        <f t="shared" si="1"/>
        <v>-0.4164543072</v>
      </c>
      <c r="P262" s="8">
        <f>iferror(VLOOKUP($A262, Awario!$A$2:$G1000, 3, false), "")</f>
        <v>0</v>
      </c>
      <c r="Q262" s="8">
        <f>iferror(VLOOKUP($A262, Awario!$A$2:$Z1000, 4, false), "")</f>
        <v>0</v>
      </c>
      <c r="R262" s="8">
        <f>iferror(VLOOKUP($A262, Awario!$A$2:$Z1000, 5, false), "")</f>
        <v>0</v>
      </c>
      <c r="S262" s="8">
        <f>iferror(VLOOKUP($A262, Awario!$A$2:$G1000, 6, false), "")</f>
        <v>0</v>
      </c>
      <c r="T262" s="9" t="b">
        <f>iferror(VLOOKUP($A262, Awario!$A$2:$Z1000, 7, false), "")</f>
        <v>1</v>
      </c>
      <c r="U262" s="8" t="str">
        <f>iferror(VLOOKUP($A262, Awario!$A$2:$Z1000, 8, false), "")</f>
        <v/>
      </c>
      <c r="V262" s="8">
        <f>iferror(VLOOKUP($A262, Awario!$A$2:$Z1000, 9, false), "")</f>
        <v>-0.7270182438</v>
      </c>
      <c r="W262" s="8">
        <f>iferror(VLOOKUP($A262, Awario!$A$2:$Z1000, 10, false), "")</f>
        <v>-0.9975098132</v>
      </c>
      <c r="X262" s="8" t="str">
        <f>iferror(VLOOKUP($A262, Awario!$A$2:$Z1000, 11, false), "")</f>
        <v/>
      </c>
      <c r="Y262" s="8">
        <f>iferror(VLOOKUP($A262, Awario!$A$2:$Z1000, 12, false), "")</f>
        <v>-0.8622640285</v>
      </c>
      <c r="Z262" s="8">
        <f t="shared" si="2"/>
        <v>-0.9285817296</v>
      </c>
      <c r="AA262" s="8"/>
      <c r="AB262" s="8">
        <f>iferror(VLOOKUP($A262, TMUI!$A$2:$G1000, 3, false), "")</f>
        <v>66.95</v>
      </c>
      <c r="AC262" s="8">
        <f>iferror(VLOOKUP($A262, TMUI!$A$2:$G1000, 4, false), "")</f>
        <v>50.04</v>
      </c>
      <c r="AD262" s="8">
        <f>iferror(VLOOKUP($A262, TMUI!$A$2:$G1000, 5, false), "")</f>
        <v>48.44</v>
      </c>
      <c r="AE262" s="8">
        <f>iferror(VLOOKUP($A262, TMUI!$A$2:$G1000, 6, false), "")</f>
        <v>32.35</v>
      </c>
      <c r="AF262" s="8">
        <f>iferror(VLOOKUP($A262, TMUI!$A$2:$Z1000, 7, false), "")</f>
        <v>-0.6802462026</v>
      </c>
      <c r="AG262" s="8">
        <f>iferror(VLOOKUP($A262, TMUI!$A$2:$Z1000, 8, false), "")</f>
        <v>-1.293003251</v>
      </c>
      <c r="AH262" s="8">
        <f>iferror(VLOOKUP($A262, TMUI!$A$2:$Z1000, 9, false), "")</f>
        <v>-1.908519537</v>
      </c>
      <c r="AI262" s="8">
        <f>iferror(VLOOKUP($A262, TMUI!$A$2:$Z1000, 10, false), "")</f>
        <v>-1.473516637</v>
      </c>
      <c r="AJ262" s="8">
        <f>iferror(VLOOKUP($A262, TMUI!$A$2:$Z1000, 11, false), "")</f>
        <v>-1.338821407</v>
      </c>
      <c r="AK262" s="8">
        <f t="shared" si="3"/>
        <v>-1.157074504</v>
      </c>
      <c r="AL262" s="8"/>
      <c r="AM262" s="8">
        <f t="shared" si="4"/>
        <v>-0.8340368468</v>
      </c>
      <c r="AN262" s="8">
        <f>iferror(vlookup(A262, 'December Scores'!A$1:AS1000, 3, false), "")</f>
        <v>-0.484318539</v>
      </c>
      <c r="AO262" s="8">
        <f t="shared" si="5"/>
        <v>-0.7466072698</v>
      </c>
    </row>
    <row r="263">
      <c r="A263" s="2">
        <v>1888.0</v>
      </c>
      <c r="B263" s="2" t="s">
        <v>253</v>
      </c>
      <c r="C263" s="8">
        <f>lookup($A263, NIL!$A$1:$A1000, NIL!C$1:C1000)</f>
        <v>4</v>
      </c>
      <c r="D263" s="8">
        <f>lookup($A263, NIL!$A$1:$A1000, NIL!D$1:D1000)</f>
        <v>1</v>
      </c>
      <c r="E263" s="8">
        <f>lookup($A263, NIL!$A$1:$A1000, NIL!E$1:E1000)</f>
        <v>0</v>
      </c>
      <c r="F263" s="8">
        <f>lookup($A263, NIL!$A$1:$A1000, NIL!F$1:F1000)</f>
        <v>1</v>
      </c>
      <c r="G263" s="8">
        <f>lookup($A263, NIL!$A$1:$A1000, NIL!G$1:G1000)</f>
        <v>0</v>
      </c>
      <c r="H263" s="8">
        <f>lookup($A263, NIL!$A$1:$A1000, NIL!K$1:K1000)</f>
        <v>0.1802616964</v>
      </c>
      <c r="I263" s="8">
        <f>lookup($A263, NIL!$A$1:$A1000, NIL!L$1:L1000)</f>
        <v>0.3487391692</v>
      </c>
      <c r="J263" s="8">
        <f>lookup($A263, NIL!$A$1:$A1000, NIL!M$1:M1000)</f>
        <v>-3.37154258</v>
      </c>
      <c r="K263" s="8">
        <f>lookup($A263, NIL!$A$1:$A1000, NIL!N$1:N1000)</f>
        <v>1.016618783</v>
      </c>
      <c r="L263" s="8">
        <f>lookup($A263, NIL!$A$1:$A1000, NIL!O$1:O1000)</f>
        <v>-0.7116357457</v>
      </c>
      <c r="M263" s="8">
        <f>lookup($A263, NIL!$A$1:$A1000, NIL!P$1:P1000)</f>
        <v>-0.5075117354</v>
      </c>
      <c r="N263" s="8">
        <f t="shared" si="1"/>
        <v>-0.712398579</v>
      </c>
      <c r="P263" s="8" t="str">
        <f>iferror(VLOOKUP($A263, Awario!$A$2:$G1000, 3, false), "")</f>
        <v/>
      </c>
      <c r="Q263" s="8" t="str">
        <f>iferror(VLOOKUP($A263, Awario!$A$2:$Z1000, 4, false), "")</f>
        <v/>
      </c>
      <c r="R263" s="8" t="str">
        <f>iferror(VLOOKUP($A263, Awario!$A$2:$Z1000, 5, false), "")</f>
        <v/>
      </c>
      <c r="S263" s="8" t="str">
        <f>iferror(VLOOKUP($A263, Awario!$A$2:$G1000, 6, false), "")</f>
        <v/>
      </c>
      <c r="T263" s="9" t="str">
        <f>iferror(VLOOKUP($A263, Awario!$A$2:$Z1000, 7, false), "")</f>
        <v/>
      </c>
      <c r="U263" s="8" t="str">
        <f>iferror(VLOOKUP($A263, Awario!$A$2:$Z1000, 8, false), "")</f>
        <v/>
      </c>
      <c r="V263" s="8" t="str">
        <f>iferror(VLOOKUP($A263, Awario!$A$2:$Z1000, 9, false), "")</f>
        <v/>
      </c>
      <c r="W263" s="8" t="str">
        <f>iferror(VLOOKUP($A263, Awario!$A$2:$Z1000, 10, false), "")</f>
        <v/>
      </c>
      <c r="X263" s="8" t="str">
        <f>iferror(VLOOKUP($A263, Awario!$A$2:$Z1000, 11, false), "")</f>
        <v/>
      </c>
      <c r="Y263" s="8" t="str">
        <f>iferror(VLOOKUP($A263, Awario!$A$2:$Z1000, 12, false), "")</f>
        <v/>
      </c>
      <c r="Z263" s="8" t="str">
        <f t="shared" si="2"/>
        <v/>
      </c>
      <c r="AA263" s="8"/>
      <c r="AB263" s="8">
        <f>iferror(VLOOKUP($A263, TMUI!$A$2:$G1000, 3, false), "")</f>
        <v>68.26</v>
      </c>
      <c r="AC263" s="8">
        <f>iferror(VLOOKUP($A263, TMUI!$A$2:$G1000, 4, false), "")</f>
        <v>58.06</v>
      </c>
      <c r="AD263" s="8">
        <f>iferror(VLOOKUP($A263, TMUI!$A$2:$G1000, 5, false), "")</f>
        <v>66.83</v>
      </c>
      <c r="AE263" s="8">
        <f>iferror(VLOOKUP($A263, TMUI!$A$2:$G1000, 6, false), "")</f>
        <v>38.1</v>
      </c>
      <c r="AF263" s="8">
        <f>iferror(VLOOKUP($A263, TMUI!$A$2:$Z1000, 7, false), "")</f>
        <v>-0.5842316854</v>
      </c>
      <c r="AG263" s="8">
        <f>iferror(VLOOKUP($A263, TMUI!$A$2:$Z1000, 8, false), "")</f>
        <v>-0.7477021356</v>
      </c>
      <c r="AH263" s="8">
        <f>iferror(VLOOKUP($A263, TMUI!$A$2:$Z1000, 9, false), "")</f>
        <v>-0.4682510936</v>
      </c>
      <c r="AI263" s="8">
        <f>iferror(VLOOKUP($A263, TMUI!$A$2:$Z1000, 10, false), "")</f>
        <v>-1.122687498</v>
      </c>
      <c r="AJ263" s="8">
        <f>iferror(VLOOKUP($A263, TMUI!$A$2:$Z1000, 11, false), "")</f>
        <v>-0.7307181032</v>
      </c>
      <c r="AK263" s="8">
        <f t="shared" si="3"/>
        <v>-0.8548205094</v>
      </c>
      <c r="AL263" s="8"/>
      <c r="AM263" s="8">
        <f t="shared" si="4"/>
        <v>-0.7836095442</v>
      </c>
      <c r="AN263" s="8" t="str">
        <f>iferror(vlookup(A263, 'December Scores'!A$1:AS1000, 3, false), "")</f>
        <v/>
      </c>
      <c r="AO263" s="8">
        <f t="shared" si="5"/>
        <v>-0.7836095442</v>
      </c>
    </row>
    <row r="264">
      <c r="A264" s="2">
        <v>2191.0</v>
      </c>
      <c r="B264" s="2" t="s">
        <v>311</v>
      </c>
      <c r="C264" s="8">
        <f>lookup($A264, NIL!$A$1:$A1000, NIL!C$1:C1000)</f>
        <v>4</v>
      </c>
      <c r="D264" s="8">
        <f>lookup($A264, NIL!$A$1:$A1000, NIL!D$1:D1000)</f>
        <v>0</v>
      </c>
      <c r="E264" s="8">
        <f>lookup($A264, NIL!$A$1:$A1000, NIL!E$1:E1000)</f>
        <v>1</v>
      </c>
      <c r="F264" s="8">
        <f>lookup($A264, NIL!$A$1:$A1000, NIL!F$1:F1000)</f>
        <v>0</v>
      </c>
      <c r="G264" s="8">
        <f>lookup($A264, NIL!$A$1:$A1000, NIL!G$1:G1000)</f>
        <v>1</v>
      </c>
      <c r="H264" s="8">
        <f>lookup($A264, NIL!$A$1:$A1000, NIL!K$1:K1000)</f>
        <v>0.1802616964</v>
      </c>
      <c r="I264" s="8">
        <f>lookup($A264, NIL!$A$1:$A1000, NIL!L$1:L1000)</f>
        <v>-2.857411258</v>
      </c>
      <c r="J264" s="8">
        <f>lookup($A264, NIL!$A$1:$A1000, NIL!M$1:M1000)</f>
        <v>0.2955136923</v>
      </c>
      <c r="K264" s="8">
        <f>lookup($A264, NIL!$A$1:$A1000, NIL!N$1:N1000)</f>
        <v>-0.980049762</v>
      </c>
      <c r="L264" s="8">
        <f>lookup($A264, NIL!$A$1:$A1000, NIL!O$1:O1000)</f>
        <v>1.400065978</v>
      </c>
      <c r="M264" s="8">
        <f>lookup($A264, NIL!$A$1:$A1000, NIL!P$1:P1000)</f>
        <v>-0.3923239306</v>
      </c>
      <c r="N264" s="8">
        <f t="shared" si="1"/>
        <v>-0.6263576698</v>
      </c>
      <c r="P264" s="8" t="str">
        <f>iferror(VLOOKUP($A264, Awario!$A$2:$G1000, 3, false), "")</f>
        <v/>
      </c>
      <c r="Q264" s="8" t="str">
        <f>iferror(VLOOKUP($A264, Awario!$A$2:$Z1000, 4, false), "")</f>
        <v/>
      </c>
      <c r="R264" s="8" t="str">
        <f>iferror(VLOOKUP($A264, Awario!$A$2:$Z1000, 5, false), "")</f>
        <v/>
      </c>
      <c r="S264" s="8" t="str">
        <f>iferror(VLOOKUP($A264, Awario!$A$2:$G1000, 6, false), "")</f>
        <v/>
      </c>
      <c r="T264" s="9" t="str">
        <f>iferror(VLOOKUP($A264, Awario!$A$2:$Z1000, 7, false), "")</f>
        <v/>
      </c>
      <c r="U264" s="8" t="str">
        <f>iferror(VLOOKUP($A264, Awario!$A$2:$Z1000, 8, false), "")</f>
        <v/>
      </c>
      <c r="V264" s="8" t="str">
        <f>iferror(VLOOKUP($A264, Awario!$A$2:$Z1000, 9, false), "")</f>
        <v/>
      </c>
      <c r="W264" s="8" t="str">
        <f>iferror(VLOOKUP($A264, Awario!$A$2:$Z1000, 10, false), "")</f>
        <v/>
      </c>
      <c r="X264" s="8" t="str">
        <f>iferror(VLOOKUP($A264, Awario!$A$2:$Z1000, 11, false), "")</f>
        <v/>
      </c>
      <c r="Y264" s="8" t="str">
        <f>iferror(VLOOKUP($A264, Awario!$A$2:$Z1000, 12, false), "")</f>
        <v/>
      </c>
      <c r="Z264" s="8" t="str">
        <f t="shared" si="2"/>
        <v/>
      </c>
      <c r="AA264" s="8"/>
      <c r="AB264" s="8">
        <f>iferror(VLOOKUP($A264, TMUI!$A$2:$G1000, 3, false), "")</f>
        <v>62.5</v>
      </c>
      <c r="AC264" s="8">
        <f>iferror(VLOOKUP($A264, TMUI!$A$2:$G1000, 4, false), "")</f>
        <v>56.25</v>
      </c>
      <c r="AD264" s="8">
        <f>iferror(VLOOKUP($A264, TMUI!$A$2:$G1000, 5, false), "")</f>
        <v>63.28</v>
      </c>
      <c r="AE264" s="8">
        <f>iferror(VLOOKUP($A264, TMUI!$A$2:$G1000, 6, false), "")</f>
        <v>40.63</v>
      </c>
      <c r="AF264" s="8">
        <f>iferror(VLOOKUP($A264, TMUI!$A$2:$Z1000, 7, false), "")</f>
        <v>-1.006402387</v>
      </c>
      <c r="AG264" s="8">
        <f>iferror(VLOOKUP($A264, TMUI!$A$2:$Z1000, 8, false), "")</f>
        <v>-0.8707688461</v>
      </c>
      <c r="AH264" s="8">
        <f>iferror(VLOOKUP($A264, TMUI!$A$2:$Z1000, 9, false), "")</f>
        <v>-0.7462800752</v>
      </c>
      <c r="AI264" s="8">
        <f>iferror(VLOOKUP($A264, TMUI!$A$2:$Z1000, 10, false), "")</f>
        <v>-0.9683226771</v>
      </c>
      <c r="AJ264" s="8">
        <f>iferror(VLOOKUP($A264, TMUI!$A$2:$Z1000, 11, false), "")</f>
        <v>-0.8979434964</v>
      </c>
      <c r="AK264" s="8">
        <f t="shared" si="3"/>
        <v>-0.9475988056</v>
      </c>
      <c r="AL264" s="8"/>
      <c r="AM264" s="8">
        <f t="shared" si="4"/>
        <v>-0.7869782377</v>
      </c>
      <c r="AN264" s="8" t="str">
        <f>iferror(vlookup(A264, 'December Scores'!A$1:AS1000, 3, false), "")</f>
        <v/>
      </c>
      <c r="AO264" s="8">
        <f t="shared" si="5"/>
        <v>-0.7869782377</v>
      </c>
    </row>
    <row r="265">
      <c r="A265" s="2">
        <v>2081.0</v>
      </c>
      <c r="B265" s="2" t="s">
        <v>298</v>
      </c>
      <c r="C265" s="8">
        <f>lookup($A265, NIL!$A$1:$A1000, NIL!C$1:C1000)</f>
        <v>4</v>
      </c>
      <c r="D265" s="8">
        <f>lookup($A265, NIL!$A$1:$A1000, NIL!D$1:D1000)</f>
        <v>1</v>
      </c>
      <c r="E265" s="8">
        <f>lookup($A265, NIL!$A$1:$A1000, NIL!E$1:E1000)</f>
        <v>0</v>
      </c>
      <c r="F265" s="8">
        <f>lookup($A265, NIL!$A$1:$A1000, NIL!F$1:F1000)</f>
        <v>0</v>
      </c>
      <c r="G265" s="8">
        <f>lookup($A265, NIL!$A$1:$A1000, NIL!G$1:G1000)</f>
        <v>0</v>
      </c>
      <c r="H265" s="8">
        <f>lookup($A265, NIL!$A$1:$A1000, NIL!K$1:K1000)</f>
        <v>0.1802616964</v>
      </c>
      <c r="I265" s="8">
        <f>lookup($A265, NIL!$A$1:$A1000, NIL!L$1:L1000)</f>
        <v>0.3487391692</v>
      </c>
      <c r="J265" s="8">
        <f>lookup($A265, NIL!$A$1:$A1000, NIL!M$1:M1000)</f>
        <v>-3.37154258</v>
      </c>
      <c r="K265" s="8">
        <f>lookup($A265, NIL!$A$1:$A1000, NIL!N$1:N1000)</f>
        <v>-0.980049762</v>
      </c>
      <c r="L265" s="8">
        <f>lookup($A265, NIL!$A$1:$A1000, NIL!O$1:O1000)</f>
        <v>-0.7116357457</v>
      </c>
      <c r="M265" s="8">
        <f>lookup($A265, NIL!$A$1:$A1000, NIL!P$1:P1000)</f>
        <v>-0.9068454444</v>
      </c>
      <c r="N265" s="8">
        <f t="shared" si="1"/>
        <v>-0.9522843296</v>
      </c>
      <c r="P265" s="8">
        <f>iferror(VLOOKUP($A265, Awario!$A$2:$G1000, 3, false), "")</f>
        <v>0</v>
      </c>
      <c r="Q265" s="8">
        <f>iferror(VLOOKUP($A265, Awario!$A$2:$Z1000, 4, false), "")</f>
        <v>0</v>
      </c>
      <c r="R265" s="8">
        <f>iferror(VLOOKUP($A265, Awario!$A$2:$Z1000, 5, false), "")</f>
        <v>0</v>
      </c>
      <c r="S265" s="8">
        <f>iferror(VLOOKUP($A265, Awario!$A$2:$G1000, 6, false), "")</f>
        <v>0</v>
      </c>
      <c r="T265" s="9" t="b">
        <f>iferror(VLOOKUP($A265, Awario!$A$2:$Z1000, 7, false), "")</f>
        <v>1</v>
      </c>
      <c r="U265" s="8" t="str">
        <f>iferror(VLOOKUP($A265, Awario!$A$2:$Z1000, 8, false), "")</f>
        <v/>
      </c>
      <c r="V265" s="8">
        <f>iferror(VLOOKUP($A265, Awario!$A$2:$Z1000, 9, false), "")</f>
        <v>-0.7270182438</v>
      </c>
      <c r="W265" s="8">
        <f>iferror(VLOOKUP($A265, Awario!$A$2:$Z1000, 10, false), "")</f>
        <v>-0.9975098132</v>
      </c>
      <c r="X265" s="8" t="str">
        <f>iferror(VLOOKUP($A265, Awario!$A$2:$Z1000, 11, false), "")</f>
        <v/>
      </c>
      <c r="Y265" s="8">
        <f>iferror(VLOOKUP($A265, Awario!$A$2:$Z1000, 12, false), "")</f>
        <v>-0.8622640285</v>
      </c>
      <c r="Z265" s="8">
        <f t="shared" si="2"/>
        <v>-0.9285817296</v>
      </c>
      <c r="AA265" s="8"/>
      <c r="AB265" s="8">
        <f>iferror(VLOOKUP($A265, TMUI!$A$2:$G1000, 3, false), "")</f>
        <v>71.06</v>
      </c>
      <c r="AC265" s="8">
        <f>iferror(VLOOKUP($A265, TMUI!$A$2:$G1000, 4, false), "")</f>
        <v>59.53</v>
      </c>
      <c r="AD265" s="8">
        <f>iferror(VLOOKUP($A265, TMUI!$A$2:$G1000, 5, false), "")</f>
        <v>65.9</v>
      </c>
      <c r="AE265" s="8">
        <f>iferror(VLOOKUP($A265, TMUI!$A$2:$G1000, 6, false), "")</f>
        <v>33.65</v>
      </c>
      <c r="AF265" s="8">
        <f>iferror(VLOOKUP($A265, TMUI!$A$2:$Z1000, 7, false), "")</f>
        <v>-0.3790098166</v>
      </c>
      <c r="AG265" s="8">
        <f>iferror(VLOOKUP($A265, TMUI!$A$2:$Z1000, 8, false), "")</f>
        <v>-0.6477529287</v>
      </c>
      <c r="AH265" s="8">
        <f>iferror(VLOOKUP($A265, TMUI!$A$2:$Z1000, 9, false), "")</f>
        <v>-0.541086855</v>
      </c>
      <c r="AI265" s="8">
        <f>iferror(VLOOKUP($A265, TMUI!$A$2:$Z1000, 10, false), "")</f>
        <v>-1.394198745</v>
      </c>
      <c r="AJ265" s="8">
        <f>iferror(VLOOKUP($A265, TMUI!$A$2:$Z1000, 11, false), "")</f>
        <v>-0.7405120863</v>
      </c>
      <c r="AK265" s="8">
        <f t="shared" si="3"/>
        <v>-0.8605301194</v>
      </c>
      <c r="AL265" s="8"/>
      <c r="AM265" s="8">
        <f t="shared" si="4"/>
        <v>-0.9137987262</v>
      </c>
      <c r="AN265" s="8">
        <f>iferror(vlookup(A265, 'December Scores'!A$1:AS1000, 3, false), "")</f>
        <v>-0.4484933546</v>
      </c>
      <c r="AO265" s="8">
        <f t="shared" si="5"/>
        <v>-0.7974723833</v>
      </c>
    </row>
    <row r="266">
      <c r="A266" s="2">
        <v>1780.0</v>
      </c>
      <c r="B266" s="2" t="s">
        <v>217</v>
      </c>
      <c r="C266" s="8">
        <f>lookup($A266, NIL!$A$1:$A1000, NIL!C$1:C1000)</f>
        <v>4</v>
      </c>
      <c r="D266" s="8">
        <f>lookup($A266, NIL!$A$1:$A1000, NIL!D$1:D1000)</f>
        <v>1</v>
      </c>
      <c r="E266" s="8">
        <f>lookup($A266, NIL!$A$1:$A1000, NIL!E$1:E1000)</f>
        <v>0</v>
      </c>
      <c r="F266" s="8">
        <f>lookup($A266, NIL!$A$1:$A1000, NIL!F$1:F1000)</f>
        <v>0</v>
      </c>
      <c r="G266" s="8">
        <f>lookup($A266, NIL!$A$1:$A1000, NIL!G$1:G1000)</f>
        <v>0</v>
      </c>
      <c r="H266" s="8">
        <f>lookup($A266, NIL!$A$1:$A1000, NIL!K$1:K1000)</f>
        <v>0.1802616964</v>
      </c>
      <c r="I266" s="8">
        <f>lookup($A266, NIL!$A$1:$A1000, NIL!L$1:L1000)</f>
        <v>0.3487391692</v>
      </c>
      <c r="J266" s="8">
        <f>lookup($A266, NIL!$A$1:$A1000, NIL!M$1:M1000)</f>
        <v>-3.37154258</v>
      </c>
      <c r="K266" s="8">
        <f>lookup($A266, NIL!$A$1:$A1000, NIL!N$1:N1000)</f>
        <v>-0.980049762</v>
      </c>
      <c r="L266" s="8">
        <f>lookup($A266, NIL!$A$1:$A1000, NIL!O$1:O1000)</f>
        <v>-0.7116357457</v>
      </c>
      <c r="M266" s="8">
        <f>lookup($A266, NIL!$A$1:$A1000, NIL!P$1:P1000)</f>
        <v>-0.9068454444</v>
      </c>
      <c r="N266" s="8">
        <f t="shared" si="1"/>
        <v>-0.9522843296</v>
      </c>
      <c r="P266" s="8">
        <f>iferror(VLOOKUP($A266, Awario!$A$2:$G1000, 3, false), "")</f>
        <v>0</v>
      </c>
      <c r="Q266" s="8">
        <f>iferror(VLOOKUP($A266, Awario!$A$2:$Z1000, 4, false), "")</f>
        <v>0</v>
      </c>
      <c r="R266" s="8">
        <f>iferror(VLOOKUP($A266, Awario!$A$2:$Z1000, 5, false), "")</f>
        <v>0</v>
      </c>
      <c r="S266" s="8">
        <f>iferror(VLOOKUP($A266, Awario!$A$2:$G1000, 6, false), "")</f>
        <v>0</v>
      </c>
      <c r="T266" s="9" t="b">
        <f>iferror(VLOOKUP($A266, Awario!$A$2:$Z1000, 7, false), "")</f>
        <v>1</v>
      </c>
      <c r="U266" s="8" t="str">
        <f>iferror(VLOOKUP($A266, Awario!$A$2:$Z1000, 8, false), "")</f>
        <v/>
      </c>
      <c r="V266" s="8">
        <f>iferror(VLOOKUP($A266, Awario!$A$2:$Z1000, 9, false), "")</f>
        <v>-0.7270182438</v>
      </c>
      <c r="W266" s="8">
        <f>iferror(VLOOKUP($A266, Awario!$A$2:$Z1000, 10, false), "")</f>
        <v>-0.9975098132</v>
      </c>
      <c r="X266" s="8" t="str">
        <f>iferror(VLOOKUP($A266, Awario!$A$2:$Z1000, 11, false), "")</f>
        <v/>
      </c>
      <c r="Y266" s="8">
        <f>iferror(VLOOKUP($A266, Awario!$A$2:$Z1000, 12, false), "")</f>
        <v>-0.8622640285</v>
      </c>
      <c r="Z266" s="8">
        <f t="shared" si="2"/>
        <v>-0.9285817296</v>
      </c>
      <c r="AA266" s="8"/>
      <c r="AB266" s="8">
        <f>iferror(VLOOKUP($A266, TMUI!$A$2:$G1000, 3, false), "")</f>
        <v>70.84</v>
      </c>
      <c r="AC266" s="8">
        <f>iferror(VLOOKUP($A266, TMUI!$A$2:$G1000, 4, false), "")</f>
        <v>53</v>
      </c>
      <c r="AD266" s="8">
        <f>iferror(VLOOKUP($A266, TMUI!$A$2:$G1000, 5, false), "")</f>
        <v>61.52</v>
      </c>
      <c r="AE266" s="8">
        <f>iferror(VLOOKUP($A266, TMUI!$A$2:$G1000, 6, false), "")</f>
        <v>36.51</v>
      </c>
      <c r="AF266" s="8">
        <f>iferror(VLOOKUP($A266, TMUI!$A$2:$Z1000, 7, false), "")</f>
        <v>-0.395134392</v>
      </c>
      <c r="AG266" s="8">
        <f>iferror(VLOOKUP($A266, TMUI!$A$2:$Z1000, 8, false), "")</f>
        <v>-1.091744984</v>
      </c>
      <c r="AH266" s="8">
        <f>iferror(VLOOKUP($A266, TMUI!$A$2:$Z1000, 9, false), "")</f>
        <v>-0.8841197957</v>
      </c>
      <c r="AI266" s="8">
        <f>iferror(VLOOKUP($A266, TMUI!$A$2:$Z1000, 10, false), "")</f>
        <v>-1.219699382</v>
      </c>
      <c r="AJ266" s="8">
        <f>iferror(VLOOKUP($A266, TMUI!$A$2:$Z1000, 11, false), "")</f>
        <v>-0.8976746383</v>
      </c>
      <c r="AK266" s="8">
        <f t="shared" si="3"/>
        <v>-0.9474569322</v>
      </c>
      <c r="AL266" s="8"/>
      <c r="AM266" s="8">
        <f t="shared" si="4"/>
        <v>-0.9427743304</v>
      </c>
      <c r="AN266" s="8">
        <f>iferror(vlookup(A266, 'December Scores'!A$1:AS1000, 3, false), "")</f>
        <v>-0.4151348167</v>
      </c>
      <c r="AO266" s="8">
        <f t="shared" si="5"/>
        <v>-0.810864452</v>
      </c>
    </row>
    <row r="267">
      <c r="A267" s="2">
        <v>523.0</v>
      </c>
      <c r="B267" s="2" t="s">
        <v>58</v>
      </c>
      <c r="C267" s="8">
        <f>lookup($A267, NIL!$A$1:$A1000, NIL!C$1:C1000)</f>
        <v>4</v>
      </c>
      <c r="D267" s="8">
        <f>lookup($A267, NIL!$A$1:$A1000, NIL!D$1:D1000)</f>
        <v>1</v>
      </c>
      <c r="E267" s="8">
        <f>lookup($A267, NIL!$A$1:$A1000, NIL!E$1:E1000)</f>
        <v>0</v>
      </c>
      <c r="F267" s="8">
        <f>lookup($A267, NIL!$A$1:$A1000, NIL!F$1:F1000)</f>
        <v>1</v>
      </c>
      <c r="G267" s="8">
        <f>lookup($A267, NIL!$A$1:$A1000, NIL!G$1:G1000)</f>
        <v>0</v>
      </c>
      <c r="H267" s="8">
        <f>lookup($A267, NIL!$A$1:$A1000, NIL!K$1:K1000)</f>
        <v>0.1802616964</v>
      </c>
      <c r="I267" s="8">
        <f>lookup($A267, NIL!$A$1:$A1000, NIL!L$1:L1000)</f>
        <v>0.3487391692</v>
      </c>
      <c r="J267" s="8">
        <f>lookup($A267, NIL!$A$1:$A1000, NIL!M$1:M1000)</f>
        <v>-3.37154258</v>
      </c>
      <c r="K267" s="8">
        <f>lookup($A267, NIL!$A$1:$A1000, NIL!N$1:N1000)</f>
        <v>1.016618783</v>
      </c>
      <c r="L267" s="8">
        <f>lookup($A267, NIL!$A$1:$A1000, NIL!O$1:O1000)</f>
        <v>-0.7116357457</v>
      </c>
      <c r="M267" s="8">
        <f>lookup($A267, NIL!$A$1:$A1000, NIL!P$1:P1000)</f>
        <v>-0.5075117354</v>
      </c>
      <c r="N267" s="8">
        <f t="shared" si="1"/>
        <v>-0.712398579</v>
      </c>
      <c r="P267" s="8">
        <f>iferror(VLOOKUP($A267, Awario!$A$2:$G1000, 3, false), "")</f>
        <v>1</v>
      </c>
      <c r="Q267" s="8">
        <f>iferror(VLOOKUP($A267, Awario!$A$2:$Z1000, 4, false), "")</f>
        <v>0</v>
      </c>
      <c r="R267" s="8">
        <f>iferror(VLOOKUP($A267, Awario!$A$2:$Z1000, 5, false), "")</f>
        <v>0</v>
      </c>
      <c r="S267" s="8">
        <f>iferror(VLOOKUP($A267, Awario!$A$2:$G1000, 6, false), "")</f>
        <v>0</v>
      </c>
      <c r="T267" s="9" t="b">
        <f>iferror(VLOOKUP($A267, Awario!$A$2:$Z1000, 7, false), "")</f>
        <v>1</v>
      </c>
      <c r="U267" s="8" t="str">
        <f>iferror(VLOOKUP($A267, Awario!$A$2:$Z1000, 8, false), "")</f>
        <v/>
      </c>
      <c r="V267" s="8">
        <f>iferror(VLOOKUP($A267, Awario!$A$2:$Z1000, 9, false), "")</f>
        <v>-0.7270182438</v>
      </c>
      <c r="W267" s="8">
        <f>iferror(VLOOKUP($A267, Awario!$A$2:$Z1000, 10, false), "")</f>
        <v>-0.5488229667</v>
      </c>
      <c r="X267" s="8" t="str">
        <f>iferror(VLOOKUP($A267, Awario!$A$2:$Z1000, 11, false), "")</f>
        <v/>
      </c>
      <c r="Y267" s="8">
        <f>iferror(VLOOKUP($A267, Awario!$A$2:$Z1000, 12, false), "")</f>
        <v>-0.6379206052</v>
      </c>
      <c r="Z267" s="8">
        <f t="shared" si="2"/>
        <v>-0.7986993209</v>
      </c>
      <c r="AA267" s="8"/>
      <c r="AB267" s="8">
        <f>iferror(VLOOKUP($A267, TMUI!$A$2:$G1000, 3, false), "")</f>
        <v>54.51</v>
      </c>
      <c r="AC267" s="8">
        <f>iferror(VLOOKUP($A267, TMUI!$A$2:$G1000, 4, false), "")</f>
        <v>41.05</v>
      </c>
      <c r="AD267" s="8">
        <f>iferror(VLOOKUP($A267, TMUI!$A$2:$G1000, 5, false), "")</f>
        <v>54.83</v>
      </c>
      <c r="AE267" s="8">
        <f>iferror(VLOOKUP($A267, TMUI!$A$2:$G1000, 6, false), "")</f>
        <v>32.13</v>
      </c>
      <c r="AF267" s="8">
        <f>iferror(VLOOKUP($A267, TMUI!$A$2:$Z1000, 7, false), "")</f>
        <v>-1.592017648</v>
      </c>
      <c r="AG267" s="8">
        <f>iferror(VLOOKUP($A267, TMUI!$A$2:$Z1000, 8, false), "")</f>
        <v>-1.904257243</v>
      </c>
      <c r="AH267" s="8">
        <f>iferror(VLOOKUP($A267, TMUI!$A$2:$Z1000, 9, false), "")</f>
        <v>-1.40806737</v>
      </c>
      <c r="AI267" s="8">
        <f>iferror(VLOOKUP($A267, TMUI!$A$2:$Z1000, 10, false), "")</f>
        <v>-1.486939665</v>
      </c>
      <c r="AJ267" s="8">
        <f>iferror(VLOOKUP($A267, TMUI!$A$2:$Z1000, 11, false), "")</f>
        <v>-1.597820482</v>
      </c>
      <c r="AK267" s="8">
        <f t="shared" si="3"/>
        <v>-1.26404924</v>
      </c>
      <c r="AL267" s="8"/>
      <c r="AM267" s="8">
        <f t="shared" si="4"/>
        <v>-0.9250490467</v>
      </c>
      <c r="AN267" s="8">
        <f>iferror(vlookup(A267, 'December Scores'!A$1:AS1000, 3, false), "")</f>
        <v>-0.5144226921</v>
      </c>
      <c r="AO267" s="8">
        <f t="shared" si="5"/>
        <v>-0.8223924581</v>
      </c>
    </row>
    <row r="268">
      <c r="A268" s="2">
        <v>1467.0</v>
      </c>
      <c r="B268" s="10" t="s">
        <v>149</v>
      </c>
      <c r="C268" s="8">
        <f>lookup($A268, NIL!$A$1:$A1000, NIL!C$1:C1000)</f>
        <v>4</v>
      </c>
      <c r="D268" s="8">
        <f>lookup($A268, NIL!$A$1:$A1000, NIL!D$1:D1000)</f>
        <v>1</v>
      </c>
      <c r="E268" s="8">
        <f>lookup($A268, NIL!$A$1:$A1000, NIL!E$1:E1000)</f>
        <v>1</v>
      </c>
      <c r="F268" s="8">
        <f>lookup($A268, NIL!$A$1:$A1000, NIL!F$1:F1000)</f>
        <v>0</v>
      </c>
      <c r="G268" s="8">
        <f>lookup($A268, NIL!$A$1:$A1000, NIL!G$1:G1000)</f>
        <v>0</v>
      </c>
      <c r="H268" s="8">
        <f>lookup($A268, NIL!$A$1:$A1000, NIL!K$1:K1000)</f>
        <v>0.1802616964</v>
      </c>
      <c r="I268" s="8">
        <f>lookup($A268, NIL!$A$1:$A1000, NIL!L$1:L1000)</f>
        <v>0.3487391692</v>
      </c>
      <c r="J268" s="8">
        <f>lookup($A268, NIL!$A$1:$A1000, NIL!M$1:M1000)</f>
        <v>0.2955136923</v>
      </c>
      <c r="K268" s="8">
        <f>lookup($A268, NIL!$A$1:$A1000, NIL!N$1:N1000)</f>
        <v>-0.980049762</v>
      </c>
      <c r="L268" s="8">
        <f>lookup($A268, NIL!$A$1:$A1000, NIL!O$1:O1000)</f>
        <v>-0.7116357457</v>
      </c>
      <c r="M268" s="8">
        <f>lookup($A268, NIL!$A$1:$A1000, NIL!P$1:P1000)</f>
        <v>-0.17343419</v>
      </c>
      <c r="N268" s="8">
        <f t="shared" si="1"/>
        <v>-0.4164543072</v>
      </c>
      <c r="P268" s="8">
        <f>iferror(VLOOKUP($A268, Awario!$A$2:$G1000, 3, false), "")</f>
        <v>0</v>
      </c>
      <c r="Q268" s="8">
        <f>iferror(VLOOKUP($A268, Awario!$A$2:$Z1000, 4, false), "")</f>
        <v>0</v>
      </c>
      <c r="R268" s="8">
        <f>iferror(VLOOKUP($A268, Awario!$A$2:$Z1000, 5, false), "")</f>
        <v>0</v>
      </c>
      <c r="S268" s="8">
        <f>iferror(VLOOKUP($A268, Awario!$A$2:$G1000, 6, false), "")</f>
        <v>0</v>
      </c>
      <c r="T268" s="9" t="b">
        <f>iferror(VLOOKUP($A268, Awario!$A$2:$Z1000, 7, false), "")</f>
        <v>1</v>
      </c>
      <c r="U268" s="8" t="str">
        <f>iferror(VLOOKUP($A268, Awario!$A$2:$Z1000, 8, false), "")</f>
        <v/>
      </c>
      <c r="V268" s="8">
        <f>iferror(VLOOKUP($A268, Awario!$A$2:$Z1000, 9, false), "")</f>
        <v>-0.7270182438</v>
      </c>
      <c r="W268" s="8">
        <f>iferror(VLOOKUP($A268, Awario!$A$2:$Z1000, 10, false), "")</f>
        <v>-0.9975098132</v>
      </c>
      <c r="X268" s="8" t="str">
        <f>iferror(VLOOKUP($A268, Awario!$A$2:$Z1000, 11, false), "")</f>
        <v/>
      </c>
      <c r="Y268" s="8">
        <f>iferror(VLOOKUP($A268, Awario!$A$2:$Z1000, 12, false), "")</f>
        <v>-0.8622640285</v>
      </c>
      <c r="Z268" s="8">
        <f t="shared" si="2"/>
        <v>-0.9285817296</v>
      </c>
      <c r="AA268" s="8"/>
      <c r="AB268" s="8">
        <f>iferror(VLOOKUP($A268, TMUI!$A$2:$G1000, 3, false), "")</f>
        <v>47.28</v>
      </c>
      <c r="AC268" s="8">
        <f>iferror(VLOOKUP($A268, TMUI!$A$2:$G1000, 4, false), "")</f>
        <v>40.72</v>
      </c>
      <c r="AD268" s="8">
        <f>iferror(VLOOKUP($A268, TMUI!$A$2:$G1000, 5, false), "")</f>
        <v>41.68</v>
      </c>
      <c r="AE268" s="8">
        <f>iferror(VLOOKUP($A268, TMUI!$A$2:$G1000, 6, false), "")</f>
        <v>27.91</v>
      </c>
      <c r="AF268" s="8">
        <f>iferror(VLOOKUP($A268, TMUI!$A$2:$Z1000, 7, false), "")</f>
        <v>-2.121929831</v>
      </c>
      <c r="AG268" s="8">
        <f>iferror(VLOOKUP($A268, TMUI!$A$2:$Z1000, 8, false), "")</f>
        <v>-1.92669482</v>
      </c>
      <c r="AH268" s="8">
        <f>iferror(VLOOKUP($A268, TMUI!$A$2:$Z1000, 9, false), "")</f>
        <v>-2.437949372</v>
      </c>
      <c r="AI268" s="8">
        <f>iferror(VLOOKUP($A268, TMUI!$A$2:$Z1000, 10, false), "")</f>
        <v>-1.744417746</v>
      </c>
      <c r="AJ268" s="8">
        <f>iferror(VLOOKUP($A268, TMUI!$A$2:$Z1000, 11, false), "")</f>
        <v>-2.057747943</v>
      </c>
      <c r="AK268" s="8">
        <f t="shared" si="3"/>
        <v>-1.434485254</v>
      </c>
      <c r="AL268" s="8"/>
      <c r="AM268" s="8">
        <f t="shared" si="4"/>
        <v>-0.9265070968</v>
      </c>
      <c r="AN268" s="8">
        <f>iferror(vlookup(A268, 'December Scores'!A$1:AS1000, 3, false), "")</f>
        <v>-0.5655280707</v>
      </c>
      <c r="AO268" s="8">
        <f t="shared" si="5"/>
        <v>-0.8362623402</v>
      </c>
    </row>
    <row r="269">
      <c r="A269" s="2">
        <v>1855.0</v>
      </c>
      <c r="B269" s="10" t="s">
        <v>237</v>
      </c>
      <c r="C269" s="8">
        <f>lookup($A269, NIL!$A$1:$A1000, NIL!C$1:C1000)</f>
        <v>4</v>
      </c>
      <c r="D269" s="8">
        <f>lookup($A269, NIL!$A$1:$A1000, NIL!D$1:D1000)</f>
        <v>0</v>
      </c>
      <c r="E269" s="8">
        <f>lookup($A269, NIL!$A$1:$A1000, NIL!E$1:E1000)</f>
        <v>1</v>
      </c>
      <c r="F269" s="8">
        <f>lookup($A269, NIL!$A$1:$A1000, NIL!F$1:F1000)</f>
        <v>0</v>
      </c>
      <c r="G269" s="8">
        <f>lookup($A269, NIL!$A$1:$A1000, NIL!G$1:G1000)</f>
        <v>0</v>
      </c>
      <c r="H269" s="8">
        <f>lookup($A269, NIL!$A$1:$A1000, NIL!K$1:K1000)</f>
        <v>0.1802616964</v>
      </c>
      <c r="I269" s="8">
        <f>lookup($A269, NIL!$A$1:$A1000, NIL!L$1:L1000)</f>
        <v>-2.857411258</v>
      </c>
      <c r="J269" s="8">
        <f>lookup($A269, NIL!$A$1:$A1000, NIL!M$1:M1000)</f>
        <v>0.2955136923</v>
      </c>
      <c r="K269" s="8">
        <f>lookup($A269, NIL!$A$1:$A1000, NIL!N$1:N1000)</f>
        <v>-0.980049762</v>
      </c>
      <c r="L269" s="8">
        <f>lookup($A269, NIL!$A$1:$A1000, NIL!O$1:O1000)</f>
        <v>-0.7116357457</v>
      </c>
      <c r="M269" s="8">
        <f>lookup($A269, NIL!$A$1:$A1000, NIL!P$1:P1000)</f>
        <v>-0.8146642753</v>
      </c>
      <c r="N269" s="8">
        <f t="shared" si="1"/>
        <v>-0.9025875444</v>
      </c>
      <c r="P269" s="8">
        <f>iferror(VLOOKUP($A269, Awario!$A$2:$G1000, 3, false), "")</f>
        <v>1</v>
      </c>
      <c r="Q269" s="8" t="str">
        <f>iferror(VLOOKUP($A269, Awario!$A$2:$Z1000, 4, false), "")</f>
        <v/>
      </c>
      <c r="R269" s="8">
        <f>iferror(VLOOKUP($A269, Awario!$A$2:$Z1000, 5, false), "")</f>
        <v>0</v>
      </c>
      <c r="S269" s="8">
        <f>iferror(VLOOKUP($A269, Awario!$A$2:$G1000, 6, false), "")</f>
        <v>0</v>
      </c>
      <c r="T269" s="9" t="b">
        <f>iferror(VLOOKUP($A269, Awario!$A$2:$Z1000, 7, false), "")</f>
        <v>1</v>
      </c>
      <c r="U269" s="8" t="str">
        <f>iferror(VLOOKUP($A269, Awario!$A$2:$Z1000, 8, false), "")</f>
        <v/>
      </c>
      <c r="V269" s="8">
        <f>iferror(VLOOKUP($A269, Awario!$A$2:$Z1000, 9, false), "")</f>
        <v>-0.7270182438</v>
      </c>
      <c r="W269" s="8">
        <f>iferror(VLOOKUP($A269, Awario!$A$2:$Z1000, 10, false), "")</f>
        <v>-0.5488229667</v>
      </c>
      <c r="X269" s="8" t="str">
        <f>iferror(VLOOKUP($A269, Awario!$A$2:$Z1000, 11, false), "")</f>
        <v/>
      </c>
      <c r="Y269" s="8">
        <f>iferror(VLOOKUP($A269, Awario!$A$2:$Z1000, 12, false), "")</f>
        <v>-0.6379206052</v>
      </c>
      <c r="Z269" s="8">
        <f t="shared" si="2"/>
        <v>-0.7986993209</v>
      </c>
      <c r="AA269" s="8"/>
      <c r="AB269" s="8">
        <f>iferror(VLOOKUP($A269, TMUI!$A$2:$G1000, 3, false), "")</f>
        <v>67.19</v>
      </c>
      <c r="AC269" s="8">
        <f>iferror(VLOOKUP($A269, TMUI!$A$2:$G1000, 4, false), "")</f>
        <v>60.63</v>
      </c>
      <c r="AD269" s="8">
        <f>iferror(VLOOKUP($A269, TMUI!$A$2:$G1000, 5, false), "")</f>
        <v>63.67</v>
      </c>
      <c r="AE269" s="8">
        <f>iferror(VLOOKUP($A269, TMUI!$A$2:$G1000, 6, false), "")</f>
        <v>50.47</v>
      </c>
      <c r="AF269" s="8">
        <f>iferror(VLOOKUP($A269, TMUI!$A$2:$Z1000, 7, false), "")</f>
        <v>-0.6626557567</v>
      </c>
      <c r="AG269" s="8">
        <f>iferror(VLOOKUP($A269, TMUI!$A$2:$Z1000, 8, false), "")</f>
        <v>-0.5729610052</v>
      </c>
      <c r="AH269" s="8">
        <f>iferror(VLOOKUP($A269, TMUI!$A$2:$Z1000, 9, false), "")</f>
        <v>-0.7157360463</v>
      </c>
      <c r="AI269" s="8">
        <f>iferror(VLOOKUP($A269, TMUI!$A$2:$Z1000, 10, false), "")</f>
        <v>-0.3679472461</v>
      </c>
      <c r="AJ269" s="8">
        <f>iferror(VLOOKUP($A269, TMUI!$A$2:$Z1000, 11, false), "")</f>
        <v>-0.5798250136</v>
      </c>
      <c r="AK269" s="8">
        <f t="shared" si="3"/>
        <v>-0.7614624177</v>
      </c>
      <c r="AL269" s="8"/>
      <c r="AM269" s="8">
        <f t="shared" si="4"/>
        <v>-0.8209164277</v>
      </c>
      <c r="AN269" s="8">
        <f>iferror(vlookup(A269, 'December Scores'!A$1:AS1000, 3, false), "")</f>
        <v>-0.8875435418</v>
      </c>
      <c r="AO269" s="8">
        <f t="shared" si="5"/>
        <v>-0.8375732062</v>
      </c>
    </row>
    <row r="270">
      <c r="A270" s="2">
        <v>1852.0</v>
      </c>
      <c r="B270" s="2" t="s">
        <v>234</v>
      </c>
      <c r="C270" s="8">
        <f>lookup($A270, NIL!$A$1:$A1000, NIL!C$1:C1000)</f>
        <v>4</v>
      </c>
      <c r="D270" s="8">
        <f>lookup($A270, NIL!$A$1:$A1000, NIL!D$1:D1000)</f>
        <v>0</v>
      </c>
      <c r="E270" s="8">
        <f>lookup($A270, NIL!$A$1:$A1000, NIL!E$1:E1000)</f>
        <v>1</v>
      </c>
      <c r="F270" s="8">
        <f>lookup($A270, NIL!$A$1:$A1000, NIL!F$1:F1000)</f>
        <v>1</v>
      </c>
      <c r="G270" s="8">
        <f>lookup($A270, NIL!$A$1:$A1000, NIL!G$1:G1000)</f>
        <v>0</v>
      </c>
      <c r="H270" s="8">
        <f>lookup($A270, NIL!$A$1:$A1000, NIL!K$1:K1000)</f>
        <v>0.1802616964</v>
      </c>
      <c r="I270" s="8">
        <f>lookup($A270, NIL!$A$1:$A1000, NIL!L$1:L1000)</f>
        <v>-2.857411258</v>
      </c>
      <c r="J270" s="8">
        <f>lookup($A270, NIL!$A$1:$A1000, NIL!M$1:M1000)</f>
        <v>0.2955136923</v>
      </c>
      <c r="K270" s="8">
        <f>lookup($A270, NIL!$A$1:$A1000, NIL!N$1:N1000)</f>
        <v>1.016618783</v>
      </c>
      <c r="L270" s="8">
        <f>lookup($A270, NIL!$A$1:$A1000, NIL!O$1:O1000)</f>
        <v>-0.7116357457</v>
      </c>
      <c r="M270" s="8">
        <f>lookup($A270, NIL!$A$1:$A1000, NIL!P$1:P1000)</f>
        <v>-0.4153305663</v>
      </c>
      <c r="N270" s="8">
        <f t="shared" si="1"/>
        <v>-0.6444614545</v>
      </c>
      <c r="P270" s="8">
        <f>iferror(VLOOKUP($A270, Awario!$A$2:$G1000, 3, false), "")</f>
        <v>0</v>
      </c>
      <c r="Q270" s="8">
        <f>iferror(VLOOKUP($A270, Awario!$A$2:$Z1000, 4, false), "")</f>
        <v>0</v>
      </c>
      <c r="R270" s="8">
        <f>iferror(VLOOKUP($A270, Awario!$A$2:$Z1000, 5, false), "")</f>
        <v>0</v>
      </c>
      <c r="S270" s="8">
        <f>iferror(VLOOKUP($A270, Awario!$A$2:$G1000, 6, false), "")</f>
        <v>0</v>
      </c>
      <c r="T270" s="9" t="b">
        <f>iferror(VLOOKUP($A270, Awario!$A$2:$Z1000, 7, false), "")</f>
        <v>1</v>
      </c>
      <c r="U270" s="8" t="str">
        <f>iferror(VLOOKUP($A270, Awario!$A$2:$Z1000, 8, false), "")</f>
        <v/>
      </c>
      <c r="V270" s="8">
        <f>iferror(VLOOKUP($A270, Awario!$A$2:$Z1000, 9, false), "")</f>
        <v>-0.7270182438</v>
      </c>
      <c r="W270" s="8">
        <f>iferror(VLOOKUP($A270, Awario!$A$2:$Z1000, 10, false), "")</f>
        <v>-0.9975098132</v>
      </c>
      <c r="X270" s="8" t="str">
        <f>iferror(VLOOKUP($A270, Awario!$A$2:$Z1000, 11, false), "")</f>
        <v/>
      </c>
      <c r="Y270" s="8">
        <f>iferror(VLOOKUP($A270, Awario!$A$2:$Z1000, 12, false), "")</f>
        <v>-0.8622640285</v>
      </c>
      <c r="Z270" s="8">
        <f t="shared" si="2"/>
        <v>-0.9285817296</v>
      </c>
      <c r="AA270" s="8"/>
      <c r="AB270" s="8">
        <f>iferror(VLOOKUP($A270, TMUI!$A$2:$G1000, 3, false), "")</f>
        <v>70.26</v>
      </c>
      <c r="AC270" s="8">
        <f>iferror(VLOOKUP($A270, TMUI!$A$2:$G1000, 4, false), "")</f>
        <v>54.02</v>
      </c>
      <c r="AD270" s="8">
        <f>iferror(VLOOKUP($A270, TMUI!$A$2:$G1000, 5, false), "")</f>
        <v>69.68</v>
      </c>
      <c r="AE270" s="8">
        <f>iferror(VLOOKUP($A270, TMUI!$A$2:$G1000, 6, false), "")</f>
        <v>35.91</v>
      </c>
      <c r="AF270" s="8">
        <f>iferror(VLOOKUP($A270, TMUI!$A$2:$Z1000, 7, false), "")</f>
        <v>-0.4376446363</v>
      </c>
      <c r="AG270" s="8">
        <f>iferror(VLOOKUP($A270, TMUI!$A$2:$Z1000, 8, false), "")</f>
        <v>-1.022392473</v>
      </c>
      <c r="AH270" s="8">
        <f>iferror(VLOOKUP($A270, TMUI!$A$2:$Z1000, 9, false), "")</f>
        <v>-0.245044728</v>
      </c>
      <c r="AI270" s="8">
        <f>iferror(VLOOKUP($A270, TMUI!$A$2:$Z1000, 10, false), "")</f>
        <v>-1.25630764</v>
      </c>
      <c r="AJ270" s="8">
        <f>iferror(VLOOKUP($A270, TMUI!$A$2:$Z1000, 11, false), "")</f>
        <v>-0.7403473692</v>
      </c>
      <c r="AK270" s="8">
        <f t="shared" si="3"/>
        <v>-0.8604344073</v>
      </c>
      <c r="AL270" s="8"/>
      <c r="AM270" s="8">
        <f t="shared" si="4"/>
        <v>-0.8111591971</v>
      </c>
      <c r="AN270" s="8">
        <f>iferror(vlookup(A270, 'December Scores'!A$1:AS1000, 3, false), "")</f>
        <v>-0.9205721758</v>
      </c>
      <c r="AO270" s="8">
        <f t="shared" si="5"/>
        <v>-0.8385124418</v>
      </c>
    </row>
    <row r="271">
      <c r="A271" s="2">
        <v>1871.0</v>
      </c>
      <c r="B271" s="2" t="s">
        <v>248</v>
      </c>
      <c r="C271" s="8">
        <f>lookup($A271, NIL!$A$1:$A1000, NIL!C$1:C1000)</f>
        <v>4</v>
      </c>
      <c r="D271" s="8">
        <f>lookup($A271, NIL!$A$1:$A1000, NIL!D$1:D1000)</f>
        <v>0</v>
      </c>
      <c r="E271" s="8">
        <f>lookup($A271, NIL!$A$1:$A1000, NIL!E$1:E1000)</f>
        <v>1</v>
      </c>
      <c r="F271" s="8">
        <f>lookup($A271, NIL!$A$1:$A1000, NIL!F$1:F1000)</f>
        <v>0</v>
      </c>
      <c r="G271" s="8">
        <f>lookup($A271, NIL!$A$1:$A1000, NIL!G$1:G1000)</f>
        <v>0</v>
      </c>
      <c r="H271" s="8">
        <f>lookup($A271, NIL!$A$1:$A1000, NIL!K$1:K1000)</f>
        <v>0.1802616964</v>
      </c>
      <c r="I271" s="8">
        <f>lookup($A271, NIL!$A$1:$A1000, NIL!L$1:L1000)</f>
        <v>-2.857411258</v>
      </c>
      <c r="J271" s="8">
        <f>lookup($A271, NIL!$A$1:$A1000, NIL!M$1:M1000)</f>
        <v>0.2955136923</v>
      </c>
      <c r="K271" s="8">
        <f>lookup($A271, NIL!$A$1:$A1000, NIL!N$1:N1000)</f>
        <v>-0.980049762</v>
      </c>
      <c r="L271" s="8">
        <f>lookup($A271, NIL!$A$1:$A1000, NIL!O$1:O1000)</f>
        <v>-0.7116357457</v>
      </c>
      <c r="M271" s="8">
        <f>lookup($A271, NIL!$A$1:$A1000, NIL!P$1:P1000)</f>
        <v>-0.8146642753</v>
      </c>
      <c r="N271" s="8">
        <f t="shared" si="1"/>
        <v>-0.9025875444</v>
      </c>
      <c r="P271" s="8">
        <f>iferror(VLOOKUP($A271, Awario!$A$2:$G1000, 3, false), "")</f>
        <v>0</v>
      </c>
      <c r="Q271" s="8">
        <f>iferror(VLOOKUP($A271, Awario!$A$2:$Z1000, 4, false), "")</f>
        <v>0</v>
      </c>
      <c r="R271" s="8">
        <f>iferror(VLOOKUP($A271, Awario!$A$2:$Z1000, 5, false), "")</f>
        <v>0</v>
      </c>
      <c r="S271" s="8">
        <f>iferror(VLOOKUP($A271, Awario!$A$2:$G1000, 6, false), "")</f>
        <v>0</v>
      </c>
      <c r="T271" s="9" t="b">
        <f>iferror(VLOOKUP($A271, Awario!$A$2:$Z1000, 7, false), "")</f>
        <v>1</v>
      </c>
      <c r="U271" s="8" t="str">
        <f>iferror(VLOOKUP($A271, Awario!$A$2:$Z1000, 8, false), "")</f>
        <v/>
      </c>
      <c r="V271" s="8">
        <f>iferror(VLOOKUP($A271, Awario!$A$2:$Z1000, 9, false), "")</f>
        <v>-0.7270182438</v>
      </c>
      <c r="W271" s="8">
        <f>iferror(VLOOKUP($A271, Awario!$A$2:$Z1000, 10, false), "")</f>
        <v>-0.9975098132</v>
      </c>
      <c r="X271" s="8" t="str">
        <f>iferror(VLOOKUP($A271, Awario!$A$2:$Z1000, 11, false), "")</f>
        <v/>
      </c>
      <c r="Y271" s="8">
        <f>iferror(VLOOKUP($A271, Awario!$A$2:$Z1000, 12, false), "")</f>
        <v>-0.8622640285</v>
      </c>
      <c r="Z271" s="8">
        <f t="shared" si="2"/>
        <v>-0.9285817296</v>
      </c>
      <c r="AA271" s="8"/>
      <c r="AB271" s="8">
        <f>iferror(VLOOKUP($A271, TMUI!$A$2:$G1000, 3, false), "")</f>
        <v>72.07</v>
      </c>
      <c r="AC271" s="8">
        <f>iferror(VLOOKUP($A271, TMUI!$A$2:$G1000, 4, false), "")</f>
        <v>64.31</v>
      </c>
      <c r="AD271" s="8">
        <f>iferror(VLOOKUP($A271, TMUI!$A$2:$G1000, 5, false), "")</f>
        <v>62.21</v>
      </c>
      <c r="AE271" s="8">
        <f>iferror(VLOOKUP($A271, TMUI!$A$2:$G1000, 6, false), "")</f>
        <v>49.29</v>
      </c>
      <c r="AF271" s="8">
        <f>iferror(VLOOKUP($A271, TMUI!$A$2:$Z1000, 7, false), "")</f>
        <v>-0.3049833568</v>
      </c>
      <c r="AG271" s="8">
        <f>iferror(VLOOKUP($A271, TMUI!$A$2:$Z1000, 8, false), "")</f>
        <v>-0.3227480248</v>
      </c>
      <c r="AH271" s="8">
        <f>iferror(VLOOKUP($A271, TMUI!$A$2:$Z1000, 9, false), "")</f>
        <v>-0.8300803599</v>
      </c>
      <c r="AI271" s="8">
        <f>iferror(VLOOKUP($A271, TMUI!$A$2:$Z1000, 10, false), "")</f>
        <v>-0.4399434868</v>
      </c>
      <c r="AJ271" s="8">
        <f>iferror(VLOOKUP($A271, TMUI!$A$2:$Z1000, 11, false), "")</f>
        <v>-0.4744388071</v>
      </c>
      <c r="AK271" s="8">
        <f t="shared" si="3"/>
        <v>-0.6887951851</v>
      </c>
      <c r="AL271" s="8"/>
      <c r="AM271" s="8">
        <f t="shared" si="4"/>
        <v>-0.839988153</v>
      </c>
      <c r="AN271" s="8">
        <f>iferror(vlookup(A271, 'December Scores'!A$1:AS1000, 3, false), "")</f>
        <v>-1.01979992</v>
      </c>
      <c r="AO271" s="8">
        <f t="shared" si="5"/>
        <v>-0.8849410948</v>
      </c>
    </row>
    <row r="272">
      <c r="A272" s="2">
        <v>1851.0</v>
      </c>
      <c r="B272" s="2" t="s">
        <v>232</v>
      </c>
      <c r="C272" s="8">
        <f>lookup($A272, NIL!$A$1:$A1000, NIL!C$1:C1000)</f>
        <v>4</v>
      </c>
      <c r="D272" s="8">
        <f>lookup($A272, NIL!$A$1:$A1000, NIL!D$1:D1000)</f>
        <v>0</v>
      </c>
      <c r="E272" s="8">
        <f>lookup($A272, NIL!$A$1:$A1000, NIL!E$1:E1000)</f>
        <v>1</v>
      </c>
      <c r="F272" s="8">
        <f>lookup($A272, NIL!$A$1:$A1000, NIL!F$1:F1000)</f>
        <v>1</v>
      </c>
      <c r="G272" s="8">
        <f>lookup($A272, NIL!$A$1:$A1000, NIL!G$1:G1000)</f>
        <v>0</v>
      </c>
      <c r="H272" s="8">
        <f>lookup($A272, NIL!$A$1:$A1000, NIL!K$1:K1000)</f>
        <v>0.1802616964</v>
      </c>
      <c r="I272" s="8">
        <f>lookup($A272, NIL!$A$1:$A1000, NIL!L$1:L1000)</f>
        <v>-2.857411258</v>
      </c>
      <c r="J272" s="8">
        <f>lookup($A272, NIL!$A$1:$A1000, NIL!M$1:M1000)</f>
        <v>0.2955136923</v>
      </c>
      <c r="K272" s="8">
        <f>lookup($A272, NIL!$A$1:$A1000, NIL!N$1:N1000)</f>
        <v>1.016618783</v>
      </c>
      <c r="L272" s="8">
        <f>lookup($A272, NIL!$A$1:$A1000, NIL!O$1:O1000)</f>
        <v>-0.7116357457</v>
      </c>
      <c r="M272" s="8">
        <f>lookup($A272, NIL!$A$1:$A1000, NIL!P$1:P1000)</f>
        <v>-0.4153305663</v>
      </c>
      <c r="N272" s="8">
        <f t="shared" si="1"/>
        <v>-0.6444614545</v>
      </c>
      <c r="P272" s="8">
        <f>iferror(VLOOKUP($A272, Awario!$A$2:$G1000, 3, false), "")</f>
        <v>0</v>
      </c>
      <c r="Q272" s="8">
        <f>iferror(VLOOKUP($A272, Awario!$A$2:$Z1000, 4, false), "")</f>
        <v>0</v>
      </c>
      <c r="R272" s="8">
        <f>iferror(VLOOKUP($A272, Awario!$A$2:$Z1000, 5, false), "")</f>
        <v>0</v>
      </c>
      <c r="S272" s="8">
        <f>iferror(VLOOKUP($A272, Awario!$A$2:$G1000, 6, false), "")</f>
        <v>0</v>
      </c>
      <c r="T272" s="9" t="b">
        <f>iferror(VLOOKUP($A272, Awario!$A$2:$Z1000, 7, false), "")</f>
        <v>1</v>
      </c>
      <c r="U272" s="8" t="str">
        <f>iferror(VLOOKUP($A272, Awario!$A$2:$Z1000, 8, false), "")</f>
        <v/>
      </c>
      <c r="V272" s="8">
        <f>iferror(VLOOKUP($A272, Awario!$A$2:$Z1000, 9, false), "")</f>
        <v>-0.7270182438</v>
      </c>
      <c r="W272" s="8">
        <f>iferror(VLOOKUP($A272, Awario!$A$2:$Z1000, 10, false), "")</f>
        <v>-0.9975098132</v>
      </c>
      <c r="X272" s="8" t="str">
        <f>iferror(VLOOKUP($A272, Awario!$A$2:$Z1000, 11, false), "")</f>
        <v/>
      </c>
      <c r="Y272" s="8">
        <f>iferror(VLOOKUP($A272, Awario!$A$2:$Z1000, 12, false), "")</f>
        <v>-0.8622640285</v>
      </c>
      <c r="Z272" s="8">
        <f t="shared" si="2"/>
        <v>-0.9285817296</v>
      </c>
      <c r="AA272" s="8"/>
      <c r="AB272" s="8">
        <f>iferror(VLOOKUP($A272, TMUI!$A$2:$G1000, 3, false), "")</f>
        <v>58.87</v>
      </c>
      <c r="AC272" s="8">
        <f>iferror(VLOOKUP($A272, TMUI!$A$2:$G1000, 4, false), "")</f>
        <v>54.65</v>
      </c>
      <c r="AD272" s="8">
        <f>iferror(VLOOKUP($A272, TMUI!$A$2:$G1000, 5, false), "")</f>
        <v>59.3</v>
      </c>
      <c r="AE272" s="8">
        <f>iferror(VLOOKUP($A272, TMUI!$A$2:$G1000, 6, false), "")</f>
        <v>42.5</v>
      </c>
      <c r="AF272" s="8">
        <f>iferror(VLOOKUP($A272, TMUI!$A$2:$Z1000, 7, false), "")</f>
        <v>-1.272457881</v>
      </c>
      <c r="AG272" s="8">
        <f>iferror(VLOOKUP($A272, TMUI!$A$2:$Z1000, 8, false), "")</f>
        <v>-0.9795570984</v>
      </c>
      <c r="AH272" s="8">
        <f>iferror(VLOOKUP($A272, TMUI!$A$2:$Z1000, 9, false), "")</f>
        <v>-1.057985807</v>
      </c>
      <c r="AI272" s="8">
        <f>iferror(VLOOKUP($A272, TMUI!$A$2:$Z1000, 10, false), "")</f>
        <v>-0.8542269397</v>
      </c>
      <c r="AJ272" s="8">
        <f>iferror(VLOOKUP($A272, TMUI!$A$2:$Z1000, 11, false), "")</f>
        <v>-1.041056932</v>
      </c>
      <c r="AK272" s="8">
        <f t="shared" si="3"/>
        <v>-1.020321974</v>
      </c>
      <c r="AL272" s="8"/>
      <c r="AM272" s="8">
        <f t="shared" si="4"/>
        <v>-0.8644550528</v>
      </c>
      <c r="AN272" s="8">
        <f>iferror(vlookup(A272, 'December Scores'!A$1:AS1000, 3, false), "")</f>
        <v>-0.9671048468</v>
      </c>
      <c r="AO272" s="8">
        <f t="shared" si="5"/>
        <v>-0.8901175013</v>
      </c>
    </row>
    <row r="273">
      <c r="A273" s="2">
        <v>2413.0</v>
      </c>
      <c r="B273" s="2" t="s">
        <v>333</v>
      </c>
      <c r="C273" s="8">
        <f>lookup($A273, NIL!$A$1:$A1000, NIL!C$1:C1000)</f>
        <v>4</v>
      </c>
      <c r="D273" s="8">
        <f>lookup($A273, NIL!$A$1:$A1000, NIL!D$1:D1000)</f>
        <v>1</v>
      </c>
      <c r="E273" s="8">
        <f>lookup($A273, NIL!$A$1:$A1000, NIL!E$1:E1000)</f>
        <v>1</v>
      </c>
      <c r="F273" s="8">
        <f>lookup($A273, NIL!$A$1:$A1000, NIL!F$1:F1000)</f>
        <v>0</v>
      </c>
      <c r="G273" s="8">
        <f>lookup($A273, NIL!$A$1:$A1000, NIL!G$1:G1000)</f>
        <v>0</v>
      </c>
      <c r="H273" s="8">
        <f>lookup($A273, NIL!$A$1:$A1000, NIL!K$1:K1000)</f>
        <v>0.1802616964</v>
      </c>
      <c r="I273" s="8">
        <f>lookup($A273, NIL!$A$1:$A1000, NIL!L$1:L1000)</f>
        <v>0.3487391692</v>
      </c>
      <c r="J273" s="8">
        <f>lookup($A273, NIL!$A$1:$A1000, NIL!M$1:M1000)</f>
        <v>0.2955136923</v>
      </c>
      <c r="K273" s="8">
        <f>lookup($A273, NIL!$A$1:$A1000, NIL!N$1:N1000)</f>
        <v>-0.980049762</v>
      </c>
      <c r="L273" s="8">
        <f>lookup($A273, NIL!$A$1:$A1000, NIL!O$1:O1000)</f>
        <v>-0.7116357457</v>
      </c>
      <c r="M273" s="8">
        <f>lookup($A273, NIL!$A$1:$A1000, NIL!P$1:P1000)</f>
        <v>-0.17343419</v>
      </c>
      <c r="N273" s="8">
        <f t="shared" si="1"/>
        <v>-0.4164543072</v>
      </c>
      <c r="P273" s="8" t="str">
        <f>iferror(VLOOKUP($A273, Awario!$A$2:$G1000, 3, false), "")</f>
        <v/>
      </c>
      <c r="Q273" s="8" t="str">
        <f>iferror(VLOOKUP($A273, Awario!$A$2:$Z1000, 4, false), "")</f>
        <v/>
      </c>
      <c r="R273" s="8" t="str">
        <f>iferror(VLOOKUP($A273, Awario!$A$2:$Z1000, 5, false), "")</f>
        <v/>
      </c>
      <c r="S273" s="8" t="str">
        <f>iferror(VLOOKUP($A273, Awario!$A$2:$G1000, 6, false), "")</f>
        <v/>
      </c>
      <c r="T273" s="9" t="str">
        <f>iferror(VLOOKUP($A273, Awario!$A$2:$Z1000, 7, false), "")</f>
        <v/>
      </c>
      <c r="U273" s="8" t="str">
        <f>iferror(VLOOKUP($A273, Awario!$A$2:$Z1000, 8, false), "")</f>
        <v/>
      </c>
      <c r="V273" s="8" t="str">
        <f>iferror(VLOOKUP($A273, Awario!$A$2:$Z1000, 9, false), "")</f>
        <v/>
      </c>
      <c r="W273" s="8" t="str">
        <f>iferror(VLOOKUP($A273, Awario!$A$2:$Z1000, 10, false), "")</f>
        <v/>
      </c>
      <c r="X273" s="8" t="str">
        <f>iferror(VLOOKUP($A273, Awario!$A$2:$Z1000, 11, false), "")</f>
        <v/>
      </c>
      <c r="Y273" s="8" t="str">
        <f>iferror(VLOOKUP($A273, Awario!$A$2:$Z1000, 12, false), "")</f>
        <v/>
      </c>
      <c r="Z273" s="8" t="str">
        <f t="shared" si="2"/>
        <v/>
      </c>
      <c r="AA273" s="8"/>
      <c r="AB273" s="8">
        <f>iferror(VLOOKUP($A273, TMUI!$A$2:$G1000, 3, false), "")</f>
        <v>31.25</v>
      </c>
      <c r="AC273" s="8">
        <f>iferror(VLOOKUP($A273, TMUI!$A$2:$G1000, 4, false), "")</f>
        <v>42.97</v>
      </c>
      <c r="AD273" s="8">
        <f>iferror(VLOOKUP($A273, TMUI!$A$2:$G1000, 5, false), "")</f>
        <v>47.66</v>
      </c>
      <c r="AE273" s="8">
        <f>iferror(VLOOKUP($A273, TMUI!$A$2:$G1000, 6, false), "")</f>
        <v>20.31</v>
      </c>
      <c r="AF273" s="8">
        <f>iferror(VLOOKUP($A273, TMUI!$A$2:$Z1000, 7, false), "")</f>
        <v>-3.29682503</v>
      </c>
      <c r="AG273" s="8">
        <f>iferror(VLOOKUP($A273, TMUI!$A$2:$Z1000, 8, false), "")</f>
        <v>-1.773711341</v>
      </c>
      <c r="AH273" s="8">
        <f>iferror(VLOOKUP($A273, TMUI!$A$2:$Z1000, 9, false), "")</f>
        <v>-1.969607595</v>
      </c>
      <c r="AI273" s="8">
        <f>iferror(VLOOKUP($A273, TMUI!$A$2:$Z1000, 10, false), "")</f>
        <v>-2.208122348</v>
      </c>
      <c r="AJ273" s="8">
        <f>iferror(VLOOKUP($A273, TMUI!$A$2:$Z1000, 11, false), "")</f>
        <v>-2.312066578</v>
      </c>
      <c r="AK273" s="8">
        <f t="shared" si="3"/>
        <v>-1.520548118</v>
      </c>
      <c r="AL273" s="8"/>
      <c r="AM273" s="8">
        <f t="shared" si="4"/>
        <v>-0.9685012125</v>
      </c>
      <c r="AN273" s="8" t="str">
        <f>iferror(vlookup(A273, 'December Scores'!A$1:AS1000, 3, false), "")</f>
        <v/>
      </c>
      <c r="AO273" s="8">
        <f t="shared" si="5"/>
        <v>-0.9685012125</v>
      </c>
    </row>
    <row r="274">
      <c r="A274" s="2">
        <v>815.0</v>
      </c>
      <c r="B274" s="2" t="s">
        <v>71</v>
      </c>
      <c r="C274" s="8">
        <f>lookup($A274, NIL!$A$1:$A1000, NIL!C$1:C1000)</f>
        <v>4</v>
      </c>
      <c r="D274" s="8">
        <f>lookup($A274, NIL!$A$1:$A1000, NIL!D$1:D1000)</f>
        <v>0</v>
      </c>
      <c r="E274" s="8">
        <f>lookup($A274, NIL!$A$1:$A1000, NIL!E$1:E1000)</f>
        <v>1</v>
      </c>
      <c r="F274" s="8">
        <f>lookup($A274, NIL!$A$1:$A1000, NIL!F$1:F1000)</f>
        <v>0</v>
      </c>
      <c r="G274" s="8">
        <f>lookup($A274, NIL!$A$1:$A1000, NIL!G$1:G1000)</f>
        <v>0</v>
      </c>
      <c r="H274" s="8">
        <f>lookup($A274, NIL!$A$1:$A1000, NIL!K$1:K1000)</f>
        <v>0.1802616964</v>
      </c>
      <c r="I274" s="8">
        <f>lookup($A274, NIL!$A$1:$A1000, NIL!L$1:L1000)</f>
        <v>-2.857411258</v>
      </c>
      <c r="J274" s="8">
        <f>lookup($A274, NIL!$A$1:$A1000, NIL!M$1:M1000)</f>
        <v>0.2955136923</v>
      </c>
      <c r="K274" s="8">
        <f>lookup($A274, NIL!$A$1:$A1000, NIL!N$1:N1000)</f>
        <v>-0.980049762</v>
      </c>
      <c r="L274" s="8">
        <f>lookup($A274, NIL!$A$1:$A1000, NIL!O$1:O1000)</f>
        <v>-0.7116357457</v>
      </c>
      <c r="M274" s="8">
        <f>lookup($A274, NIL!$A$1:$A1000, NIL!P$1:P1000)</f>
        <v>-0.8146642753</v>
      </c>
      <c r="N274" s="8">
        <f t="shared" si="1"/>
        <v>-0.9025875444</v>
      </c>
      <c r="P274" s="8">
        <f>iferror(VLOOKUP($A274, Awario!$A$2:$G1000, 3, false), "")</f>
        <v>0</v>
      </c>
      <c r="Q274" s="8">
        <f>iferror(VLOOKUP($A274, Awario!$A$2:$Z1000, 4, false), "")</f>
        <v>0</v>
      </c>
      <c r="R274" s="8">
        <f>iferror(VLOOKUP($A274, Awario!$A$2:$Z1000, 5, false), "")</f>
        <v>0</v>
      </c>
      <c r="S274" s="8">
        <f>iferror(VLOOKUP($A274, Awario!$A$2:$G1000, 6, false), "")</f>
        <v>0</v>
      </c>
      <c r="T274" s="9" t="b">
        <f>iferror(VLOOKUP($A274, Awario!$A$2:$Z1000, 7, false), "")</f>
        <v>1</v>
      </c>
      <c r="U274" s="8" t="str">
        <f>iferror(VLOOKUP($A274, Awario!$A$2:$Z1000, 8, false), "")</f>
        <v/>
      </c>
      <c r="V274" s="8">
        <f>iferror(VLOOKUP($A274, Awario!$A$2:$Z1000, 9, false), "")</f>
        <v>-0.7270182438</v>
      </c>
      <c r="W274" s="8">
        <f>iferror(VLOOKUP($A274, Awario!$A$2:$Z1000, 10, false), "")</f>
        <v>-0.9975098132</v>
      </c>
      <c r="X274" s="8" t="str">
        <f>iferror(VLOOKUP($A274, Awario!$A$2:$Z1000, 11, false), "")</f>
        <v/>
      </c>
      <c r="Y274" s="8">
        <f>iferror(VLOOKUP($A274, Awario!$A$2:$Z1000, 12, false), "")</f>
        <v>-0.8622640285</v>
      </c>
      <c r="Z274" s="8">
        <f t="shared" si="2"/>
        <v>-0.9285817296</v>
      </c>
      <c r="AA274" s="8"/>
      <c r="AB274" s="8">
        <f>iferror(VLOOKUP($A274, TMUI!$A$2:$G1000, 3, false), "")</f>
        <v>45.98</v>
      </c>
      <c r="AC274" s="8">
        <f>iferror(VLOOKUP($A274, TMUI!$A$2:$G1000, 4, false), "")</f>
        <v>52.85</v>
      </c>
      <c r="AD274" s="8">
        <f>iferror(VLOOKUP($A274, TMUI!$A$2:$G1000, 5, false), "")</f>
        <v>59.14</v>
      </c>
      <c r="AE274" s="8">
        <f>iferror(VLOOKUP($A274, TMUI!$A$2:$G1000, 6, false), "")</f>
        <v>43.83</v>
      </c>
      <c r="AF274" s="8">
        <f>iferror(VLOOKUP($A274, TMUI!$A$2:$Z1000, 7, false), "")</f>
        <v>-2.217211413</v>
      </c>
      <c r="AG274" s="8">
        <f>iferror(VLOOKUP($A274, TMUI!$A$2:$Z1000, 8, false), "")</f>
        <v>-1.101943882</v>
      </c>
      <c r="AH274" s="8">
        <f>iferror(VLOOKUP($A274, TMUI!$A$2:$Z1000, 9, false), "")</f>
        <v>-1.07051669</v>
      </c>
      <c r="AI274" s="8">
        <f>iferror(VLOOKUP($A274, TMUI!$A$2:$Z1000, 10, false), "")</f>
        <v>-0.7730786345</v>
      </c>
      <c r="AJ274" s="8">
        <f>iferror(VLOOKUP($A274, TMUI!$A$2:$Z1000, 11, false), "")</f>
        <v>-1.290687655</v>
      </c>
      <c r="AK274" s="8">
        <f t="shared" si="3"/>
        <v>-1.136084352</v>
      </c>
      <c r="AL274" s="8"/>
      <c r="AM274" s="8">
        <f t="shared" si="4"/>
        <v>-0.989084542</v>
      </c>
      <c r="AN274" s="8">
        <f>iferror(vlookup(A274, 'December Scores'!A$1:AS1000, 3, false), "")</f>
        <v>-1.025798684</v>
      </c>
      <c r="AO274" s="8">
        <f t="shared" si="5"/>
        <v>-0.9982630775</v>
      </c>
    </row>
    <row r="275">
      <c r="A275" s="2">
        <v>1885.0</v>
      </c>
      <c r="B275" s="2" t="s">
        <v>251</v>
      </c>
      <c r="C275" s="8">
        <f>lookup($A275, NIL!$A$1:$A1000, NIL!C$1:C1000)</f>
        <v>4</v>
      </c>
      <c r="D275" s="8">
        <f>lookup($A275, NIL!$A$1:$A1000, NIL!D$1:D1000)</f>
        <v>0</v>
      </c>
      <c r="E275" s="8">
        <f>lookup($A275, NIL!$A$1:$A1000, NIL!E$1:E1000)</f>
        <v>1</v>
      </c>
      <c r="F275" s="8">
        <f>lookup($A275, NIL!$A$1:$A1000, NIL!F$1:F1000)</f>
        <v>0</v>
      </c>
      <c r="G275" s="8">
        <f>lookup($A275, NIL!$A$1:$A1000, NIL!G$1:G1000)</f>
        <v>0</v>
      </c>
      <c r="H275" s="8">
        <f>lookup($A275, NIL!$A$1:$A1000, NIL!K$1:K1000)</f>
        <v>0.1802616964</v>
      </c>
      <c r="I275" s="8">
        <f>lookup($A275, NIL!$A$1:$A1000, NIL!L$1:L1000)</f>
        <v>-2.857411258</v>
      </c>
      <c r="J275" s="8">
        <f>lookup($A275, NIL!$A$1:$A1000, NIL!M$1:M1000)</f>
        <v>0.2955136923</v>
      </c>
      <c r="K275" s="8">
        <f>lookup($A275, NIL!$A$1:$A1000, NIL!N$1:N1000)</f>
        <v>-0.980049762</v>
      </c>
      <c r="L275" s="8">
        <f>lookup($A275, NIL!$A$1:$A1000, NIL!O$1:O1000)</f>
        <v>-0.7116357457</v>
      </c>
      <c r="M275" s="8">
        <f>lookup($A275, NIL!$A$1:$A1000, NIL!P$1:P1000)</f>
        <v>-0.8146642753</v>
      </c>
      <c r="N275" s="8">
        <f t="shared" si="1"/>
        <v>-0.9025875444</v>
      </c>
      <c r="P275" s="8">
        <f>iferror(VLOOKUP($A275, Awario!$A$2:$G1000, 3, false), "")</f>
        <v>0</v>
      </c>
      <c r="Q275" s="8">
        <f>iferror(VLOOKUP($A275, Awario!$A$2:$Z1000, 4, false), "")</f>
        <v>0</v>
      </c>
      <c r="R275" s="8">
        <f>iferror(VLOOKUP($A275, Awario!$A$2:$Z1000, 5, false), "")</f>
        <v>0</v>
      </c>
      <c r="S275" s="8">
        <f>iferror(VLOOKUP($A275, Awario!$A$2:$G1000, 6, false), "")</f>
        <v>0</v>
      </c>
      <c r="T275" s="9" t="b">
        <f>iferror(VLOOKUP($A275, Awario!$A$2:$Z1000, 7, false), "")</f>
        <v>1</v>
      </c>
      <c r="U275" s="8" t="str">
        <f>iferror(VLOOKUP($A275, Awario!$A$2:$Z1000, 8, false), "")</f>
        <v/>
      </c>
      <c r="V275" s="8">
        <f>iferror(VLOOKUP($A275, Awario!$A$2:$Z1000, 9, false), "")</f>
        <v>-0.7270182438</v>
      </c>
      <c r="W275" s="8">
        <f>iferror(VLOOKUP($A275, Awario!$A$2:$Z1000, 10, false), "")</f>
        <v>-0.9975098132</v>
      </c>
      <c r="X275" s="8" t="str">
        <f>iferror(VLOOKUP($A275, Awario!$A$2:$Z1000, 11, false), "")</f>
        <v/>
      </c>
      <c r="Y275" s="8">
        <f>iferror(VLOOKUP($A275, Awario!$A$2:$Z1000, 12, false), "")</f>
        <v>-0.8622640285</v>
      </c>
      <c r="Z275" s="8">
        <f t="shared" si="2"/>
        <v>-0.9285817296</v>
      </c>
      <c r="AA275" s="8"/>
      <c r="AB275" s="8">
        <f>iferror(VLOOKUP($A275, TMUI!$A$2:$G1000, 3, false), "")</f>
        <v>46.88</v>
      </c>
      <c r="AC275" s="8">
        <f>iferror(VLOOKUP($A275, TMUI!$A$2:$G1000, 4, false), "")</f>
        <v>40.47</v>
      </c>
      <c r="AD275" s="8">
        <f>iferror(VLOOKUP($A275, TMUI!$A$2:$G1000, 5, false), "")</f>
        <v>59.92</v>
      </c>
      <c r="AE275" s="8">
        <f>iferror(VLOOKUP($A275, TMUI!$A$2:$G1000, 6, false), "")</f>
        <v>38.67</v>
      </c>
      <c r="AF275" s="8">
        <f>iferror(VLOOKUP($A275, TMUI!$A$2:$Z1000, 7, false), "")</f>
        <v>-2.151247241</v>
      </c>
      <c r="AG275" s="8">
        <f>iferror(VLOOKUP($A275, TMUI!$A$2:$Z1000, 8, false), "")</f>
        <v>-1.943692985</v>
      </c>
      <c r="AH275" s="8">
        <f>iferror(VLOOKUP($A275, TMUI!$A$2:$Z1000, 9, false), "")</f>
        <v>-1.009428633</v>
      </c>
      <c r="AI275" s="8">
        <f>iferror(VLOOKUP($A275, TMUI!$A$2:$Z1000, 10, false), "")</f>
        <v>-1.087909653</v>
      </c>
      <c r="AJ275" s="8">
        <f>iferror(VLOOKUP($A275, TMUI!$A$2:$Z1000, 11, false), "")</f>
        <v>-1.548069628</v>
      </c>
      <c r="AK275" s="8">
        <f t="shared" si="3"/>
        <v>-1.244214462</v>
      </c>
      <c r="AL275" s="8"/>
      <c r="AM275" s="8">
        <f t="shared" si="4"/>
        <v>-1.025127912</v>
      </c>
      <c r="AN275" s="8">
        <f>iferror(vlookup(A275, 'December Scores'!A$1:AS1000, 3, false), "")</f>
        <v>-1.057609813</v>
      </c>
      <c r="AO275" s="8">
        <f t="shared" si="5"/>
        <v>-1.033248387</v>
      </c>
    </row>
    <row r="276">
      <c r="A276" s="2">
        <v>1608.0</v>
      </c>
      <c r="B276" s="2" t="s">
        <v>178</v>
      </c>
      <c r="C276" s="8">
        <f>lookup($A276, NIL!$A$1:$A1000, NIL!C$1:C1000)</f>
        <v>4</v>
      </c>
      <c r="D276" s="8">
        <f>lookup($A276, NIL!$A$1:$A1000, NIL!D$1:D1000)</f>
        <v>0</v>
      </c>
      <c r="E276" s="8">
        <f>lookup($A276, NIL!$A$1:$A1000, NIL!E$1:E1000)</f>
        <v>1</v>
      </c>
      <c r="F276" s="8">
        <f>lookup($A276, NIL!$A$1:$A1000, NIL!F$1:F1000)</f>
        <v>0</v>
      </c>
      <c r="G276" s="8">
        <f>lookup($A276, NIL!$A$1:$A1000, NIL!G$1:G1000)</f>
        <v>0</v>
      </c>
      <c r="H276" s="8">
        <f>lookup($A276, NIL!$A$1:$A1000, NIL!K$1:K1000)</f>
        <v>0.1802616964</v>
      </c>
      <c r="I276" s="8">
        <f>lookup($A276, NIL!$A$1:$A1000, NIL!L$1:L1000)</f>
        <v>-2.857411258</v>
      </c>
      <c r="J276" s="8">
        <f>lookup($A276, NIL!$A$1:$A1000, NIL!M$1:M1000)</f>
        <v>0.2955136923</v>
      </c>
      <c r="K276" s="8">
        <f>lookup($A276, NIL!$A$1:$A1000, NIL!N$1:N1000)</f>
        <v>-0.980049762</v>
      </c>
      <c r="L276" s="8">
        <f>lookup($A276, NIL!$A$1:$A1000, NIL!O$1:O1000)</f>
        <v>-0.7116357457</v>
      </c>
      <c r="M276" s="8">
        <f>lookup($A276, NIL!$A$1:$A1000, NIL!P$1:P1000)</f>
        <v>-0.8146642753</v>
      </c>
      <c r="N276" s="8">
        <f t="shared" si="1"/>
        <v>-0.9025875444</v>
      </c>
      <c r="P276" s="8">
        <f>iferror(VLOOKUP($A276, Awario!$A$2:$G1000, 3, false), "")</f>
        <v>0</v>
      </c>
      <c r="Q276" s="8">
        <f>iferror(VLOOKUP($A276, Awario!$A$2:$Z1000, 4, false), "")</f>
        <v>0</v>
      </c>
      <c r="R276" s="8">
        <f>iferror(VLOOKUP($A276, Awario!$A$2:$Z1000, 5, false), "")</f>
        <v>0</v>
      </c>
      <c r="S276" s="8">
        <f>iferror(VLOOKUP($A276, Awario!$A$2:$G1000, 6, false), "")</f>
        <v>0</v>
      </c>
      <c r="T276" s="9" t="b">
        <f>iferror(VLOOKUP($A276, Awario!$A$2:$Z1000, 7, false), "")</f>
        <v>1</v>
      </c>
      <c r="U276" s="8" t="str">
        <f>iferror(VLOOKUP($A276, Awario!$A$2:$Z1000, 8, false), "")</f>
        <v/>
      </c>
      <c r="V276" s="8">
        <f>iferror(VLOOKUP($A276, Awario!$A$2:$Z1000, 9, false), "")</f>
        <v>-0.7270182438</v>
      </c>
      <c r="W276" s="8">
        <f>iferror(VLOOKUP($A276, Awario!$A$2:$Z1000, 10, false), "")</f>
        <v>-0.9975098132</v>
      </c>
      <c r="X276" s="8" t="str">
        <f>iferror(VLOOKUP($A276, Awario!$A$2:$Z1000, 11, false), "")</f>
        <v/>
      </c>
      <c r="Y276" s="8">
        <f>iferror(VLOOKUP($A276, Awario!$A$2:$Z1000, 12, false), "")</f>
        <v>-0.8622640285</v>
      </c>
      <c r="Z276" s="8">
        <f t="shared" si="2"/>
        <v>-0.9285817296</v>
      </c>
      <c r="AA276" s="8"/>
      <c r="AB276" s="8">
        <f>iferror(VLOOKUP($A276, TMUI!$A$2:$G1000, 3, false), "")</f>
        <v>48.87</v>
      </c>
      <c r="AC276" s="8">
        <f>iferror(VLOOKUP($A276, TMUI!$A$2:$G1000, 4, false), "")</f>
        <v>50.69</v>
      </c>
      <c r="AD276" s="8">
        <f>iferror(VLOOKUP($A276, TMUI!$A$2:$G1000, 5, false), "")</f>
        <v>55.29</v>
      </c>
      <c r="AE276" s="8">
        <f>iferror(VLOOKUP($A276, TMUI!$A$2:$G1000, 6, false), "")</f>
        <v>26.42</v>
      </c>
      <c r="AF276" s="8">
        <f>iferror(VLOOKUP($A276, TMUI!$A$2:$Z1000, 7, false), "")</f>
        <v>-2.005393127</v>
      </c>
      <c r="AG276" s="8">
        <f>iferror(VLOOKUP($A276, TMUI!$A$2:$Z1000, 8, false), "")</f>
        <v>-1.248808023</v>
      </c>
      <c r="AH276" s="8">
        <f>iferror(VLOOKUP($A276, TMUI!$A$2:$Z1000, 9, false), "")</f>
        <v>-1.372041079</v>
      </c>
      <c r="AI276" s="8">
        <f>iferror(VLOOKUP($A276, TMUI!$A$2:$Z1000, 10, false), "")</f>
        <v>-1.835328254</v>
      </c>
      <c r="AJ276" s="8">
        <f>iferror(VLOOKUP($A276, TMUI!$A$2:$Z1000, 11, false), "")</f>
        <v>-1.615392621</v>
      </c>
      <c r="AK276" s="8">
        <f t="shared" si="3"/>
        <v>-1.270980968</v>
      </c>
      <c r="AL276" s="8"/>
      <c r="AM276" s="8">
        <f t="shared" si="4"/>
        <v>-1.034050081</v>
      </c>
      <c r="AN276" s="8">
        <f>iferror(vlookup(A276, 'December Scores'!A$1:AS1000, 3, false), "")</f>
        <v>-1.067454956</v>
      </c>
      <c r="AO276" s="8">
        <f t="shared" si="5"/>
        <v>-1.042401299</v>
      </c>
    </row>
    <row r="277">
      <c r="A277" s="2">
        <v>1519.0</v>
      </c>
      <c r="B277" s="2" t="s">
        <v>163</v>
      </c>
      <c r="C277" s="8">
        <f>lookup($A277, NIL!$A$1:$A1000, NIL!C$1:C1000)</f>
        <v>4</v>
      </c>
      <c r="D277" s="8">
        <f>lookup($A277, NIL!$A$1:$A1000, NIL!D$1:D1000)</f>
        <v>0</v>
      </c>
      <c r="E277" s="8">
        <f>lookup($A277, NIL!$A$1:$A1000, NIL!E$1:E1000)</f>
        <v>1</v>
      </c>
      <c r="F277" s="8">
        <f>lookup($A277, NIL!$A$1:$A1000, NIL!F$1:F1000)</f>
        <v>0</v>
      </c>
      <c r="G277" s="8">
        <f>lookup($A277, NIL!$A$1:$A1000, NIL!G$1:G1000)</f>
        <v>0</v>
      </c>
      <c r="H277" s="8">
        <f>lookup($A277, NIL!$A$1:$A1000, NIL!K$1:K1000)</f>
        <v>0.1802616964</v>
      </c>
      <c r="I277" s="8">
        <f>lookup($A277, NIL!$A$1:$A1000, NIL!L$1:L1000)</f>
        <v>-2.857411258</v>
      </c>
      <c r="J277" s="8">
        <f>lookup($A277, NIL!$A$1:$A1000, NIL!M$1:M1000)</f>
        <v>0.2955136923</v>
      </c>
      <c r="K277" s="8">
        <f>lookup($A277, NIL!$A$1:$A1000, NIL!N$1:N1000)</f>
        <v>-0.980049762</v>
      </c>
      <c r="L277" s="8">
        <f>lookup($A277, NIL!$A$1:$A1000, NIL!O$1:O1000)</f>
        <v>-0.7116357457</v>
      </c>
      <c r="M277" s="8">
        <f>lookup($A277, NIL!$A$1:$A1000, NIL!P$1:P1000)</f>
        <v>-0.8146642753</v>
      </c>
      <c r="N277" s="8">
        <f t="shared" si="1"/>
        <v>-0.9025875444</v>
      </c>
      <c r="P277" s="8">
        <f>iferror(VLOOKUP($A277, Awario!$A$2:$G1000, 3, false), "")</f>
        <v>0</v>
      </c>
      <c r="Q277" s="8">
        <f>iferror(VLOOKUP($A277, Awario!$A$2:$Z1000, 4, false), "")</f>
        <v>0</v>
      </c>
      <c r="R277" s="8">
        <f>iferror(VLOOKUP($A277, Awario!$A$2:$Z1000, 5, false), "")</f>
        <v>586</v>
      </c>
      <c r="S277" s="8">
        <f>iferror(VLOOKUP($A277, Awario!$A$2:$G1000, 6, false), "")</f>
        <v>2.767897616</v>
      </c>
      <c r="T277" s="9" t="b">
        <f>iferror(VLOOKUP($A277, Awario!$A$2:$Z1000, 7, false), "")</f>
        <v>1</v>
      </c>
      <c r="U277" s="8" t="str">
        <f>iferror(VLOOKUP($A277, Awario!$A$2:$Z1000, 8, false), "")</f>
        <v/>
      </c>
      <c r="V277" s="8">
        <f>iferror(VLOOKUP($A277, Awario!$A$2:$Z1000, 9, false), "")</f>
        <v>0.6982069002</v>
      </c>
      <c r="W277" s="8">
        <f>iferror(VLOOKUP($A277, Awario!$A$2:$Z1000, 10, false), "")</f>
        <v>-0.9975098132</v>
      </c>
      <c r="X277" s="8" t="str">
        <f>iferror(VLOOKUP($A277, Awario!$A$2:$Z1000, 11, false), "")</f>
        <v/>
      </c>
      <c r="Y277" s="8">
        <f>iferror(VLOOKUP($A277, Awario!$A$2:$Z1000, 12, false), "")</f>
        <v>-0.1496514565</v>
      </c>
      <c r="Z277" s="8">
        <f t="shared" si="2"/>
        <v>-0.3868481052</v>
      </c>
      <c r="AA277" s="8"/>
      <c r="AB277" s="8">
        <f>iferror(VLOOKUP($A277, TMUI!$A$2:$G1000, 3, false), "")</f>
        <v>39.58</v>
      </c>
      <c r="AC277" s="8">
        <f>iferror(VLOOKUP($A277, TMUI!$A$2:$G1000, 4, false), "")</f>
        <v>26.1</v>
      </c>
      <c r="AD277" s="8">
        <f>iferror(VLOOKUP($A277, TMUI!$A$2:$G1000, 5, false), "")</f>
        <v>25.35</v>
      </c>
      <c r="AE277" s="8">
        <f>iferror(VLOOKUP($A277, TMUI!$A$2:$G1000, 6, false), "")</f>
        <v>10.85</v>
      </c>
      <c r="AF277" s="8">
        <f>iferror(VLOOKUP($A277, TMUI!$A$2:$Z1000, 7, false), "")</f>
        <v>-2.686289971</v>
      </c>
      <c r="AG277" s="8">
        <f>iferror(VLOOKUP($A277, TMUI!$A$2:$Z1000, 8, false), "")</f>
        <v>-2.920747476</v>
      </c>
      <c r="AH277" s="8">
        <f>iferror(VLOOKUP($A277, TMUI!$A$2:$Z1000, 9, false), "")</f>
        <v>-3.716882688</v>
      </c>
      <c r="AI277" s="8">
        <f>iferror(VLOOKUP($A277, TMUI!$A$2:$Z1000, 10, false), "")</f>
        <v>-2.785312548</v>
      </c>
      <c r="AJ277" s="8">
        <f>iferror(VLOOKUP($A277, TMUI!$A$2:$Z1000, 11, false), "")</f>
        <v>-3.027308171</v>
      </c>
      <c r="AK277" s="8">
        <f t="shared" si="3"/>
        <v>-1.739916139</v>
      </c>
      <c r="AL277" s="8"/>
      <c r="AM277" s="8">
        <f t="shared" si="4"/>
        <v>-1.00978393</v>
      </c>
      <c r="AN277" s="8">
        <f>iferror(vlookup(A277, 'December Scores'!A$1:AS1000, 3, false), "")</f>
        <v>-1.223450558</v>
      </c>
      <c r="AO277" s="8">
        <f t="shared" si="5"/>
        <v>-1.063200587</v>
      </c>
    </row>
    <row r="278">
      <c r="A278" s="2">
        <v>1864.0</v>
      </c>
      <c r="B278" s="2" t="s">
        <v>241</v>
      </c>
      <c r="C278" s="8">
        <f>lookup($A278, NIL!$A$1:$A1000, NIL!C$1:C1000)</f>
        <v>4</v>
      </c>
      <c r="D278" s="8">
        <f>lookup($A278, NIL!$A$1:$A1000, NIL!D$1:D1000)</f>
        <v>0</v>
      </c>
      <c r="E278" s="8">
        <f>lookup($A278, NIL!$A$1:$A1000, NIL!E$1:E1000)</f>
        <v>1</v>
      </c>
      <c r="F278" s="8">
        <f>lookup($A278, NIL!$A$1:$A1000, NIL!F$1:F1000)</f>
        <v>0</v>
      </c>
      <c r="G278" s="8">
        <f>lookup($A278, NIL!$A$1:$A1000, NIL!G$1:G1000)</f>
        <v>0</v>
      </c>
      <c r="H278" s="8">
        <f>lookup($A278, NIL!$A$1:$A1000, NIL!K$1:K1000)</f>
        <v>0.1802616964</v>
      </c>
      <c r="I278" s="8">
        <f>lookup($A278, NIL!$A$1:$A1000, NIL!L$1:L1000)</f>
        <v>-2.857411258</v>
      </c>
      <c r="J278" s="8">
        <f>lookup($A278, NIL!$A$1:$A1000, NIL!M$1:M1000)</f>
        <v>0.2955136923</v>
      </c>
      <c r="K278" s="8">
        <f>lookup($A278, NIL!$A$1:$A1000, NIL!N$1:N1000)</f>
        <v>-0.980049762</v>
      </c>
      <c r="L278" s="8">
        <f>lookup($A278, NIL!$A$1:$A1000, NIL!O$1:O1000)</f>
        <v>-0.7116357457</v>
      </c>
      <c r="M278" s="8">
        <f>lookup($A278, NIL!$A$1:$A1000, NIL!P$1:P1000)</f>
        <v>-0.8146642753</v>
      </c>
      <c r="N278" s="8">
        <f t="shared" si="1"/>
        <v>-0.9025875444</v>
      </c>
      <c r="P278" s="8">
        <f>iferror(VLOOKUP($A278, Awario!$A$2:$G1000, 3, false), "")</f>
        <v>0</v>
      </c>
      <c r="Q278" s="8">
        <f>iferror(VLOOKUP($A278, Awario!$A$2:$Z1000, 4, false), "")</f>
        <v>0</v>
      </c>
      <c r="R278" s="8">
        <f>iferror(VLOOKUP($A278, Awario!$A$2:$Z1000, 5, false), "")</f>
        <v>0</v>
      </c>
      <c r="S278" s="8">
        <f>iferror(VLOOKUP($A278, Awario!$A$2:$G1000, 6, false), "")</f>
        <v>0</v>
      </c>
      <c r="T278" s="9" t="b">
        <f>iferror(VLOOKUP($A278, Awario!$A$2:$Z1000, 7, false), "")</f>
        <v>1</v>
      </c>
      <c r="U278" s="8" t="str">
        <f>iferror(VLOOKUP($A278, Awario!$A$2:$Z1000, 8, false), "")</f>
        <v/>
      </c>
      <c r="V278" s="8">
        <f>iferror(VLOOKUP($A278, Awario!$A$2:$Z1000, 9, false), "")</f>
        <v>-0.7270182438</v>
      </c>
      <c r="W278" s="8">
        <f>iferror(VLOOKUP($A278, Awario!$A$2:$Z1000, 10, false), "")</f>
        <v>-0.9975098132</v>
      </c>
      <c r="X278" s="8" t="str">
        <f>iferror(VLOOKUP($A278, Awario!$A$2:$Z1000, 11, false), "")</f>
        <v/>
      </c>
      <c r="Y278" s="8">
        <f>iferror(VLOOKUP($A278, Awario!$A$2:$Z1000, 12, false), "")</f>
        <v>-0.8622640285</v>
      </c>
      <c r="Z278" s="8">
        <f t="shared" si="2"/>
        <v>-0.9285817296</v>
      </c>
      <c r="AA278" s="8"/>
      <c r="AB278" s="8">
        <f>iferror(VLOOKUP($A278, TMUI!$A$2:$G1000, 3, false), "")</f>
        <v>62.42</v>
      </c>
      <c r="AC278" s="8">
        <f>iferror(VLOOKUP($A278, TMUI!$A$2:$G1000, 4, false), "")</f>
        <v>33.99</v>
      </c>
      <c r="AD278" s="8">
        <f>iferror(VLOOKUP($A278, TMUI!$A$2:$G1000, 5, false), "")</f>
        <v>48.21</v>
      </c>
      <c r="AE278" s="8">
        <f>iferror(VLOOKUP($A278, TMUI!$A$2:$G1000, 6, false), "")</f>
        <v>25.85</v>
      </c>
      <c r="AF278" s="8">
        <f>iferror(VLOOKUP($A278, TMUI!$A$2:$Z1000, 7, false), "")</f>
        <v>-1.012265869</v>
      </c>
      <c r="AG278" s="8">
        <f>iferror(VLOOKUP($A278, TMUI!$A$2:$Z1000, 8, false), "")</f>
        <v>-2.384285407</v>
      </c>
      <c r="AH278" s="8">
        <f>iferror(VLOOKUP($A278, TMUI!$A$2:$Z1000, 9, false), "")</f>
        <v>-1.926532682</v>
      </c>
      <c r="AI278" s="8">
        <f>iferror(VLOOKUP($A278, TMUI!$A$2:$Z1000, 10, false), "")</f>
        <v>-1.870106099</v>
      </c>
      <c r="AJ278" s="8">
        <f>iferror(VLOOKUP($A278, TMUI!$A$2:$Z1000, 11, false), "")</f>
        <v>-1.798297514</v>
      </c>
      <c r="AK278" s="8">
        <f t="shared" si="3"/>
        <v>-1.341006157</v>
      </c>
      <c r="AL278" s="8"/>
      <c r="AM278" s="8">
        <f t="shared" si="4"/>
        <v>-1.05739181</v>
      </c>
      <c r="AN278" s="8">
        <f>iferror(vlookup(A278, 'December Scores'!A$1:AS1000, 3, false), "")</f>
        <v>-1.084980629</v>
      </c>
      <c r="AO278" s="8">
        <f t="shared" si="5"/>
        <v>-1.064289015</v>
      </c>
    </row>
    <row r="279">
      <c r="A279" s="2">
        <v>1931.0</v>
      </c>
      <c r="B279" s="2" t="s">
        <v>261</v>
      </c>
      <c r="C279" s="8">
        <f>lookup($A279, NIL!$A$1:$A1000, NIL!C$1:C1000)</f>
        <v>4</v>
      </c>
      <c r="D279" s="8">
        <f>lookup($A279, NIL!$A$1:$A1000, NIL!D$1:D1000)</f>
        <v>0</v>
      </c>
      <c r="E279" s="8">
        <f>lookup($A279, NIL!$A$1:$A1000, NIL!E$1:E1000)</f>
        <v>1</v>
      </c>
      <c r="F279" s="8">
        <f>lookup($A279, NIL!$A$1:$A1000, NIL!F$1:F1000)</f>
        <v>0</v>
      </c>
      <c r="G279" s="8">
        <f>lookup($A279, NIL!$A$1:$A1000, NIL!G$1:G1000)</f>
        <v>0</v>
      </c>
      <c r="H279" s="8">
        <f>lookup($A279, NIL!$A$1:$A1000, NIL!K$1:K1000)</f>
        <v>0.1802616964</v>
      </c>
      <c r="I279" s="8">
        <f>lookup($A279, NIL!$A$1:$A1000, NIL!L$1:L1000)</f>
        <v>-2.857411258</v>
      </c>
      <c r="J279" s="8">
        <f>lookup($A279, NIL!$A$1:$A1000, NIL!M$1:M1000)</f>
        <v>0.2955136923</v>
      </c>
      <c r="K279" s="8">
        <f>lookup($A279, NIL!$A$1:$A1000, NIL!N$1:N1000)</f>
        <v>-0.980049762</v>
      </c>
      <c r="L279" s="8">
        <f>lookup($A279, NIL!$A$1:$A1000, NIL!O$1:O1000)</f>
        <v>-0.7116357457</v>
      </c>
      <c r="M279" s="8">
        <f>lookup($A279, NIL!$A$1:$A1000, NIL!P$1:P1000)</f>
        <v>-0.8146642753</v>
      </c>
      <c r="N279" s="8">
        <f t="shared" si="1"/>
        <v>-0.9025875444</v>
      </c>
      <c r="P279" s="8">
        <f>iferror(VLOOKUP($A279, Awario!$A$2:$G1000, 3, false), "")</f>
        <v>0</v>
      </c>
      <c r="Q279" s="8">
        <f>iferror(VLOOKUP($A279, Awario!$A$2:$Z1000, 4, false), "")</f>
        <v>0</v>
      </c>
      <c r="R279" s="8">
        <f>iferror(VLOOKUP($A279, Awario!$A$2:$Z1000, 5, false), "")</f>
        <v>0</v>
      </c>
      <c r="S279" s="8">
        <f>iferror(VLOOKUP($A279, Awario!$A$2:$G1000, 6, false), "")</f>
        <v>0</v>
      </c>
      <c r="T279" s="9" t="b">
        <f>iferror(VLOOKUP($A279, Awario!$A$2:$Z1000, 7, false), "")</f>
        <v>1</v>
      </c>
      <c r="U279" s="8" t="str">
        <f>iferror(VLOOKUP($A279, Awario!$A$2:$Z1000, 8, false), "")</f>
        <v/>
      </c>
      <c r="V279" s="8">
        <f>iferror(VLOOKUP($A279, Awario!$A$2:$Z1000, 9, false), "")</f>
        <v>-0.7270182438</v>
      </c>
      <c r="W279" s="8">
        <f>iferror(VLOOKUP($A279, Awario!$A$2:$Z1000, 10, false), "")</f>
        <v>-0.9975098132</v>
      </c>
      <c r="X279" s="8" t="str">
        <f>iferror(VLOOKUP($A279, Awario!$A$2:$Z1000, 11, false), "")</f>
        <v/>
      </c>
      <c r="Y279" s="8">
        <f>iferror(VLOOKUP($A279, Awario!$A$2:$Z1000, 12, false), "")</f>
        <v>-0.8622640285</v>
      </c>
      <c r="Z279" s="8">
        <f t="shared" si="2"/>
        <v>-0.9285817296</v>
      </c>
      <c r="AA279" s="8"/>
      <c r="AB279" s="8">
        <f>iferror(VLOOKUP($A279, TMUI!$A$2:$G1000, 3, false), "")</f>
        <v>32.69</v>
      </c>
      <c r="AC279" s="8">
        <f>iferror(VLOOKUP($A279, TMUI!$A$2:$G1000, 4, false), "")</f>
        <v>48.79</v>
      </c>
      <c r="AD279" s="8">
        <f>iferror(VLOOKUP($A279, TMUI!$A$2:$G1000, 5, false), "")</f>
        <v>46.37</v>
      </c>
      <c r="AE279" s="8">
        <f>iferror(VLOOKUP($A279, TMUI!$A$2:$G1000, 6, false), "")</f>
        <v>27.72</v>
      </c>
      <c r="AF279" s="8">
        <f>iferror(VLOOKUP($A279, TMUI!$A$2:$Z1000, 7, false), "")</f>
        <v>-3.191282355</v>
      </c>
      <c r="AG279" s="8">
        <f>iferror(VLOOKUP($A279, TMUI!$A$2:$Z1000, 8, false), "")</f>
        <v>-1.377994073</v>
      </c>
      <c r="AH279" s="8">
        <f>iferror(VLOOKUP($A279, TMUI!$A$2:$Z1000, 9, false), "")</f>
        <v>-2.070637844</v>
      </c>
      <c r="AI279" s="8">
        <f>iferror(VLOOKUP($A279, TMUI!$A$2:$Z1000, 10, false), "")</f>
        <v>-1.756010361</v>
      </c>
      <c r="AJ279" s="8">
        <f>iferror(VLOOKUP($A279, TMUI!$A$2:$Z1000, 11, false), "")</f>
        <v>-2.098981158</v>
      </c>
      <c r="AK279" s="8">
        <f t="shared" si="3"/>
        <v>-1.448786098</v>
      </c>
      <c r="AL279" s="8"/>
      <c r="AM279" s="8">
        <f t="shared" si="4"/>
        <v>-1.093318457</v>
      </c>
      <c r="AN279" s="8">
        <f>iferror(vlookup(A279, 'December Scores'!A$1:AS1000, 3, false), "")</f>
        <v>-1.082412689</v>
      </c>
      <c r="AO279" s="8">
        <f t="shared" si="5"/>
        <v>-1.090592015</v>
      </c>
    </row>
    <row r="280">
      <c r="A280" s="2">
        <v>2420.0</v>
      </c>
      <c r="B280" s="2" t="s">
        <v>334</v>
      </c>
      <c r="C280" s="8">
        <f>lookup($A280, NIL!$A$1:$A1000, NIL!C$1:C1000)</f>
        <v>2</v>
      </c>
      <c r="D280" s="8">
        <f>lookup($A280, NIL!$A$1:$A1000, NIL!D$1:D1000)</f>
        <v>0</v>
      </c>
      <c r="E280" s="8">
        <f>lookup($A280, NIL!$A$1:$A1000, NIL!E$1:E1000)</f>
        <v>1</v>
      </c>
      <c r="F280" s="8">
        <f>lookup($A280, NIL!$A$1:$A1000, NIL!F$1:F1000)</f>
        <v>0</v>
      </c>
      <c r="G280" s="8">
        <f>lookup($A280, NIL!$A$1:$A1000, NIL!G$1:G1000)</f>
        <v>0</v>
      </c>
      <c r="H280" s="8">
        <f>lookup($A280, NIL!$A$1:$A1000, NIL!K$1:K1000)</f>
        <v>-5.528025355</v>
      </c>
      <c r="I280" s="8">
        <f>lookup($A280, NIL!$A$1:$A1000, NIL!L$1:L1000)</f>
        <v>-2.857411258</v>
      </c>
      <c r="J280" s="8">
        <f>lookup($A280, NIL!$A$1:$A1000, NIL!M$1:M1000)</f>
        <v>0.2955136923</v>
      </c>
      <c r="K280" s="8">
        <f>lookup($A280, NIL!$A$1:$A1000, NIL!N$1:N1000)</f>
        <v>-0.980049762</v>
      </c>
      <c r="L280" s="8">
        <f>lookup($A280, NIL!$A$1:$A1000, NIL!O$1:O1000)</f>
        <v>-0.7116357457</v>
      </c>
      <c r="M280" s="8">
        <f>lookup($A280, NIL!$A$1:$A1000, NIL!P$1:P1000)</f>
        <v>-1.956321686</v>
      </c>
      <c r="N280" s="8">
        <f t="shared" si="1"/>
        <v>-1.398685699</v>
      </c>
      <c r="P280" s="8" t="str">
        <f>iferror(VLOOKUP($A280, Awario!$A$2:$G1000, 3, false), "")</f>
        <v/>
      </c>
      <c r="Q280" s="8" t="str">
        <f>iferror(VLOOKUP($A280, Awario!$A$2:$Z1000, 4, false), "")</f>
        <v/>
      </c>
      <c r="R280" s="8" t="str">
        <f>iferror(VLOOKUP($A280, Awario!$A$2:$Z1000, 5, false), "")</f>
        <v/>
      </c>
      <c r="S280" s="8" t="str">
        <f>iferror(VLOOKUP($A280, Awario!$A$2:$G1000, 6, false), "")</f>
        <v/>
      </c>
      <c r="T280" s="9" t="str">
        <f>iferror(VLOOKUP($A280, Awario!$A$2:$Z1000, 7, false), "")</f>
        <v/>
      </c>
      <c r="U280" s="8" t="str">
        <f>iferror(VLOOKUP($A280, Awario!$A$2:$Z1000, 8, false), "")</f>
        <v/>
      </c>
      <c r="V280" s="8" t="str">
        <f>iferror(VLOOKUP($A280, Awario!$A$2:$Z1000, 9, false), "")</f>
        <v/>
      </c>
      <c r="W280" s="8" t="str">
        <f>iferror(VLOOKUP($A280, Awario!$A$2:$Z1000, 10, false), "")</f>
        <v/>
      </c>
      <c r="X280" s="8" t="str">
        <f>iferror(VLOOKUP($A280, Awario!$A$2:$Z1000, 11, false), "")</f>
        <v/>
      </c>
      <c r="Y280" s="8" t="str">
        <f>iferror(VLOOKUP($A280, Awario!$A$2:$Z1000, 12, false), "")</f>
        <v/>
      </c>
      <c r="Z280" s="8" t="str">
        <f t="shared" si="2"/>
        <v/>
      </c>
      <c r="AA280" s="8"/>
      <c r="AB280" s="8">
        <f>iferror(VLOOKUP($A280, TMUI!$A$2:$G1000, 3, false), "")</f>
        <v>64.06</v>
      </c>
      <c r="AC280" s="8">
        <f>iferror(VLOOKUP($A280, TMUI!$A$2:$G1000, 4, false), "")</f>
        <v>57.81</v>
      </c>
      <c r="AD280" s="8">
        <f>iferror(VLOOKUP($A280, TMUI!$A$2:$G1000, 5, false), "")</f>
        <v>60.94</v>
      </c>
      <c r="AE280" s="8">
        <f>iferror(VLOOKUP($A280, TMUI!$A$2:$G1000, 6, false), "")</f>
        <v>56.25</v>
      </c>
      <c r="AF280" s="8">
        <f>iferror(VLOOKUP($A280, TMUI!$A$2:$Z1000, 7, false), "")</f>
        <v>-0.8920644887</v>
      </c>
      <c r="AG280" s="8">
        <f>iferror(VLOOKUP($A280, TMUI!$A$2:$Z1000, 8, false), "")</f>
        <v>-0.7647003</v>
      </c>
      <c r="AH280" s="8">
        <f>iferror(VLOOKUP($A280, TMUI!$A$2:$Z1000, 9, false), "")</f>
        <v>-0.9295442491</v>
      </c>
      <c r="AI280" s="8">
        <f>iferror(VLOOKUP($A280, TMUI!$A$2:$Z1000, 10, false), "")</f>
        <v>-0.01528769417</v>
      </c>
      <c r="AJ280" s="8">
        <f>iferror(VLOOKUP($A280, TMUI!$A$2:$Z1000, 11, false), "")</f>
        <v>-0.650399183</v>
      </c>
      <c r="AK280" s="8">
        <f t="shared" si="3"/>
        <v>-0.8064732996</v>
      </c>
      <c r="AL280" s="8"/>
      <c r="AM280" s="8">
        <f t="shared" si="4"/>
        <v>-1.102579499</v>
      </c>
      <c r="AN280" s="8" t="str">
        <f>iferror(vlookup(A280, 'December Scores'!A$1:AS1000, 3, false), "")</f>
        <v/>
      </c>
      <c r="AO280" s="8">
        <f t="shared" si="5"/>
        <v>-1.102579499</v>
      </c>
    </row>
    <row r="281">
      <c r="A281" s="2">
        <v>1362.0</v>
      </c>
      <c r="B281" s="2" t="s">
        <v>123</v>
      </c>
      <c r="C281" s="8">
        <f>lookup($A281, NIL!$A$1:$A1000, NIL!C$1:C1000)</f>
        <v>2</v>
      </c>
      <c r="D281" s="8">
        <f>lookup($A281, NIL!$A$1:$A1000, NIL!D$1:D1000)</f>
        <v>1</v>
      </c>
      <c r="E281" s="8">
        <f>lookup($A281, NIL!$A$1:$A1000, NIL!E$1:E1000)</f>
        <v>0</v>
      </c>
      <c r="F281" s="8">
        <f>lookup($A281, NIL!$A$1:$A1000, NIL!F$1:F1000)</f>
        <v>0</v>
      </c>
      <c r="G281" s="8">
        <f>lookup($A281, NIL!$A$1:$A1000, NIL!G$1:G1000)</f>
        <v>0</v>
      </c>
      <c r="H281" s="8">
        <f>lookup($A281, NIL!$A$1:$A1000, NIL!K$1:K1000)</f>
        <v>-5.528025355</v>
      </c>
      <c r="I281" s="8">
        <f>lookup($A281, NIL!$A$1:$A1000, NIL!L$1:L1000)</f>
        <v>0.3487391692</v>
      </c>
      <c r="J281" s="8">
        <f>lookup($A281, NIL!$A$1:$A1000, NIL!M$1:M1000)</f>
        <v>-3.37154258</v>
      </c>
      <c r="K281" s="8">
        <f>lookup($A281, NIL!$A$1:$A1000, NIL!N$1:N1000)</f>
        <v>-0.980049762</v>
      </c>
      <c r="L281" s="8">
        <f>lookup($A281, NIL!$A$1:$A1000, NIL!O$1:O1000)</f>
        <v>-0.7116357457</v>
      </c>
      <c r="M281" s="8">
        <f>lookup($A281, NIL!$A$1:$A1000, NIL!P$1:P1000)</f>
        <v>-2.048502855</v>
      </c>
      <c r="N281" s="8">
        <f t="shared" si="1"/>
        <v>-1.431259185</v>
      </c>
      <c r="P281" s="8">
        <f>iferror(VLOOKUP($A281, Awario!$A$2:$G1000, 3, false), "")</f>
        <v>0</v>
      </c>
      <c r="Q281" s="8">
        <f>iferror(VLOOKUP($A281, Awario!$A$2:$Z1000, 4, false), "")</f>
        <v>0</v>
      </c>
      <c r="R281" s="8">
        <f>iferror(VLOOKUP($A281, Awario!$A$2:$Z1000, 5, false), "")</f>
        <v>0</v>
      </c>
      <c r="S281" s="8">
        <f>iferror(VLOOKUP($A281, Awario!$A$2:$G1000, 6, false), "")</f>
        <v>0</v>
      </c>
      <c r="T281" s="9" t="b">
        <f>iferror(VLOOKUP($A281, Awario!$A$2:$Z1000, 7, false), "")</f>
        <v>1</v>
      </c>
      <c r="U281" s="8" t="str">
        <f>iferror(VLOOKUP($A281, Awario!$A$2:$Z1000, 8, false), "")</f>
        <v/>
      </c>
      <c r="V281" s="8">
        <f>iferror(VLOOKUP($A281, Awario!$A$2:$Z1000, 9, false), "")</f>
        <v>-0.7270182438</v>
      </c>
      <c r="W281" s="8">
        <f>iferror(VLOOKUP($A281, Awario!$A$2:$Z1000, 10, false), "")</f>
        <v>-0.9975098132</v>
      </c>
      <c r="X281" s="8" t="str">
        <f>iferror(VLOOKUP($A281, Awario!$A$2:$Z1000, 11, false), "")</f>
        <v/>
      </c>
      <c r="Y281" s="8">
        <f>iferror(VLOOKUP($A281, Awario!$A$2:$Z1000, 12, false), "")</f>
        <v>-0.8622640285</v>
      </c>
      <c r="Z281" s="8">
        <f t="shared" si="2"/>
        <v>-0.9285817296</v>
      </c>
      <c r="AA281" s="8"/>
      <c r="AB281" s="8">
        <f>iferror(VLOOKUP($A281, TMUI!$A$2:$G1000, 3, false), "")</f>
        <v>50.75</v>
      </c>
      <c r="AC281" s="8">
        <f>iferror(VLOOKUP($A281, TMUI!$A$2:$G1000, 4, false), "")</f>
        <v>48.35</v>
      </c>
      <c r="AD281" s="8">
        <f>iferror(VLOOKUP($A281, TMUI!$A$2:$G1000, 5, false), "")</f>
        <v>59.29</v>
      </c>
      <c r="AE281" s="8">
        <f>iferror(VLOOKUP($A281, TMUI!$A$2:$G1000, 6, false), "")</f>
        <v>48.71</v>
      </c>
      <c r="AF281" s="8">
        <f>iferror(VLOOKUP($A281, TMUI!$A$2:$Z1000, 7, false), "")</f>
        <v>-1.867601301</v>
      </c>
      <c r="AG281" s="8">
        <f>iferror(VLOOKUP($A281, TMUI!$A$2:$Z1000, 8, false), "")</f>
        <v>-1.407910842</v>
      </c>
      <c r="AH281" s="8">
        <f>iferror(VLOOKUP($A281, TMUI!$A$2:$Z1000, 9, false), "")</f>
        <v>-1.058768987</v>
      </c>
      <c r="AI281" s="8">
        <f>iferror(VLOOKUP($A281, TMUI!$A$2:$Z1000, 10, false), "")</f>
        <v>-0.4753314695</v>
      </c>
      <c r="AJ281" s="8">
        <f>iferror(VLOOKUP($A281, TMUI!$A$2:$Z1000, 11, false), "")</f>
        <v>-1.20240315</v>
      </c>
      <c r="AK281" s="8">
        <f t="shared" si="3"/>
        <v>-1.096541449</v>
      </c>
      <c r="AL281" s="8"/>
      <c r="AM281" s="8">
        <f t="shared" si="4"/>
        <v>-1.152127455</v>
      </c>
      <c r="AN281" s="8">
        <f>iferror(vlookup(A281, 'December Scores'!A$1:AS1000, 3, false), "")</f>
        <v>-0.9677325247</v>
      </c>
      <c r="AO281" s="8">
        <f t="shared" si="5"/>
        <v>-1.106028722</v>
      </c>
    </row>
    <row r="282">
      <c r="A282" s="2">
        <v>1617.0</v>
      </c>
      <c r="B282" s="2" t="s">
        <v>180</v>
      </c>
      <c r="C282" s="8">
        <f>lookup($A282, NIL!$A$1:$A1000, NIL!C$1:C1000)</f>
        <v>2</v>
      </c>
      <c r="D282" s="8">
        <f>lookup($A282, NIL!$A$1:$A1000, NIL!D$1:D1000)</f>
        <v>0</v>
      </c>
      <c r="E282" s="8">
        <f>lookup($A282, NIL!$A$1:$A1000, NIL!E$1:E1000)</f>
        <v>1</v>
      </c>
      <c r="F282" s="8">
        <f>lookup($A282, NIL!$A$1:$A1000, NIL!F$1:F1000)</f>
        <v>0</v>
      </c>
      <c r="G282" s="8">
        <f>lookup($A282, NIL!$A$1:$A1000, NIL!G$1:G1000)</f>
        <v>0</v>
      </c>
      <c r="H282" s="8">
        <f>lookup($A282, NIL!$A$1:$A1000, NIL!K$1:K1000)</f>
        <v>-5.528025355</v>
      </c>
      <c r="I282" s="8">
        <f>lookup($A282, NIL!$A$1:$A1000, NIL!L$1:L1000)</f>
        <v>-2.857411258</v>
      </c>
      <c r="J282" s="8">
        <f>lookup($A282, NIL!$A$1:$A1000, NIL!M$1:M1000)</f>
        <v>0.2955136923</v>
      </c>
      <c r="K282" s="8">
        <f>lookup($A282, NIL!$A$1:$A1000, NIL!N$1:N1000)</f>
        <v>-0.980049762</v>
      </c>
      <c r="L282" s="8">
        <f>lookup($A282, NIL!$A$1:$A1000, NIL!O$1:O1000)</f>
        <v>-0.7116357457</v>
      </c>
      <c r="M282" s="8">
        <f>lookup($A282, NIL!$A$1:$A1000, NIL!P$1:P1000)</f>
        <v>-1.956321686</v>
      </c>
      <c r="N282" s="8">
        <f t="shared" si="1"/>
        <v>-1.398685699</v>
      </c>
      <c r="P282" s="8">
        <f>iferror(VLOOKUP($A282, Awario!$A$2:$G1000, 3, false), "")</f>
        <v>1</v>
      </c>
      <c r="Q282" s="8">
        <f>iferror(VLOOKUP($A282, Awario!$A$2:$Z1000, 4, false), "")</f>
        <v>0</v>
      </c>
      <c r="R282" s="8">
        <f>iferror(VLOOKUP($A282, Awario!$A$2:$Z1000, 5, false), "")</f>
        <v>0</v>
      </c>
      <c r="S282" s="8">
        <f>iferror(VLOOKUP($A282, Awario!$A$2:$G1000, 6, false), "")</f>
        <v>0</v>
      </c>
      <c r="T282" s="9" t="b">
        <f>iferror(VLOOKUP($A282, Awario!$A$2:$Z1000, 7, false), "")</f>
        <v>1</v>
      </c>
      <c r="U282" s="8" t="str">
        <f>iferror(VLOOKUP($A282, Awario!$A$2:$Z1000, 8, false), "")</f>
        <v/>
      </c>
      <c r="V282" s="8">
        <f>iferror(VLOOKUP($A282, Awario!$A$2:$Z1000, 9, false), "")</f>
        <v>-0.7270182438</v>
      </c>
      <c r="W282" s="8">
        <f>iferror(VLOOKUP($A282, Awario!$A$2:$Z1000, 10, false), "")</f>
        <v>-0.5488229667</v>
      </c>
      <c r="X282" s="8" t="str">
        <f>iferror(VLOOKUP($A282, Awario!$A$2:$Z1000, 11, false), "")</f>
        <v/>
      </c>
      <c r="Y282" s="8">
        <f>iferror(VLOOKUP($A282, Awario!$A$2:$Z1000, 12, false), "")</f>
        <v>-0.6379206052</v>
      </c>
      <c r="Z282" s="8">
        <f t="shared" si="2"/>
        <v>-0.7986993209</v>
      </c>
      <c r="AA282" s="8"/>
      <c r="AB282" s="8">
        <f>iferror(VLOOKUP($A282, TMUI!$A$2:$G1000, 3, false), "")</f>
        <v>60.47</v>
      </c>
      <c r="AC282" s="8">
        <f>iferror(VLOOKUP($A282, TMUI!$A$2:$G1000, 4, false), "")</f>
        <v>46.32</v>
      </c>
      <c r="AD282" s="8">
        <f>iferror(VLOOKUP($A282, TMUI!$A$2:$G1000, 5, false), "")</f>
        <v>54.19</v>
      </c>
      <c r="AE282" s="8">
        <f>iferror(VLOOKUP($A282, TMUI!$A$2:$G1000, 6, false), "")</f>
        <v>42.32</v>
      </c>
      <c r="AF282" s="8">
        <f>iferror(VLOOKUP($A282, TMUI!$A$2:$Z1000, 7, false), "")</f>
        <v>-1.155188242</v>
      </c>
      <c r="AG282" s="8">
        <f>iferror(VLOOKUP($A282, TMUI!$A$2:$Z1000, 8, false), "")</f>
        <v>-1.545935937</v>
      </c>
      <c r="AH282" s="8">
        <f>iferror(VLOOKUP($A282, TMUI!$A$2:$Z1000, 9, false), "")</f>
        <v>-1.458190904</v>
      </c>
      <c r="AI282" s="8">
        <f>iferror(VLOOKUP($A282, TMUI!$A$2:$Z1000, 10, false), "")</f>
        <v>-0.8652094171</v>
      </c>
      <c r="AJ282" s="8">
        <f>iferror(VLOOKUP($A282, TMUI!$A$2:$Z1000, 11, false), "")</f>
        <v>-1.256131125</v>
      </c>
      <c r="AK282" s="8">
        <f t="shared" si="3"/>
        <v>-1.120772557</v>
      </c>
      <c r="AL282" s="8"/>
      <c r="AM282" s="8">
        <f t="shared" si="4"/>
        <v>-1.106052526</v>
      </c>
      <c r="AN282" s="8">
        <f>iferror(vlookup(A282, 'December Scores'!A$1:AS1000, 3, false), "")</f>
        <v>-1.120826418</v>
      </c>
      <c r="AO282" s="8">
        <f t="shared" si="5"/>
        <v>-1.109745999</v>
      </c>
    </row>
    <row r="283">
      <c r="A283" s="2">
        <v>2182.0</v>
      </c>
      <c r="B283" s="2" t="s">
        <v>310</v>
      </c>
      <c r="C283" s="8">
        <f>lookup($A283, NIL!$A$1:$A1000, NIL!C$1:C1000)</f>
        <v>4</v>
      </c>
      <c r="D283" s="8">
        <f>lookup($A283, NIL!$A$1:$A1000, NIL!D$1:D1000)</f>
        <v>1</v>
      </c>
      <c r="E283" s="8">
        <f>lookup($A283, NIL!$A$1:$A1000, NIL!E$1:E1000)</f>
        <v>1</v>
      </c>
      <c r="F283" s="8">
        <f>lookup($A283, NIL!$A$1:$A1000, NIL!F$1:F1000)</f>
        <v>0</v>
      </c>
      <c r="G283" s="8">
        <f>lookup($A283, NIL!$A$1:$A1000, NIL!G$1:G1000)</f>
        <v>0</v>
      </c>
      <c r="H283" s="8">
        <f>lookup($A283, NIL!$A$1:$A1000, NIL!K$1:K1000)</f>
        <v>0.1802616964</v>
      </c>
      <c r="I283" s="8">
        <f>lookup($A283, NIL!$A$1:$A1000, NIL!L$1:L1000)</f>
        <v>0.3487391692</v>
      </c>
      <c r="J283" s="8">
        <f>lookup($A283, NIL!$A$1:$A1000, NIL!M$1:M1000)</f>
        <v>0.2955136923</v>
      </c>
      <c r="K283" s="8">
        <f>lookup($A283, NIL!$A$1:$A1000, NIL!N$1:N1000)</f>
        <v>-0.980049762</v>
      </c>
      <c r="L283" s="8">
        <f>lookup($A283, NIL!$A$1:$A1000, NIL!O$1:O1000)</f>
        <v>-0.7116357457</v>
      </c>
      <c r="M283" s="8">
        <f>lookup($A283, NIL!$A$1:$A1000, NIL!P$1:P1000)</f>
        <v>-0.17343419</v>
      </c>
      <c r="N283" s="8">
        <f t="shared" si="1"/>
        <v>-0.4164543072</v>
      </c>
      <c r="P283" s="8" t="str">
        <f>iferror(VLOOKUP($A283, Awario!$A$2:$G1000, 3, false), "")</f>
        <v/>
      </c>
      <c r="Q283" s="8" t="str">
        <f>iferror(VLOOKUP($A283, Awario!$A$2:$Z1000, 4, false), "")</f>
        <v/>
      </c>
      <c r="R283" s="8" t="str">
        <f>iferror(VLOOKUP($A283, Awario!$A$2:$Z1000, 5, false), "")</f>
        <v/>
      </c>
      <c r="S283" s="8" t="str">
        <f>iferror(VLOOKUP($A283, Awario!$A$2:$G1000, 6, false), "")</f>
        <v/>
      </c>
      <c r="T283" s="9" t="str">
        <f>iferror(VLOOKUP($A283, Awario!$A$2:$Z1000, 7, false), "")</f>
        <v/>
      </c>
      <c r="U283" s="8" t="str">
        <f>iferror(VLOOKUP($A283, Awario!$A$2:$Z1000, 8, false), "")</f>
        <v/>
      </c>
      <c r="V283" s="8" t="str">
        <f>iferror(VLOOKUP($A283, Awario!$A$2:$Z1000, 9, false), "")</f>
        <v/>
      </c>
      <c r="W283" s="8" t="str">
        <f>iferror(VLOOKUP($A283, Awario!$A$2:$Z1000, 10, false), "")</f>
        <v/>
      </c>
      <c r="X283" s="8" t="str">
        <f>iferror(VLOOKUP($A283, Awario!$A$2:$Z1000, 11, false), "")</f>
        <v/>
      </c>
      <c r="Y283" s="8" t="str">
        <f>iferror(VLOOKUP($A283, Awario!$A$2:$Z1000, 12, false), "")</f>
        <v/>
      </c>
      <c r="Z283" s="8" t="str">
        <f t="shared" si="2"/>
        <v/>
      </c>
      <c r="AA283" s="8"/>
      <c r="AB283" s="8">
        <f>iferror(VLOOKUP($A283, TMUI!$A$2:$G1000, 3, false), "")</f>
        <v>25.78</v>
      </c>
      <c r="AC283" s="8">
        <f>iferror(VLOOKUP($A283, TMUI!$A$2:$G1000, 4, false), "")</f>
        <v>24.22</v>
      </c>
      <c r="AD283" s="8">
        <f>iferror(VLOOKUP($A283, TMUI!$A$2:$G1000, 5, false), "")</f>
        <v>18.75</v>
      </c>
      <c r="AE283" s="8">
        <f>iferror(VLOOKUP($A283, TMUI!$A$2:$G1000, 6, false), "")</f>
        <v>17.19</v>
      </c>
      <c r="AF283" s="8">
        <f>iferror(VLOOKUP($A283, TMUI!$A$2:$Z1000, 7, false), "")</f>
        <v>-3.69774061</v>
      </c>
      <c r="AG283" s="8">
        <f>iferror(VLOOKUP($A283, TMUI!$A$2:$Z1000, 8, false), "")</f>
        <v>-3.048573673</v>
      </c>
      <c r="AH283" s="8">
        <f>iferror(VLOOKUP($A283, TMUI!$A$2:$Z1000, 9, false), "")</f>
        <v>-4.23378164</v>
      </c>
      <c r="AI283" s="8">
        <f>iferror(VLOOKUP($A283, TMUI!$A$2:$Z1000, 10, false), "")</f>
        <v>-2.398485289</v>
      </c>
      <c r="AJ283" s="8">
        <f>iferror(VLOOKUP($A283, TMUI!$A$2:$Z1000, 11, false), "")</f>
        <v>-3.344645303</v>
      </c>
      <c r="AK283" s="8">
        <f t="shared" si="3"/>
        <v>-1.828837145</v>
      </c>
      <c r="AL283" s="8"/>
      <c r="AM283" s="8">
        <f t="shared" si="4"/>
        <v>-1.122645726</v>
      </c>
      <c r="AN283" s="8" t="str">
        <f>iferror(vlookup(A283, 'December Scores'!A$1:AS1000, 3, false), "")</f>
        <v/>
      </c>
      <c r="AO283" s="8">
        <f t="shared" si="5"/>
        <v>-1.122645726</v>
      </c>
    </row>
    <row r="284">
      <c r="A284" s="2">
        <v>1516.0</v>
      </c>
      <c r="B284" s="2" t="s">
        <v>159</v>
      </c>
      <c r="C284" s="8">
        <f>lookup($A284, NIL!$A$1:$A1000, NIL!C$1:C1000)</f>
        <v>4</v>
      </c>
      <c r="D284" s="8">
        <f>lookup($A284, NIL!$A$1:$A1000, NIL!D$1:D1000)</f>
        <v>0</v>
      </c>
      <c r="E284" s="8">
        <f>lookup($A284, NIL!$A$1:$A1000, NIL!E$1:E1000)</f>
        <v>1</v>
      </c>
      <c r="F284" s="8">
        <f>lookup($A284, NIL!$A$1:$A1000, NIL!F$1:F1000)</f>
        <v>0</v>
      </c>
      <c r="G284" s="8">
        <f>lookup($A284, NIL!$A$1:$A1000, NIL!G$1:G1000)</f>
        <v>0</v>
      </c>
      <c r="H284" s="8">
        <f>lookup($A284, NIL!$A$1:$A1000, NIL!K$1:K1000)</f>
        <v>0.1802616964</v>
      </c>
      <c r="I284" s="8">
        <f>lookup($A284, NIL!$A$1:$A1000, NIL!L$1:L1000)</f>
        <v>-2.857411258</v>
      </c>
      <c r="J284" s="8">
        <f>lookup($A284, NIL!$A$1:$A1000, NIL!M$1:M1000)</f>
        <v>0.2955136923</v>
      </c>
      <c r="K284" s="8">
        <f>lookup($A284, NIL!$A$1:$A1000, NIL!N$1:N1000)</f>
        <v>-0.980049762</v>
      </c>
      <c r="L284" s="8">
        <f>lookup($A284, NIL!$A$1:$A1000, NIL!O$1:O1000)</f>
        <v>-0.7116357457</v>
      </c>
      <c r="M284" s="8">
        <f>lookup($A284, NIL!$A$1:$A1000, NIL!P$1:P1000)</f>
        <v>-0.8146642753</v>
      </c>
      <c r="N284" s="8">
        <f t="shared" si="1"/>
        <v>-0.9025875444</v>
      </c>
      <c r="P284" s="8">
        <f>iferror(VLOOKUP($A284, Awario!$A$2:$G1000, 3, false), "")</f>
        <v>0</v>
      </c>
      <c r="Q284" s="8">
        <f>iferror(VLOOKUP($A284, Awario!$A$2:$Z1000, 4, false), "")</f>
        <v>0</v>
      </c>
      <c r="R284" s="8">
        <f>iferror(VLOOKUP($A284, Awario!$A$2:$Z1000, 5, false), "")</f>
        <v>0</v>
      </c>
      <c r="S284" s="8">
        <f>iferror(VLOOKUP($A284, Awario!$A$2:$G1000, 6, false), "")</f>
        <v>0</v>
      </c>
      <c r="T284" s="9" t="b">
        <f>iferror(VLOOKUP($A284, Awario!$A$2:$Z1000, 7, false), "")</f>
        <v>1</v>
      </c>
      <c r="U284" s="8" t="str">
        <f>iferror(VLOOKUP($A284, Awario!$A$2:$Z1000, 8, false), "")</f>
        <v/>
      </c>
      <c r="V284" s="8">
        <f>iferror(VLOOKUP($A284, Awario!$A$2:$Z1000, 9, false), "")</f>
        <v>-0.7270182438</v>
      </c>
      <c r="W284" s="8">
        <f>iferror(VLOOKUP($A284, Awario!$A$2:$Z1000, 10, false), "")</f>
        <v>-0.9975098132</v>
      </c>
      <c r="X284" s="8" t="str">
        <f>iferror(VLOOKUP($A284, Awario!$A$2:$Z1000, 11, false), "")</f>
        <v/>
      </c>
      <c r="Y284" s="8">
        <f>iferror(VLOOKUP($A284, Awario!$A$2:$Z1000, 12, false), "")</f>
        <v>-0.8622640285</v>
      </c>
      <c r="Z284" s="8">
        <f t="shared" si="2"/>
        <v>-0.9285817296</v>
      </c>
      <c r="AA284" s="8"/>
      <c r="AB284" s="8">
        <f>iferror(VLOOKUP($A284, TMUI!$A$2:$G1000, 3, false), "")</f>
        <v>42.12</v>
      </c>
      <c r="AC284" s="8">
        <f>iferror(VLOOKUP($A284, TMUI!$A$2:$G1000, 4, false), "")</f>
        <v>41.97</v>
      </c>
      <c r="AD284" s="8">
        <f>iferror(VLOOKUP($A284, TMUI!$A$2:$G1000, 5, false), "")</f>
        <v>38.25</v>
      </c>
      <c r="AE284" s="8">
        <f>iferror(VLOOKUP($A284, TMUI!$A$2:$G1000, 6, false), "")</f>
        <v>18.92</v>
      </c>
      <c r="AF284" s="8">
        <f>iferror(VLOOKUP($A284, TMUI!$A$2:$Z1000, 7, false), "")</f>
        <v>-2.500124418</v>
      </c>
      <c r="AG284" s="8">
        <f>iferror(VLOOKUP($A284, TMUI!$A$2:$Z1000, 8, false), "")</f>
        <v>-1.841703998</v>
      </c>
      <c r="AH284" s="8">
        <f>iferror(VLOOKUP($A284, TMUI!$A$2:$Z1000, 9, false), "")</f>
        <v>-2.706580191</v>
      </c>
      <c r="AI284" s="8">
        <f>iferror(VLOOKUP($A284, TMUI!$A$2:$Z1000, 10, false), "")</f>
        <v>-2.292931479</v>
      </c>
      <c r="AJ284" s="8">
        <f>iferror(VLOOKUP($A284, TMUI!$A$2:$Z1000, 11, false), "")</f>
        <v>-2.335335022</v>
      </c>
      <c r="AK284" s="8">
        <f t="shared" si="3"/>
        <v>-1.528180297</v>
      </c>
      <c r="AL284" s="8"/>
      <c r="AM284" s="8">
        <f t="shared" si="4"/>
        <v>-1.11978319</v>
      </c>
      <c r="AN284" s="8">
        <f>iferror(vlookup(A284, 'December Scores'!A$1:AS1000, 3, false), "")</f>
        <v>-1.145482286</v>
      </c>
      <c r="AO284" s="8">
        <f t="shared" si="5"/>
        <v>-1.126207964</v>
      </c>
    </row>
    <row r="285">
      <c r="A285" s="2">
        <v>1757.0</v>
      </c>
      <c r="B285" s="2" t="s">
        <v>211</v>
      </c>
      <c r="C285" s="8">
        <f>lookup($A285, NIL!$A$1:$A1000, NIL!C$1:C1000)</f>
        <v>4</v>
      </c>
      <c r="D285" s="8">
        <f>lookup($A285, NIL!$A$1:$A1000, NIL!D$1:D1000)</f>
        <v>0</v>
      </c>
      <c r="E285" s="8">
        <f>lookup($A285, NIL!$A$1:$A1000, NIL!E$1:E1000)</f>
        <v>1</v>
      </c>
      <c r="F285" s="8">
        <f>lookup($A285, NIL!$A$1:$A1000, NIL!F$1:F1000)</f>
        <v>0</v>
      </c>
      <c r="G285" s="8">
        <f>lookup($A285, NIL!$A$1:$A1000, NIL!G$1:G1000)</f>
        <v>0</v>
      </c>
      <c r="H285" s="8">
        <f>lookup($A285, NIL!$A$1:$A1000, NIL!K$1:K1000)</f>
        <v>0.1802616964</v>
      </c>
      <c r="I285" s="8">
        <f>lookup($A285, NIL!$A$1:$A1000, NIL!L$1:L1000)</f>
        <v>-2.857411258</v>
      </c>
      <c r="J285" s="8">
        <f>lookup($A285, NIL!$A$1:$A1000, NIL!M$1:M1000)</f>
        <v>0.2955136923</v>
      </c>
      <c r="K285" s="8">
        <f>lookup($A285, NIL!$A$1:$A1000, NIL!N$1:N1000)</f>
        <v>-0.980049762</v>
      </c>
      <c r="L285" s="8">
        <f>lookup($A285, NIL!$A$1:$A1000, NIL!O$1:O1000)</f>
        <v>-0.7116357457</v>
      </c>
      <c r="M285" s="8">
        <f>lookup($A285, NIL!$A$1:$A1000, NIL!P$1:P1000)</f>
        <v>-0.8146642753</v>
      </c>
      <c r="N285" s="8">
        <f t="shared" si="1"/>
        <v>-0.9025875444</v>
      </c>
      <c r="P285" s="8">
        <f>iferror(VLOOKUP($A285, Awario!$A$2:$G1000, 3, false), "")</f>
        <v>0</v>
      </c>
      <c r="Q285" s="8">
        <f>iferror(VLOOKUP($A285, Awario!$A$2:$Z1000, 4, false), "")</f>
        <v>0</v>
      </c>
      <c r="R285" s="8">
        <f>iferror(VLOOKUP($A285, Awario!$A$2:$Z1000, 5, false), "")</f>
        <v>0</v>
      </c>
      <c r="S285" s="8">
        <f>iferror(VLOOKUP($A285, Awario!$A$2:$G1000, 6, false), "")</f>
        <v>0</v>
      </c>
      <c r="T285" s="9" t="b">
        <f>iferror(VLOOKUP($A285, Awario!$A$2:$Z1000, 7, false), "")</f>
        <v>1</v>
      </c>
      <c r="U285" s="8" t="str">
        <f>iferror(VLOOKUP($A285, Awario!$A$2:$Z1000, 8, false), "")</f>
        <v/>
      </c>
      <c r="V285" s="8">
        <f>iferror(VLOOKUP($A285, Awario!$A$2:$Z1000, 9, false), "")</f>
        <v>-0.7270182438</v>
      </c>
      <c r="W285" s="8">
        <f>iferror(VLOOKUP($A285, Awario!$A$2:$Z1000, 10, false), "")</f>
        <v>-0.9975098132</v>
      </c>
      <c r="X285" s="8" t="str">
        <f>iferror(VLOOKUP($A285, Awario!$A$2:$Z1000, 11, false), "")</f>
        <v/>
      </c>
      <c r="Y285" s="8">
        <f>iferror(VLOOKUP($A285, Awario!$A$2:$Z1000, 12, false), "")</f>
        <v>-0.8622640285</v>
      </c>
      <c r="Z285" s="8">
        <f t="shared" si="2"/>
        <v>-0.9285817296</v>
      </c>
      <c r="AA285" s="8"/>
      <c r="AB285" s="8">
        <f>iferror(VLOOKUP($A285, TMUI!$A$2:$G1000, 3, false), "")</f>
        <v>40.94</v>
      </c>
      <c r="AC285" s="8">
        <f>iferror(VLOOKUP($A285, TMUI!$A$2:$G1000, 4, false), "")</f>
        <v>28.75</v>
      </c>
      <c r="AD285" s="8">
        <f>iferror(VLOOKUP($A285, TMUI!$A$2:$G1000, 5, false), "")</f>
        <v>36.25</v>
      </c>
      <c r="AE285" s="8">
        <f>iferror(VLOOKUP($A285, TMUI!$A$2:$G1000, 6, false), "")</f>
        <v>34.38</v>
      </c>
      <c r="AF285" s="8">
        <f>iferror(VLOOKUP($A285, TMUI!$A$2:$Z1000, 7, false), "")</f>
        <v>-2.586610777</v>
      </c>
      <c r="AG285" s="8">
        <f>iferror(VLOOKUP($A285, TMUI!$A$2:$Z1000, 8, false), "")</f>
        <v>-2.740566933</v>
      </c>
      <c r="AH285" s="8">
        <f>iferror(VLOOKUP($A285, TMUI!$A$2:$Z1000, 9, false), "")</f>
        <v>-2.863216237</v>
      </c>
      <c r="AI285" s="8">
        <f>iferror(VLOOKUP($A285, TMUI!$A$2:$Z1000, 10, false), "")</f>
        <v>-1.349658698</v>
      </c>
      <c r="AJ285" s="8">
        <f>iferror(VLOOKUP($A285, TMUI!$A$2:$Z1000, 11, false), "")</f>
        <v>-2.385013161</v>
      </c>
      <c r="AK285" s="8">
        <f t="shared" si="3"/>
        <v>-1.544348782</v>
      </c>
      <c r="AL285" s="8"/>
      <c r="AM285" s="8">
        <f t="shared" si="4"/>
        <v>-1.125172685</v>
      </c>
      <c r="AN285" s="8">
        <f>iferror(vlookup(A285, 'December Scores'!A$1:AS1000, 3, false), "")</f>
        <v>-1.129672596</v>
      </c>
      <c r="AO285" s="8">
        <f t="shared" si="5"/>
        <v>-1.126297663</v>
      </c>
    </row>
    <row r="286">
      <c r="A286" s="2">
        <v>492.0</v>
      </c>
      <c r="B286" s="2" t="s">
        <v>54</v>
      </c>
      <c r="C286" s="8">
        <f>lookup($A286, NIL!$A$1:$A1000, NIL!C$1:C1000)</f>
        <v>2</v>
      </c>
      <c r="D286" s="8">
        <f>lookup($A286, NIL!$A$1:$A1000, NIL!D$1:D1000)</f>
        <v>0</v>
      </c>
      <c r="E286" s="8">
        <f>lookup($A286, NIL!$A$1:$A1000, NIL!E$1:E1000)</f>
        <v>0</v>
      </c>
      <c r="F286" s="8">
        <f>lookup($A286, NIL!$A$1:$A1000, NIL!F$1:F1000)</f>
        <v>0</v>
      </c>
      <c r="G286" s="8">
        <f>lookup($A286, NIL!$A$1:$A1000, NIL!G$1:G1000)</f>
        <v>0</v>
      </c>
      <c r="H286" s="8">
        <f>lookup($A286, NIL!$A$1:$A1000, NIL!K$1:K1000)</f>
        <v>-5.528025355</v>
      </c>
      <c r="I286" s="8">
        <f>lookup($A286, NIL!$A$1:$A1000, NIL!L$1:L1000)</f>
        <v>-2.857411258</v>
      </c>
      <c r="J286" s="8">
        <f>lookup($A286, NIL!$A$1:$A1000, NIL!M$1:M1000)</f>
        <v>-3.37154258</v>
      </c>
      <c r="K286" s="8">
        <f>lookup($A286, NIL!$A$1:$A1000, NIL!N$1:N1000)</f>
        <v>-0.980049762</v>
      </c>
      <c r="L286" s="8">
        <f>lookup($A286, NIL!$A$1:$A1000, NIL!O$1:O1000)</f>
        <v>-0.7116357457</v>
      </c>
      <c r="M286" s="8">
        <f>lookup($A286, NIL!$A$1:$A1000, NIL!P$1:P1000)</f>
        <v>-2.68973294</v>
      </c>
      <c r="N286" s="8">
        <f t="shared" si="1"/>
        <v>-1.64004053</v>
      </c>
      <c r="P286" s="8">
        <f>iferror(VLOOKUP($A286, Awario!$A$2:$G1000, 3, false), "")</f>
        <v>1</v>
      </c>
      <c r="Q286" s="8" t="str">
        <f>iferror(VLOOKUP($A286, Awario!$A$2:$Z1000, 4, false), "")</f>
        <v/>
      </c>
      <c r="R286" s="8">
        <f>iferror(VLOOKUP($A286, Awario!$A$2:$Z1000, 5, false), "")</f>
        <v>0</v>
      </c>
      <c r="S286" s="8">
        <f>iferror(VLOOKUP($A286, Awario!$A$2:$G1000, 6, false), "")</f>
        <v>0</v>
      </c>
      <c r="T286" s="9" t="b">
        <f>iferror(VLOOKUP($A286, Awario!$A$2:$Z1000, 7, false), "")</f>
        <v>1</v>
      </c>
      <c r="U286" s="8" t="str">
        <f>iferror(VLOOKUP($A286, Awario!$A$2:$Z1000, 8, false), "")</f>
        <v/>
      </c>
      <c r="V286" s="8">
        <f>iferror(VLOOKUP($A286, Awario!$A$2:$Z1000, 9, false), "")</f>
        <v>-0.7270182438</v>
      </c>
      <c r="W286" s="8">
        <f>iferror(VLOOKUP($A286, Awario!$A$2:$Z1000, 10, false), "")</f>
        <v>-0.5488229667</v>
      </c>
      <c r="X286" s="8" t="str">
        <f>iferror(VLOOKUP($A286, Awario!$A$2:$Z1000, 11, false), "")</f>
        <v/>
      </c>
      <c r="Y286" s="8">
        <f>iferror(VLOOKUP($A286, Awario!$A$2:$Z1000, 12, false), "")</f>
        <v>-0.6379206052</v>
      </c>
      <c r="Z286" s="8">
        <f t="shared" si="2"/>
        <v>-0.7986993209</v>
      </c>
      <c r="AA286" s="8"/>
      <c r="AB286" s="8">
        <f>iferror(VLOOKUP($A286, TMUI!$A$2:$G1000, 3, false), "")</f>
        <v>44.55</v>
      </c>
      <c r="AC286" s="8">
        <f>iferror(VLOOKUP($A286, TMUI!$A$2:$G1000, 4, false), "")</f>
        <v>61.67</v>
      </c>
      <c r="AD286" s="8">
        <f>iferror(VLOOKUP($A286, TMUI!$A$2:$G1000, 5, false), "")</f>
        <v>54.43</v>
      </c>
      <c r="AE286" s="8">
        <f>iferror(VLOOKUP($A286, TMUI!$A$2:$G1000, 6, false), "")</f>
        <v>54.51</v>
      </c>
      <c r="AF286" s="8">
        <f>iferror(VLOOKUP($A286, TMUI!$A$2:$Z1000, 7, false), "")</f>
        <v>-2.322021153</v>
      </c>
      <c r="AG286" s="8">
        <f>iferror(VLOOKUP($A286, TMUI!$A$2:$Z1000, 8, false), "")</f>
        <v>-0.5022486412</v>
      </c>
      <c r="AH286" s="8">
        <f>iferror(VLOOKUP($A286, TMUI!$A$2:$Z1000, 9, false), "")</f>
        <v>-1.439394579</v>
      </c>
      <c r="AI286" s="8">
        <f>iferror(VLOOKUP($A286, TMUI!$A$2:$Z1000, 10, false), "")</f>
        <v>-0.1214516423</v>
      </c>
      <c r="AJ286" s="8">
        <f>iferror(VLOOKUP($A286, TMUI!$A$2:$Z1000, 11, false), "")</f>
        <v>-1.096279004</v>
      </c>
      <c r="AK286" s="8">
        <f t="shared" si="3"/>
        <v>-1.04703343</v>
      </c>
      <c r="AL286" s="8"/>
      <c r="AM286" s="8">
        <f t="shared" si="4"/>
        <v>-1.161924427</v>
      </c>
      <c r="AN286" s="8">
        <f>iferror(vlookup(A286, 'December Scores'!A$1:AS1000, 3, false), "")</f>
        <v>-1.513620696</v>
      </c>
      <c r="AO286" s="8">
        <f t="shared" si="5"/>
        <v>-1.249848494</v>
      </c>
    </row>
  </sheetData>
  <hyperlinks>
    <hyperlink r:id="rId1" ref="B85"/>
    <hyperlink r:id="rId2" ref="B102"/>
    <hyperlink r:id="rId3" ref="B118"/>
    <hyperlink r:id="rId4" ref="B206"/>
    <hyperlink r:id="rId5" ref="B246"/>
    <hyperlink r:id="rId6" ref="B268"/>
    <hyperlink r:id="rId7" ref="B269"/>
  </hyperlinks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13</v>
      </c>
      <c r="C1" s="2" t="s">
        <v>445</v>
      </c>
      <c r="D1" s="2" t="s">
        <v>446</v>
      </c>
    </row>
    <row r="2">
      <c r="A2" s="2">
        <v>1360.0</v>
      </c>
      <c r="B2" s="2" t="s">
        <v>366</v>
      </c>
      <c r="C2" s="2">
        <v>0.0</v>
      </c>
      <c r="D2" s="2">
        <v>0.0</v>
      </c>
    </row>
    <row r="3">
      <c r="A3" s="2">
        <v>1077.0</v>
      </c>
      <c r="B3" s="2" t="s">
        <v>285</v>
      </c>
      <c r="C3" s="2">
        <v>2.0</v>
      </c>
      <c r="D3" s="2">
        <v>1021.0</v>
      </c>
    </row>
    <row r="4">
      <c r="A4" s="2">
        <v>869.0</v>
      </c>
      <c r="B4" s="2" t="s">
        <v>81</v>
      </c>
      <c r="C4" s="2">
        <v>0.0</v>
      </c>
      <c r="D4" s="2">
        <v>0.0</v>
      </c>
    </row>
    <row r="5">
      <c r="A5" s="2">
        <v>1840.0</v>
      </c>
      <c r="B5" s="2" t="s">
        <v>413</v>
      </c>
      <c r="C5" s="2">
        <v>1.0</v>
      </c>
      <c r="D5" s="2">
        <v>0.0</v>
      </c>
    </row>
    <row r="6">
      <c r="A6" s="2">
        <v>2109.0</v>
      </c>
      <c r="B6" s="2" t="s">
        <v>122</v>
      </c>
      <c r="C6" s="2">
        <v>5.0</v>
      </c>
      <c r="D6" s="2">
        <v>0.0</v>
      </c>
    </row>
    <row r="7">
      <c r="A7" s="2">
        <v>2112.0</v>
      </c>
      <c r="B7" s="2" t="s">
        <v>283</v>
      </c>
      <c r="C7" s="2">
        <v>5.0</v>
      </c>
      <c r="D7" s="2">
        <v>129.0</v>
      </c>
    </row>
    <row r="8">
      <c r="A8" s="2">
        <v>2111.0</v>
      </c>
      <c r="B8" s="2" t="s">
        <v>202</v>
      </c>
      <c r="C8" s="2">
        <v>5.0</v>
      </c>
      <c r="D8" s="2">
        <v>0.0</v>
      </c>
    </row>
    <row r="9">
      <c r="A9" s="2">
        <v>1714.0</v>
      </c>
      <c r="B9" s="2" t="s">
        <v>160</v>
      </c>
      <c r="C9" s="2">
        <v>5.0</v>
      </c>
      <c r="D9" s="2">
        <v>119.0</v>
      </c>
    </row>
    <row r="10">
      <c r="A10" s="2">
        <v>2114.0</v>
      </c>
      <c r="B10" s="2" t="s">
        <v>447</v>
      </c>
      <c r="C10" s="2">
        <v>5.0</v>
      </c>
      <c r="D10" s="2">
        <v>0.0</v>
      </c>
    </row>
    <row r="11">
      <c r="A11" s="2">
        <v>1896.0</v>
      </c>
      <c r="B11" s="2" t="s">
        <v>196</v>
      </c>
      <c r="C11" s="2">
        <v>5.0</v>
      </c>
      <c r="D11" s="2">
        <v>1150.0</v>
      </c>
    </row>
    <row r="12">
      <c r="A12" s="2">
        <v>1717.0</v>
      </c>
      <c r="B12" s="2" t="s">
        <v>195</v>
      </c>
      <c r="C12" s="2">
        <v>4.0</v>
      </c>
      <c r="D12" s="2">
        <v>119.0</v>
      </c>
    </row>
    <row r="13">
      <c r="A13" s="2">
        <v>2110.0</v>
      </c>
      <c r="B13" s="2" t="s">
        <v>126</v>
      </c>
      <c r="C13" s="2">
        <v>5.0</v>
      </c>
      <c r="D13" s="2">
        <v>0.0</v>
      </c>
    </row>
    <row r="14">
      <c r="A14" s="2">
        <v>1716.0</v>
      </c>
      <c r="B14" s="2" t="s">
        <v>194</v>
      </c>
      <c r="C14" s="2">
        <v>5.0</v>
      </c>
      <c r="D14" s="2">
        <v>119.0</v>
      </c>
    </row>
    <row r="15">
      <c r="A15" s="2">
        <v>2113.0</v>
      </c>
      <c r="B15" s="2" t="s">
        <v>139</v>
      </c>
      <c r="C15" s="2">
        <v>5.0</v>
      </c>
      <c r="D15" s="2">
        <v>0.0</v>
      </c>
    </row>
    <row r="16">
      <c r="A16" s="2">
        <v>1715.0</v>
      </c>
      <c r="B16" s="2" t="s">
        <v>192</v>
      </c>
      <c r="C16" s="2">
        <v>5.0</v>
      </c>
      <c r="D16" s="2">
        <v>119.0</v>
      </c>
    </row>
    <row r="17">
      <c r="A17" s="2">
        <v>1869.0</v>
      </c>
      <c r="B17" s="2" t="s">
        <v>341</v>
      </c>
      <c r="C17" s="2">
        <v>0.0</v>
      </c>
      <c r="D17" s="2">
        <v>0.0</v>
      </c>
    </row>
    <row r="18">
      <c r="A18" s="2">
        <v>1438.0</v>
      </c>
      <c r="B18" s="2" t="s">
        <v>132</v>
      </c>
      <c r="C18" s="2">
        <v>4.0</v>
      </c>
      <c r="D18" s="2">
        <v>1021.0</v>
      </c>
    </row>
    <row r="19">
      <c r="A19" s="2">
        <v>2106.0</v>
      </c>
      <c r="B19" s="2" t="s">
        <v>305</v>
      </c>
      <c r="C19" s="2">
        <v>4.0</v>
      </c>
      <c r="D19" s="2">
        <v>0.0</v>
      </c>
    </row>
    <row r="20">
      <c r="A20" s="2">
        <v>1757.0</v>
      </c>
      <c r="B20" s="2" t="s">
        <v>211</v>
      </c>
      <c r="C20" s="2">
        <v>0.0</v>
      </c>
      <c r="D20" s="2">
        <v>0.0</v>
      </c>
    </row>
    <row r="21">
      <c r="A21" s="2">
        <v>1454.0</v>
      </c>
      <c r="B21" s="2" t="s">
        <v>368</v>
      </c>
      <c r="C21" s="2">
        <v>0.0</v>
      </c>
      <c r="D21" s="2">
        <v>0.0</v>
      </c>
    </row>
    <row r="22">
      <c r="A22" s="2">
        <v>1852.0</v>
      </c>
      <c r="B22" s="2" t="s">
        <v>234</v>
      </c>
      <c r="C22" s="2">
        <v>0.0</v>
      </c>
      <c r="D22" s="2">
        <v>0.0</v>
      </c>
    </row>
    <row r="23">
      <c r="A23" s="2">
        <v>1850.0</v>
      </c>
      <c r="B23" s="2" t="s">
        <v>231</v>
      </c>
      <c r="C23" s="2">
        <v>0.0</v>
      </c>
      <c r="D23" s="2">
        <v>0.0</v>
      </c>
    </row>
    <row r="24">
      <c r="A24" s="2">
        <v>2071.0</v>
      </c>
      <c r="B24" s="2" t="s">
        <v>295</v>
      </c>
      <c r="C24" s="2">
        <v>2.0</v>
      </c>
      <c r="D24" s="2">
        <v>0.0</v>
      </c>
    </row>
    <row r="25">
      <c r="A25" s="2">
        <v>1480.0</v>
      </c>
      <c r="B25" s="2" t="s">
        <v>156</v>
      </c>
      <c r="C25" s="2">
        <v>5.0</v>
      </c>
      <c r="D25" s="2">
        <v>1933.0</v>
      </c>
    </row>
    <row r="26">
      <c r="A26" s="2">
        <v>1117.0</v>
      </c>
      <c r="B26" s="2" t="s">
        <v>104</v>
      </c>
      <c r="C26" s="2">
        <v>5.0</v>
      </c>
      <c r="D26" s="2">
        <v>10375.0</v>
      </c>
    </row>
    <row r="27">
      <c r="A27" s="2">
        <v>1931.0</v>
      </c>
      <c r="B27" s="2" t="s">
        <v>261</v>
      </c>
      <c r="C27" s="2">
        <v>0.0</v>
      </c>
      <c r="D27" s="2">
        <v>0.0</v>
      </c>
    </row>
    <row r="28">
      <c r="A28" s="2">
        <v>1423.0</v>
      </c>
      <c r="B28" s="2" t="s">
        <v>52</v>
      </c>
      <c r="C28" s="2">
        <v>5.0</v>
      </c>
      <c r="D28" s="2">
        <v>172.0</v>
      </c>
    </row>
    <row r="29">
      <c r="A29" s="2">
        <v>755.0</v>
      </c>
      <c r="B29" s="2" t="s">
        <v>63</v>
      </c>
      <c r="C29" s="2">
        <v>1.0</v>
      </c>
      <c r="D29" s="2">
        <v>0.0</v>
      </c>
    </row>
    <row r="30">
      <c r="A30" s="2">
        <v>1042.0</v>
      </c>
      <c r="B30" s="2" t="s">
        <v>362</v>
      </c>
      <c r="C30" s="2">
        <v>0.0</v>
      </c>
      <c r="D30" s="2">
        <v>0.0</v>
      </c>
    </row>
    <row r="31">
      <c r="A31" s="2">
        <v>1826.0</v>
      </c>
      <c r="B31" s="2" t="s">
        <v>222</v>
      </c>
      <c r="C31" s="2">
        <v>0.0</v>
      </c>
      <c r="D31" s="2">
        <v>0.0</v>
      </c>
    </row>
    <row r="32">
      <c r="A32" s="2">
        <v>1412.0</v>
      </c>
      <c r="B32" s="2" t="s">
        <v>127</v>
      </c>
      <c r="C32" s="2">
        <v>0.0</v>
      </c>
      <c r="D32" s="2">
        <v>0.0</v>
      </c>
    </row>
    <row r="33">
      <c r="A33" s="2">
        <v>1529.0</v>
      </c>
      <c r="B33" s="2" t="s">
        <v>164</v>
      </c>
      <c r="C33" s="2">
        <v>0.0</v>
      </c>
      <c r="D33" s="2">
        <v>0.0</v>
      </c>
    </row>
    <row r="34">
      <c r="A34" s="2">
        <v>1874.0</v>
      </c>
      <c r="B34" s="2" t="s">
        <v>249</v>
      </c>
      <c r="C34" s="2">
        <v>0.0</v>
      </c>
      <c r="D34" s="2">
        <v>0.0</v>
      </c>
    </row>
    <row r="35">
      <c r="A35" s="2">
        <v>1018.0</v>
      </c>
      <c r="B35" s="2" t="s">
        <v>91</v>
      </c>
      <c r="C35" s="2">
        <v>1.0</v>
      </c>
      <c r="D35" s="2">
        <v>0.0</v>
      </c>
    </row>
    <row r="36">
      <c r="A36" s="2">
        <v>1726.0</v>
      </c>
      <c r="B36" s="2" t="s">
        <v>199</v>
      </c>
      <c r="C36" s="2">
        <v>2.0</v>
      </c>
      <c r="D36" s="2">
        <v>0.0</v>
      </c>
    </row>
    <row r="37">
      <c r="A37" s="2">
        <v>1827.0</v>
      </c>
      <c r="B37" s="2" t="s">
        <v>224</v>
      </c>
      <c r="C37" s="2">
        <v>0.0</v>
      </c>
      <c r="D37" s="2">
        <v>0.0</v>
      </c>
    </row>
    <row r="38">
      <c r="A38" s="2">
        <v>1571.0</v>
      </c>
      <c r="B38" s="2" t="s">
        <v>342</v>
      </c>
      <c r="C38" s="2">
        <v>5.0</v>
      </c>
      <c r="D38" s="2">
        <v>12253.0</v>
      </c>
    </row>
    <row r="39">
      <c r="A39" s="2">
        <v>1608.0</v>
      </c>
      <c r="B39" s="2" t="s">
        <v>178</v>
      </c>
      <c r="C39" s="2">
        <v>0.0</v>
      </c>
      <c r="D39" s="2">
        <v>0.0</v>
      </c>
    </row>
    <row r="40">
      <c r="A40" s="2">
        <v>505.0</v>
      </c>
      <c r="B40" s="2" t="s">
        <v>356</v>
      </c>
      <c r="C40" s="2">
        <v>1.0</v>
      </c>
      <c r="D40" s="2">
        <v>0.0</v>
      </c>
    </row>
    <row r="41">
      <c r="A41" s="2">
        <v>831.0</v>
      </c>
      <c r="B41" s="2" t="s">
        <v>77</v>
      </c>
      <c r="C41" s="2">
        <v>1.0</v>
      </c>
      <c r="D41" s="2">
        <v>181.0</v>
      </c>
    </row>
    <row r="42">
      <c r="A42" s="2">
        <v>1804.0</v>
      </c>
      <c r="B42" s="2" t="s">
        <v>220</v>
      </c>
      <c r="C42" s="2">
        <v>0.0</v>
      </c>
      <c r="D42" s="2">
        <v>0.0</v>
      </c>
    </row>
    <row r="43">
      <c r="A43" s="2">
        <v>1222.0</v>
      </c>
      <c r="B43" s="2" t="s">
        <v>109</v>
      </c>
      <c r="C43" s="2">
        <v>0.0</v>
      </c>
      <c r="D43" s="2">
        <v>0.0</v>
      </c>
    </row>
    <row r="44">
      <c r="A44" s="2">
        <v>1721.0</v>
      </c>
      <c r="B44" s="2" t="s">
        <v>198</v>
      </c>
      <c r="C44" s="2">
        <v>1.0</v>
      </c>
      <c r="D44" s="2">
        <v>166.0</v>
      </c>
    </row>
    <row r="45">
      <c r="A45" s="2">
        <v>1868.0</v>
      </c>
      <c r="B45" s="2" t="s">
        <v>244</v>
      </c>
      <c r="C45" s="2">
        <v>0.0</v>
      </c>
      <c r="D45" s="2">
        <v>0.0</v>
      </c>
    </row>
    <row r="46">
      <c r="A46" s="2">
        <v>871.0</v>
      </c>
      <c r="B46" s="2" t="s">
        <v>83</v>
      </c>
      <c r="C46" s="2">
        <v>0.0</v>
      </c>
      <c r="D46" s="2">
        <v>0.0</v>
      </c>
    </row>
    <row r="47">
      <c r="A47" s="2">
        <v>1349.0</v>
      </c>
      <c r="B47" s="2" t="s">
        <v>119</v>
      </c>
      <c r="C47" s="2">
        <v>0.0</v>
      </c>
      <c r="D47" s="2">
        <v>0.0</v>
      </c>
    </row>
    <row r="48">
      <c r="A48" s="2">
        <v>1323.0</v>
      </c>
      <c r="B48" s="2" t="s">
        <v>117</v>
      </c>
      <c r="C48" s="2">
        <v>0.0</v>
      </c>
      <c r="D48" s="2">
        <v>0.0</v>
      </c>
    </row>
    <row r="49">
      <c r="A49" s="2">
        <v>1997.0</v>
      </c>
      <c r="B49" s="2" t="s">
        <v>274</v>
      </c>
      <c r="C49" s="2">
        <v>0.0</v>
      </c>
      <c r="D49" s="2">
        <v>0.0</v>
      </c>
    </row>
    <row r="50">
      <c r="A50" s="2">
        <v>2083.0</v>
      </c>
      <c r="B50" s="2" t="s">
        <v>352</v>
      </c>
      <c r="C50" s="2">
        <v>2.0</v>
      </c>
      <c r="D50" s="2">
        <v>0.0</v>
      </c>
    </row>
    <row r="51">
      <c r="A51" s="2">
        <v>877.0</v>
      </c>
      <c r="B51" s="2" t="s">
        <v>343</v>
      </c>
      <c r="C51" s="2">
        <v>0.0</v>
      </c>
      <c r="D51" s="2">
        <v>0.0</v>
      </c>
    </row>
    <row r="52">
      <c r="A52" s="2">
        <v>1985.0</v>
      </c>
      <c r="B52" s="2" t="s">
        <v>105</v>
      </c>
      <c r="C52" s="2">
        <v>4.0</v>
      </c>
      <c r="D52" s="2">
        <v>2298.0</v>
      </c>
    </row>
    <row r="53">
      <c r="A53" s="2">
        <v>2079.0</v>
      </c>
      <c r="B53" s="2" t="s">
        <v>296</v>
      </c>
      <c r="C53" s="2">
        <v>3.0</v>
      </c>
      <c r="D53" s="2">
        <v>2201.0</v>
      </c>
    </row>
    <row r="54">
      <c r="A54" s="2">
        <v>2067.0</v>
      </c>
      <c r="B54" s="2" t="s">
        <v>346</v>
      </c>
      <c r="C54" s="2">
        <v>3.0</v>
      </c>
      <c r="D54" s="2">
        <v>2867.0</v>
      </c>
    </row>
    <row r="55">
      <c r="A55" s="2">
        <v>1823.0</v>
      </c>
      <c r="B55" s="2" t="s">
        <v>221</v>
      </c>
      <c r="C55" s="2">
        <v>1.0</v>
      </c>
      <c r="D55" s="2">
        <v>0.0</v>
      </c>
    </row>
    <row r="56">
      <c r="A56" s="2">
        <v>1742.0</v>
      </c>
      <c r="B56" s="2" t="s">
        <v>203</v>
      </c>
      <c r="C56" s="2">
        <v>0.0</v>
      </c>
      <c r="D56" s="2">
        <v>0.0</v>
      </c>
    </row>
    <row r="57">
      <c r="A57" s="2">
        <v>2009.0</v>
      </c>
      <c r="B57" s="2" t="s">
        <v>278</v>
      </c>
      <c r="C57" s="2">
        <v>2.0</v>
      </c>
      <c r="D57" s="2">
        <v>0.0</v>
      </c>
    </row>
    <row r="58">
      <c r="A58" s="2">
        <v>1712.0</v>
      </c>
      <c r="B58" s="2" t="s">
        <v>189</v>
      </c>
      <c r="C58" s="2">
        <v>5.0</v>
      </c>
      <c r="D58" s="2">
        <v>0.0</v>
      </c>
    </row>
    <row r="59">
      <c r="A59" s="2">
        <v>1713.0</v>
      </c>
      <c r="B59" s="2" t="s">
        <v>191</v>
      </c>
      <c r="C59" s="2">
        <v>5.0</v>
      </c>
      <c r="D59" s="2">
        <v>0.0</v>
      </c>
    </row>
    <row r="60">
      <c r="A60" s="2">
        <v>1895.0</v>
      </c>
      <c r="B60" s="2" t="s">
        <v>348</v>
      </c>
      <c r="C60" s="2">
        <v>5.0</v>
      </c>
      <c r="D60" s="2">
        <v>0.0</v>
      </c>
    </row>
    <row r="61">
      <c r="A61" s="2">
        <v>1569.0</v>
      </c>
      <c r="B61" s="2" t="s">
        <v>167</v>
      </c>
      <c r="C61" s="2">
        <v>5.0</v>
      </c>
      <c r="D61" s="2">
        <v>5507.0</v>
      </c>
    </row>
    <row r="62">
      <c r="A62" s="2">
        <v>1462.0</v>
      </c>
      <c r="B62" s="2" t="s">
        <v>147</v>
      </c>
      <c r="C62" s="2">
        <v>0.0</v>
      </c>
      <c r="D62" s="2">
        <v>0.0</v>
      </c>
    </row>
    <row r="63">
      <c r="A63" s="2">
        <v>1719.0</v>
      </c>
      <c r="B63" s="2" t="s">
        <v>197</v>
      </c>
      <c r="C63" s="2">
        <v>5.0</v>
      </c>
      <c r="D63" s="2">
        <v>2909.0</v>
      </c>
    </row>
    <row r="64">
      <c r="A64" s="2">
        <v>1711.0</v>
      </c>
      <c r="B64" s="10" t="s">
        <v>187</v>
      </c>
      <c r="C64" s="2">
        <v>5.0</v>
      </c>
      <c r="D64" s="2">
        <v>0.0</v>
      </c>
    </row>
    <row r="65">
      <c r="A65" s="2">
        <v>1871.0</v>
      </c>
      <c r="B65" s="2" t="s">
        <v>349</v>
      </c>
      <c r="C65" s="2">
        <v>0.0</v>
      </c>
      <c r="D65" s="2">
        <v>0.0</v>
      </c>
    </row>
    <row r="66">
      <c r="A66" s="2">
        <v>1233.0</v>
      </c>
      <c r="B66" s="2" t="s">
        <v>110</v>
      </c>
      <c r="C66" s="2">
        <v>1.0</v>
      </c>
      <c r="D66" s="2">
        <v>0.0</v>
      </c>
    </row>
    <row r="67">
      <c r="A67" s="2">
        <v>1552.0</v>
      </c>
      <c r="B67" s="2" t="s">
        <v>165</v>
      </c>
      <c r="C67" s="2">
        <v>0.0</v>
      </c>
      <c r="D67" s="2">
        <v>0.0</v>
      </c>
    </row>
    <row r="68">
      <c r="A68" s="2">
        <v>2082.0</v>
      </c>
      <c r="B68" s="2" t="s">
        <v>102</v>
      </c>
      <c r="C68" s="2">
        <v>5.0</v>
      </c>
      <c r="D68" s="2">
        <v>3659.0</v>
      </c>
    </row>
    <row r="69">
      <c r="A69" s="2">
        <v>1999.0</v>
      </c>
      <c r="B69" s="2" t="s">
        <v>355</v>
      </c>
      <c r="C69" s="2">
        <v>5.0</v>
      </c>
      <c r="D69" s="2">
        <v>1785.0</v>
      </c>
    </row>
    <row r="70">
      <c r="A70" s="2">
        <v>1723.0</v>
      </c>
      <c r="B70" s="2" t="s">
        <v>357</v>
      </c>
      <c r="C70" s="2">
        <v>5.0</v>
      </c>
      <c r="D70" s="2">
        <v>2909.0</v>
      </c>
    </row>
    <row r="71">
      <c r="A71" s="2">
        <v>955.0</v>
      </c>
      <c r="B71" s="2" t="s">
        <v>89</v>
      </c>
      <c r="C71" s="2">
        <v>1.0</v>
      </c>
      <c r="D71" s="2">
        <v>0.0</v>
      </c>
    </row>
    <row r="72">
      <c r="A72" s="2">
        <v>1988.0</v>
      </c>
      <c r="B72" s="2" t="s">
        <v>271</v>
      </c>
      <c r="C72" s="2">
        <v>0.0</v>
      </c>
      <c r="D72" s="2">
        <v>0.0</v>
      </c>
    </row>
    <row r="73">
      <c r="A73" s="2">
        <v>808.0</v>
      </c>
      <c r="B73" s="2" t="s">
        <v>67</v>
      </c>
      <c r="C73" s="2">
        <v>0.0</v>
      </c>
      <c r="D73" s="2">
        <v>0.0</v>
      </c>
    </row>
    <row r="74">
      <c r="A74" s="2">
        <v>1446.0</v>
      </c>
      <c r="B74" s="2" t="s">
        <v>138</v>
      </c>
      <c r="C74" s="2">
        <v>0.0</v>
      </c>
      <c r="D74" s="2">
        <v>0.0</v>
      </c>
    </row>
    <row r="75">
      <c r="A75" s="2">
        <v>1304.0</v>
      </c>
      <c r="B75" s="2" t="s">
        <v>115</v>
      </c>
      <c r="C75" s="2">
        <v>0.0</v>
      </c>
      <c r="D75" s="2">
        <v>0.0</v>
      </c>
    </row>
    <row r="76">
      <c r="A76" s="2">
        <v>1607.0</v>
      </c>
      <c r="B76" s="2" t="s">
        <v>177</v>
      </c>
      <c r="C76" s="2">
        <v>0.0</v>
      </c>
      <c r="D76" s="2">
        <v>831.0</v>
      </c>
    </row>
    <row r="77">
      <c r="A77" s="2">
        <v>245.0</v>
      </c>
      <c r="B77" s="2" t="s">
        <v>53</v>
      </c>
      <c r="C77" s="2">
        <v>1.0</v>
      </c>
      <c r="D77" s="2">
        <v>779.0</v>
      </c>
    </row>
    <row r="78">
      <c r="A78" s="2">
        <v>1318.0</v>
      </c>
      <c r="B78" s="2" t="s">
        <v>116</v>
      </c>
      <c r="C78" s="2">
        <v>4.0</v>
      </c>
      <c r="D78" s="2">
        <v>149.0</v>
      </c>
    </row>
    <row r="79">
      <c r="A79" s="2">
        <v>1416.0</v>
      </c>
      <c r="B79" s="2" t="s">
        <v>128</v>
      </c>
      <c r="C79" s="2">
        <v>2.0</v>
      </c>
      <c r="D79" s="2">
        <v>0.0</v>
      </c>
    </row>
    <row r="80">
      <c r="A80" s="2">
        <v>1791.0</v>
      </c>
      <c r="B80" s="2" t="s">
        <v>218</v>
      </c>
      <c r="C80" s="2">
        <v>0.0</v>
      </c>
      <c r="D80" s="2">
        <v>0.0</v>
      </c>
    </row>
    <row r="81">
      <c r="A81" s="2">
        <v>865.0</v>
      </c>
      <c r="B81" s="2" t="s">
        <v>79</v>
      </c>
      <c r="C81" s="2">
        <v>1.0</v>
      </c>
      <c r="D81" s="2">
        <v>0.0</v>
      </c>
    </row>
    <row r="82">
      <c r="A82" s="2">
        <v>1708.0</v>
      </c>
      <c r="B82" s="2" t="s">
        <v>185</v>
      </c>
      <c r="C82" s="2">
        <v>5.0</v>
      </c>
      <c r="D82" s="2">
        <v>2348.0</v>
      </c>
    </row>
    <row r="83">
      <c r="A83" s="2">
        <v>1449.0</v>
      </c>
      <c r="B83" s="2" t="s">
        <v>142</v>
      </c>
      <c r="C83" s="2">
        <v>0.0</v>
      </c>
      <c r="D83" s="2">
        <v>0.0</v>
      </c>
    </row>
    <row r="84">
      <c r="A84" s="2">
        <v>1864.0</v>
      </c>
      <c r="B84" s="2" t="s">
        <v>241</v>
      </c>
      <c r="C84" s="2">
        <v>0.0</v>
      </c>
      <c r="D84" s="2">
        <v>0.0</v>
      </c>
    </row>
    <row r="85">
      <c r="A85" s="2">
        <v>830.0</v>
      </c>
      <c r="B85" s="2" t="s">
        <v>75</v>
      </c>
      <c r="C85" s="2">
        <v>2.0</v>
      </c>
      <c r="D85" s="2">
        <v>181.0</v>
      </c>
    </row>
    <row r="86">
      <c r="A86" s="2">
        <v>1453.0</v>
      </c>
      <c r="B86" s="2" t="s">
        <v>93</v>
      </c>
      <c r="C86" s="2">
        <v>5.0</v>
      </c>
      <c r="D86" s="2">
        <v>4009.0</v>
      </c>
    </row>
    <row r="87">
      <c r="A87" s="2">
        <v>1617.0</v>
      </c>
      <c r="B87" s="2" t="s">
        <v>180</v>
      </c>
      <c r="C87" s="2">
        <v>2.0</v>
      </c>
      <c r="D87" s="2">
        <v>0.0</v>
      </c>
    </row>
    <row r="88">
      <c r="A88" s="2">
        <v>1885.0</v>
      </c>
      <c r="B88" s="2" t="s">
        <v>448</v>
      </c>
      <c r="C88" s="2">
        <v>0.0</v>
      </c>
      <c r="D88" s="2">
        <v>0.0</v>
      </c>
    </row>
    <row r="89">
      <c r="A89" s="2">
        <v>2089.0</v>
      </c>
      <c r="B89" s="2" t="s">
        <v>374</v>
      </c>
      <c r="C89" s="2">
        <v>5.0</v>
      </c>
      <c r="D89" s="2">
        <v>8383.0</v>
      </c>
    </row>
    <row r="90">
      <c r="A90" s="2">
        <v>2011.0</v>
      </c>
      <c r="B90" s="2" t="s">
        <v>280</v>
      </c>
      <c r="C90" s="2">
        <v>5.0</v>
      </c>
      <c r="D90" s="2">
        <v>1784.0</v>
      </c>
    </row>
    <row r="91">
      <c r="A91" s="2">
        <v>1467.0</v>
      </c>
      <c r="B91" s="10" t="s">
        <v>375</v>
      </c>
      <c r="C91" s="2">
        <v>0.0</v>
      </c>
      <c r="D91" s="2">
        <v>0.0</v>
      </c>
    </row>
    <row r="92">
      <c r="A92" s="2">
        <v>1630.0</v>
      </c>
      <c r="B92" s="2" t="s">
        <v>78</v>
      </c>
      <c r="C92" s="2">
        <v>0.0</v>
      </c>
      <c r="D92" s="2">
        <v>0.0</v>
      </c>
    </row>
    <row r="93">
      <c r="A93" s="2">
        <v>2062.0</v>
      </c>
      <c r="B93" s="2" t="s">
        <v>290</v>
      </c>
      <c r="C93" s="2">
        <v>3.0</v>
      </c>
      <c r="D93" s="2">
        <v>2201.0</v>
      </c>
    </row>
    <row r="94">
      <c r="A94" s="2">
        <v>1655.0</v>
      </c>
      <c r="B94" s="2" t="s">
        <v>182</v>
      </c>
      <c r="C94" s="2">
        <v>0.0</v>
      </c>
      <c r="D94" s="2">
        <v>236.0</v>
      </c>
    </row>
    <row r="95">
      <c r="A95" s="2">
        <v>1965.0</v>
      </c>
      <c r="B95" s="2" t="s">
        <v>87</v>
      </c>
      <c r="C95" s="2">
        <v>1.0</v>
      </c>
      <c r="D95" s="2">
        <v>0.0</v>
      </c>
    </row>
    <row r="96">
      <c r="A96" s="2">
        <v>1833.0</v>
      </c>
      <c r="B96" s="2" t="s">
        <v>226</v>
      </c>
      <c r="C96" s="2">
        <v>0.0</v>
      </c>
      <c r="D96" s="2">
        <v>0.0</v>
      </c>
    </row>
    <row r="97">
      <c r="A97" s="2">
        <v>2088.0</v>
      </c>
      <c r="B97" s="2" t="s">
        <v>300</v>
      </c>
      <c r="C97" s="2">
        <v>1.0</v>
      </c>
      <c r="D97" s="2">
        <v>7173.0</v>
      </c>
    </row>
    <row r="98">
      <c r="A98" s="2">
        <v>1097.0</v>
      </c>
      <c r="B98" s="10" t="s">
        <v>101</v>
      </c>
      <c r="C98" s="2">
        <v>1.0</v>
      </c>
      <c r="D98" s="2">
        <v>1355.0</v>
      </c>
    </row>
    <row r="99">
      <c r="A99" s="2">
        <v>1459.0</v>
      </c>
      <c r="B99" s="2" t="s">
        <v>76</v>
      </c>
      <c r="C99" s="2">
        <v>1.0</v>
      </c>
      <c r="D99" s="2">
        <v>0.0</v>
      </c>
    </row>
    <row r="100">
      <c r="A100" s="2">
        <v>1754.0</v>
      </c>
      <c r="B100" s="2" t="s">
        <v>208</v>
      </c>
      <c r="C100" s="2">
        <v>4.0</v>
      </c>
      <c r="D100" s="2">
        <v>0.0</v>
      </c>
    </row>
    <row r="101">
      <c r="A101" s="2">
        <v>815.0</v>
      </c>
      <c r="B101" s="2" t="s">
        <v>71</v>
      </c>
      <c r="C101" s="2">
        <v>0.0</v>
      </c>
      <c r="D101" s="2">
        <v>0.0</v>
      </c>
    </row>
    <row r="102">
      <c r="A102" s="2">
        <v>1752.0</v>
      </c>
      <c r="B102" s="2" t="s">
        <v>206</v>
      </c>
      <c r="C102" s="2">
        <v>0.0</v>
      </c>
      <c r="D102" s="2">
        <v>0.0</v>
      </c>
    </row>
    <row r="103">
      <c r="A103" s="2">
        <v>1867.0</v>
      </c>
      <c r="B103" s="2" t="s">
        <v>379</v>
      </c>
      <c r="C103" s="2">
        <v>0.0</v>
      </c>
      <c r="D103" s="2">
        <v>0.0</v>
      </c>
    </row>
    <row r="104">
      <c r="A104" s="2">
        <v>2080.0</v>
      </c>
      <c r="B104" s="2" t="s">
        <v>381</v>
      </c>
      <c r="C104" s="2">
        <v>4.0</v>
      </c>
      <c r="D104" s="2">
        <v>1364.0</v>
      </c>
    </row>
    <row r="105">
      <c r="A105" s="2">
        <v>2055.0</v>
      </c>
      <c r="B105" s="2" t="s">
        <v>277</v>
      </c>
      <c r="C105" s="2">
        <v>3.0</v>
      </c>
      <c r="D105" s="2">
        <v>1021.0</v>
      </c>
    </row>
    <row r="106">
      <c r="A106" s="2">
        <v>2012.0</v>
      </c>
      <c r="B106" s="2" t="s">
        <v>282</v>
      </c>
      <c r="C106" s="2">
        <v>5.0</v>
      </c>
      <c r="D106" s="2">
        <v>8440.0</v>
      </c>
    </row>
    <row r="107">
      <c r="A107" s="2">
        <v>1458.0</v>
      </c>
      <c r="B107" s="2" t="s">
        <v>144</v>
      </c>
      <c r="C107" s="2">
        <v>0.0</v>
      </c>
      <c r="D107" s="2">
        <v>0.0</v>
      </c>
    </row>
    <row r="108">
      <c r="A108" s="2">
        <v>2045.0</v>
      </c>
      <c r="B108" s="2" t="s">
        <v>382</v>
      </c>
      <c r="C108" s="2">
        <v>3.0</v>
      </c>
      <c r="D108" s="2">
        <v>2201.0</v>
      </c>
    </row>
    <row r="109">
      <c r="A109" s="2">
        <v>810.0</v>
      </c>
      <c r="B109" s="2" t="s">
        <v>69</v>
      </c>
      <c r="C109" s="2">
        <v>0.0</v>
      </c>
      <c r="D109" s="2">
        <v>0.0</v>
      </c>
    </row>
    <row r="110">
      <c r="A110" s="2">
        <v>1744.0</v>
      </c>
      <c r="B110" s="2" t="s">
        <v>354</v>
      </c>
      <c r="C110" s="2">
        <v>3.0</v>
      </c>
      <c r="D110" s="2">
        <v>0.0</v>
      </c>
    </row>
    <row r="111">
      <c r="A111" s="2">
        <v>1183.0</v>
      </c>
      <c r="B111" s="2" t="s">
        <v>106</v>
      </c>
      <c r="C111" s="2">
        <v>4.0</v>
      </c>
      <c r="D111" s="2">
        <v>81341.0</v>
      </c>
    </row>
    <row r="112">
      <c r="A112" s="2">
        <v>1439.0</v>
      </c>
      <c r="B112" s="2" t="s">
        <v>134</v>
      </c>
      <c r="C112" s="2">
        <v>1.0</v>
      </c>
      <c r="D112" s="2">
        <v>0.0</v>
      </c>
    </row>
    <row r="113">
      <c r="A113" s="2">
        <v>1517.0</v>
      </c>
      <c r="B113" s="2" t="s">
        <v>161</v>
      </c>
      <c r="C113" s="2">
        <v>2.0</v>
      </c>
      <c r="D113" s="2">
        <v>143.0</v>
      </c>
    </row>
    <row r="114">
      <c r="A114" s="2">
        <v>1362.0</v>
      </c>
      <c r="B114" s="2" t="s">
        <v>123</v>
      </c>
      <c r="C114" s="2">
        <v>0.0</v>
      </c>
      <c r="D114" s="2">
        <v>0.0</v>
      </c>
    </row>
    <row r="115">
      <c r="A115" s="2">
        <v>1519.0</v>
      </c>
      <c r="B115" s="2" t="s">
        <v>163</v>
      </c>
      <c r="C115" s="2">
        <v>0.0</v>
      </c>
      <c r="D115" s="2">
        <v>0.0</v>
      </c>
    </row>
    <row r="116">
      <c r="A116" s="2">
        <v>2092.0</v>
      </c>
      <c r="B116" s="2" t="s">
        <v>301</v>
      </c>
      <c r="C116" s="2">
        <v>0.0</v>
      </c>
      <c r="D116" s="2">
        <v>0.0</v>
      </c>
    </row>
    <row r="117">
      <c r="A117" s="2">
        <v>1862.0</v>
      </c>
      <c r="B117" s="2" t="s">
        <v>239</v>
      </c>
      <c r="C117" s="2">
        <v>0.0</v>
      </c>
      <c r="D117" s="2">
        <v>0.0</v>
      </c>
    </row>
    <row r="118">
      <c r="A118" s="2">
        <v>1401.0</v>
      </c>
      <c r="B118" s="2" t="s">
        <v>62</v>
      </c>
      <c r="C118" s="2">
        <v>3.0</v>
      </c>
      <c r="D118" s="2">
        <v>0.0</v>
      </c>
    </row>
    <row r="119">
      <c r="A119" s="2">
        <v>1990.0</v>
      </c>
      <c r="B119" s="2" t="s">
        <v>207</v>
      </c>
      <c r="C119" s="2">
        <v>3.0</v>
      </c>
      <c r="D119" s="2">
        <v>20522.0</v>
      </c>
    </row>
    <row r="120">
      <c r="A120" s="2">
        <v>1748.0</v>
      </c>
      <c r="B120" s="2" t="s">
        <v>124</v>
      </c>
      <c r="C120" s="2">
        <v>0.0</v>
      </c>
      <c r="D120" s="2">
        <v>0.0</v>
      </c>
    </row>
    <row r="121">
      <c r="A121" s="2">
        <v>1859.0</v>
      </c>
      <c r="B121" s="2" t="s">
        <v>238</v>
      </c>
      <c r="C121" s="2">
        <v>0.0</v>
      </c>
      <c r="D121" s="2">
        <v>0.0</v>
      </c>
    </row>
    <row r="122">
      <c r="A122" s="2">
        <v>2010.0</v>
      </c>
      <c r="B122" s="2" t="s">
        <v>279</v>
      </c>
      <c r="C122" s="2">
        <v>0.0</v>
      </c>
      <c r="D122" s="2">
        <v>0.0</v>
      </c>
    </row>
    <row r="123">
      <c r="A123" s="2">
        <v>2100.0</v>
      </c>
      <c r="B123" s="2" t="s">
        <v>114</v>
      </c>
      <c r="C123" s="2">
        <v>5.0</v>
      </c>
      <c r="D123" s="2">
        <v>2761.0</v>
      </c>
    </row>
    <row r="124">
      <c r="A124" s="2">
        <v>949.0</v>
      </c>
      <c r="B124" s="2" t="s">
        <v>88</v>
      </c>
      <c r="C124" s="2">
        <v>0.0</v>
      </c>
      <c r="D124" s="2">
        <v>1104.0</v>
      </c>
    </row>
    <row r="125">
      <c r="A125" s="2">
        <v>1448.0</v>
      </c>
      <c r="B125" s="2" t="s">
        <v>140</v>
      </c>
      <c r="C125" s="2">
        <v>0.0</v>
      </c>
      <c r="D125" s="2">
        <v>0.0</v>
      </c>
    </row>
    <row r="126">
      <c r="A126" s="2">
        <v>1426.0</v>
      </c>
      <c r="B126" s="2" t="s">
        <v>130</v>
      </c>
      <c r="C126" s="2">
        <v>0.0</v>
      </c>
      <c r="D126" s="2">
        <v>0.0</v>
      </c>
    </row>
    <row r="127">
      <c r="A127" s="2">
        <v>1460.0</v>
      </c>
      <c r="B127" s="2" t="s">
        <v>12</v>
      </c>
      <c r="C127" s="2">
        <v>0.0</v>
      </c>
      <c r="D127" s="2">
        <v>0.0</v>
      </c>
    </row>
    <row r="128">
      <c r="A128" s="2">
        <v>2097.0</v>
      </c>
      <c r="B128" s="2" t="s">
        <v>111</v>
      </c>
      <c r="C128" s="2">
        <v>5.0</v>
      </c>
      <c r="D128" s="2">
        <v>3197.0</v>
      </c>
    </row>
    <row r="129">
      <c r="A129" s="2">
        <v>2098.0</v>
      </c>
      <c r="B129" s="2" t="s">
        <v>181</v>
      </c>
      <c r="C129" s="2">
        <v>5.0</v>
      </c>
      <c r="D129" s="2">
        <v>496.0</v>
      </c>
    </row>
    <row r="130">
      <c r="A130" s="2">
        <v>1844.0</v>
      </c>
      <c r="B130" s="2" t="s">
        <v>385</v>
      </c>
      <c r="C130" s="2">
        <v>5.0</v>
      </c>
      <c r="D130" s="2">
        <v>5457.0</v>
      </c>
    </row>
    <row r="131">
      <c r="A131" s="2">
        <v>1464.0</v>
      </c>
      <c r="B131" s="2" t="s">
        <v>148</v>
      </c>
      <c r="C131" s="2">
        <v>0.0</v>
      </c>
      <c r="D131" s="2">
        <v>0.0</v>
      </c>
    </row>
    <row r="132">
      <c r="A132" s="2">
        <v>1729.0</v>
      </c>
      <c r="B132" s="2" t="s">
        <v>201</v>
      </c>
      <c r="C132" s="2">
        <v>4.0</v>
      </c>
      <c r="D132" s="2">
        <v>0.0</v>
      </c>
    </row>
    <row r="133">
      <c r="A133" s="2">
        <v>520.0</v>
      </c>
      <c r="B133" s="2" t="s">
        <v>56</v>
      </c>
      <c r="C133" s="2">
        <v>4.0</v>
      </c>
      <c r="D133" s="2">
        <v>0.0</v>
      </c>
    </row>
    <row r="134">
      <c r="A134" s="2">
        <v>1849.0</v>
      </c>
      <c r="B134" s="2" t="s">
        <v>230</v>
      </c>
      <c r="C134" s="2">
        <v>0.0</v>
      </c>
      <c r="D134" s="2">
        <v>0.0</v>
      </c>
    </row>
    <row r="135">
      <c r="A135" s="2">
        <v>1444.0</v>
      </c>
      <c r="B135" s="2" t="s">
        <v>137</v>
      </c>
      <c r="C135" s="2">
        <v>4.0</v>
      </c>
      <c r="D135" s="2">
        <v>0.0</v>
      </c>
    </row>
    <row r="136">
      <c r="A136" s="2">
        <v>1062.0</v>
      </c>
      <c r="B136" s="2" t="s">
        <v>92</v>
      </c>
      <c r="C136" s="2">
        <v>4.0</v>
      </c>
      <c r="D136" s="2">
        <v>0.0</v>
      </c>
    </row>
    <row r="137">
      <c r="A137" s="2">
        <v>924.0</v>
      </c>
      <c r="B137" s="2" t="s">
        <v>85</v>
      </c>
      <c r="C137" s="2">
        <v>4.0</v>
      </c>
      <c r="D137" s="2">
        <v>215.0</v>
      </c>
    </row>
    <row r="138">
      <c r="A138" s="2">
        <v>676.0</v>
      </c>
      <c r="B138" s="2" t="s">
        <v>60</v>
      </c>
      <c r="C138" s="2">
        <v>4.0</v>
      </c>
      <c r="D138" s="2">
        <v>0.0</v>
      </c>
    </row>
    <row r="139">
      <c r="A139" s="2">
        <v>1397.0</v>
      </c>
      <c r="B139" s="10" t="s">
        <v>125</v>
      </c>
      <c r="C139" s="2">
        <v>1.0</v>
      </c>
      <c r="D139" s="2">
        <v>1321.0</v>
      </c>
    </row>
    <row r="140">
      <c r="A140" s="2">
        <v>1615.0</v>
      </c>
      <c r="B140" s="2" t="s">
        <v>179</v>
      </c>
      <c r="C140" s="2">
        <v>0.0</v>
      </c>
      <c r="D140" s="2">
        <v>0.0</v>
      </c>
    </row>
    <row r="141">
      <c r="A141" s="2">
        <v>1251.0</v>
      </c>
      <c r="B141" s="2" t="s">
        <v>113</v>
      </c>
      <c r="C141" s="2">
        <v>3.0</v>
      </c>
      <c r="D141" s="2">
        <v>0.0</v>
      </c>
    </row>
    <row r="142">
      <c r="A142" s="2">
        <v>2095.0</v>
      </c>
      <c r="B142" s="2" t="s">
        <v>388</v>
      </c>
      <c r="C142" s="2">
        <v>5.0</v>
      </c>
      <c r="D142" s="2">
        <v>1517.0</v>
      </c>
    </row>
    <row r="143">
      <c r="A143" s="2">
        <v>823.0</v>
      </c>
      <c r="B143" s="2" t="s">
        <v>72</v>
      </c>
      <c r="C143" s="2">
        <v>4.0</v>
      </c>
      <c r="D143" s="2">
        <v>3514.0</v>
      </c>
    </row>
    <row r="144">
      <c r="A144" s="2">
        <v>2000.0</v>
      </c>
      <c r="B144" s="2" t="s">
        <v>390</v>
      </c>
      <c r="C144" s="2">
        <v>5.0</v>
      </c>
      <c r="D144" s="2">
        <v>2348.0</v>
      </c>
    </row>
    <row r="145">
      <c r="A145" s="2">
        <v>1998.0</v>
      </c>
      <c r="B145" s="2" t="s">
        <v>275</v>
      </c>
      <c r="C145" s="2">
        <v>0.0</v>
      </c>
      <c r="D145" s="2">
        <v>0.0</v>
      </c>
    </row>
    <row r="146">
      <c r="A146" s="2">
        <v>1250.0</v>
      </c>
      <c r="B146" s="2" t="s">
        <v>112</v>
      </c>
      <c r="C146" s="2">
        <v>4.0</v>
      </c>
      <c r="D146" s="2">
        <v>0.0</v>
      </c>
    </row>
    <row r="147">
      <c r="A147" s="2">
        <v>1991.0</v>
      </c>
      <c r="B147" s="2" t="s">
        <v>136</v>
      </c>
      <c r="C147" s="2">
        <v>5.0</v>
      </c>
      <c r="D147" s="2">
        <v>2458.0</v>
      </c>
    </row>
    <row r="148">
      <c r="A148" s="2">
        <v>1949.0</v>
      </c>
      <c r="B148" s="2" t="s">
        <v>263</v>
      </c>
      <c r="C148" s="2">
        <v>1.0</v>
      </c>
      <c r="D148" s="2">
        <v>3659.0</v>
      </c>
    </row>
    <row r="149">
      <c r="A149" s="2">
        <v>2081.0</v>
      </c>
      <c r="B149" s="2" t="s">
        <v>298</v>
      </c>
      <c r="C149" s="2">
        <v>0.0</v>
      </c>
      <c r="D149" s="2">
        <v>0.0</v>
      </c>
    </row>
    <row r="150">
      <c r="A150" s="2">
        <v>2102.0</v>
      </c>
      <c r="B150" s="2" t="s">
        <v>392</v>
      </c>
      <c r="C150" s="2">
        <v>2.0</v>
      </c>
      <c r="D150" s="2">
        <v>920.0</v>
      </c>
    </row>
    <row r="151">
      <c r="A151" s="2">
        <v>1875.0</v>
      </c>
      <c r="B151" s="2" t="s">
        <v>129</v>
      </c>
      <c r="C151" s="2">
        <v>0.0</v>
      </c>
      <c r="D151" s="2">
        <v>0.0</v>
      </c>
    </row>
    <row r="152">
      <c r="A152" s="2">
        <v>2094.0</v>
      </c>
      <c r="B152" s="2" t="s">
        <v>243</v>
      </c>
      <c r="C152" s="2">
        <v>5.0</v>
      </c>
      <c r="D152" s="2">
        <v>17977.0</v>
      </c>
    </row>
    <row r="153">
      <c r="A153" s="2">
        <v>1858.0</v>
      </c>
      <c r="B153" s="2" t="s">
        <v>193</v>
      </c>
      <c r="C153" s="2">
        <v>3.0</v>
      </c>
      <c r="D153" s="2">
        <v>0.0</v>
      </c>
    </row>
    <row r="154">
      <c r="A154" s="2">
        <v>1350.0</v>
      </c>
      <c r="B154" s="2" t="s">
        <v>108</v>
      </c>
      <c r="C154" s="2">
        <v>5.0</v>
      </c>
      <c r="D154" s="2">
        <v>0.0</v>
      </c>
    </row>
    <row r="155">
      <c r="A155" s="2">
        <v>1873.0</v>
      </c>
      <c r="B155" s="2" t="s">
        <v>360</v>
      </c>
      <c r="C155" s="2">
        <v>0.0</v>
      </c>
      <c r="D155" s="2">
        <v>0.0</v>
      </c>
    </row>
    <row r="156">
      <c r="A156" s="2">
        <v>2096.0</v>
      </c>
      <c r="B156" s="2" t="s">
        <v>68</v>
      </c>
      <c r="C156" s="2">
        <v>5.0</v>
      </c>
      <c r="D156" s="2">
        <v>2348.0</v>
      </c>
    </row>
    <row r="157">
      <c r="A157" s="2">
        <v>2090.0</v>
      </c>
      <c r="B157" s="2" t="s">
        <v>260</v>
      </c>
      <c r="C157" s="2">
        <v>5.0</v>
      </c>
      <c r="D157" s="2">
        <v>2748.0</v>
      </c>
    </row>
    <row r="158">
      <c r="A158" s="2">
        <v>1440.0</v>
      </c>
      <c r="B158" s="2" t="s">
        <v>135</v>
      </c>
      <c r="C158" s="2">
        <v>0.0</v>
      </c>
      <c r="D158" s="2">
        <v>0.0</v>
      </c>
    </row>
    <row r="159">
      <c r="A159" s="2">
        <v>1984.0</v>
      </c>
      <c r="B159" s="2" t="s">
        <v>270</v>
      </c>
      <c r="C159" s="2">
        <v>0.0</v>
      </c>
      <c r="D159" s="2">
        <v>0.0</v>
      </c>
    </row>
    <row r="160">
      <c r="A160" s="2">
        <v>1839.0</v>
      </c>
      <c r="B160" s="2" t="s">
        <v>188</v>
      </c>
      <c r="C160" s="2">
        <v>5.0</v>
      </c>
      <c r="D160" s="2">
        <v>8492.0</v>
      </c>
    </row>
    <row r="161">
      <c r="A161" s="2">
        <v>1851.0</v>
      </c>
      <c r="B161" s="2" t="s">
        <v>232</v>
      </c>
      <c r="C161" s="2">
        <v>0.0</v>
      </c>
      <c r="D161" s="2">
        <v>0.0</v>
      </c>
    </row>
    <row r="162">
      <c r="A162" s="2">
        <v>1087.0</v>
      </c>
      <c r="B162" s="2" t="s">
        <v>98</v>
      </c>
      <c r="C162" s="2">
        <v>1.0</v>
      </c>
      <c r="D162" s="2">
        <v>377.0</v>
      </c>
    </row>
    <row r="163">
      <c r="A163" s="2">
        <v>825.0</v>
      </c>
      <c r="B163" s="2" t="s">
        <v>74</v>
      </c>
      <c r="C163" s="2">
        <v>1.0</v>
      </c>
      <c r="D163" s="2">
        <v>0.0</v>
      </c>
    </row>
    <row r="164">
      <c r="A164" s="2">
        <v>2015.0</v>
      </c>
      <c r="B164" s="2" t="s">
        <v>284</v>
      </c>
      <c r="C164" s="2">
        <v>0.0</v>
      </c>
      <c r="D164" s="2">
        <v>0.0</v>
      </c>
    </row>
    <row r="165">
      <c r="A165" s="2">
        <v>1870.0</v>
      </c>
      <c r="B165" s="2" t="s">
        <v>394</v>
      </c>
      <c r="C165" s="2">
        <v>5.0</v>
      </c>
      <c r="D165" s="2">
        <v>8383.0</v>
      </c>
    </row>
    <row r="166">
      <c r="A166" s="2">
        <v>1755.0</v>
      </c>
      <c r="B166" s="2" t="s">
        <v>209</v>
      </c>
      <c r="C166" s="2">
        <v>0.0</v>
      </c>
      <c r="D166" s="2">
        <v>0.0</v>
      </c>
    </row>
    <row r="167">
      <c r="A167" s="2">
        <v>1468.0</v>
      </c>
      <c r="B167" s="2" t="s">
        <v>395</v>
      </c>
      <c r="C167" s="2">
        <v>0.0</v>
      </c>
      <c r="D167" s="2">
        <v>0.0</v>
      </c>
    </row>
    <row r="168">
      <c r="A168" s="2">
        <v>2064.0</v>
      </c>
      <c r="B168" s="2" t="s">
        <v>291</v>
      </c>
      <c r="C168" s="2">
        <v>4.0</v>
      </c>
      <c r="D168" s="2">
        <v>49741.0</v>
      </c>
    </row>
    <row r="169">
      <c r="A169" s="2">
        <v>1597.0</v>
      </c>
      <c r="B169" s="2" t="s">
        <v>175</v>
      </c>
      <c r="C169" s="2">
        <v>5.0</v>
      </c>
      <c r="D169" s="2">
        <v>3876.0</v>
      </c>
    </row>
    <row r="170">
      <c r="A170" s="2">
        <v>1505.0</v>
      </c>
      <c r="B170" s="2" t="s">
        <v>369</v>
      </c>
      <c r="C170" s="2">
        <v>0.0</v>
      </c>
      <c r="D170" s="2">
        <v>0.0</v>
      </c>
    </row>
    <row r="171">
      <c r="A171" s="2">
        <v>1707.0</v>
      </c>
      <c r="B171" s="2" t="s">
        <v>183</v>
      </c>
      <c r="C171" s="2">
        <v>5.0</v>
      </c>
      <c r="D171" s="2">
        <v>8383.0</v>
      </c>
    </row>
    <row r="172">
      <c r="A172" s="2">
        <v>1591.0</v>
      </c>
      <c r="B172" s="2" t="s">
        <v>171</v>
      </c>
      <c r="C172" s="2">
        <v>5.0</v>
      </c>
      <c r="D172" s="2">
        <v>3172.0</v>
      </c>
    </row>
    <row r="173">
      <c r="A173" s="2">
        <v>1765.0</v>
      </c>
      <c r="B173" s="2" t="s">
        <v>215</v>
      </c>
      <c r="C173" s="2">
        <v>5.0</v>
      </c>
      <c r="D173" s="2">
        <v>1933.0</v>
      </c>
    </row>
    <row r="174">
      <c r="A174" s="2">
        <v>1221.0</v>
      </c>
      <c r="B174" s="2" t="s">
        <v>107</v>
      </c>
      <c r="C174" s="2">
        <v>0.0</v>
      </c>
      <c r="D174" s="2">
        <v>0.0</v>
      </c>
    </row>
    <row r="175">
      <c r="A175" s="2">
        <v>1760.0</v>
      </c>
      <c r="B175" s="2" t="s">
        <v>213</v>
      </c>
      <c r="C175" s="2">
        <v>2.0</v>
      </c>
      <c r="D175" s="2">
        <v>0.0</v>
      </c>
    </row>
    <row r="176">
      <c r="A176" s="2">
        <v>2001.0</v>
      </c>
      <c r="B176" s="2" t="s">
        <v>150</v>
      </c>
      <c r="C176" s="2">
        <v>5.0</v>
      </c>
      <c r="D176" s="2">
        <v>7811.0</v>
      </c>
    </row>
    <row r="177">
      <c r="A177" s="2">
        <v>1092.0</v>
      </c>
      <c r="B177" s="2" t="s">
        <v>99</v>
      </c>
      <c r="C177" s="2">
        <v>4.0</v>
      </c>
      <c r="D177" s="2">
        <v>0.0</v>
      </c>
    </row>
    <row r="178">
      <c r="A178" s="2">
        <v>1672.0</v>
      </c>
      <c r="B178" s="2" t="s">
        <v>365</v>
      </c>
      <c r="C178" s="2">
        <v>3.0</v>
      </c>
      <c r="D178" s="2">
        <v>24262.0</v>
      </c>
    </row>
    <row r="179">
      <c r="A179" s="2">
        <v>1904.0</v>
      </c>
      <c r="B179" s="2" t="s">
        <v>259</v>
      </c>
      <c r="C179" s="2">
        <v>0.0</v>
      </c>
      <c r="D179" s="2">
        <v>0.0</v>
      </c>
    </row>
    <row r="180">
      <c r="A180" s="2">
        <v>2023.0</v>
      </c>
      <c r="B180" s="2" t="s">
        <v>286</v>
      </c>
      <c r="C180" s="2">
        <v>1.0</v>
      </c>
      <c r="D180" s="2">
        <v>2570.0</v>
      </c>
    </row>
    <row r="181">
      <c r="A181" s="2">
        <v>1581.0</v>
      </c>
      <c r="B181" s="2" t="s">
        <v>170</v>
      </c>
      <c r="C181" s="2">
        <v>0.0</v>
      </c>
      <c r="D181" s="2">
        <v>365.0</v>
      </c>
    </row>
    <row r="182">
      <c r="A182" s="2">
        <v>1780.0</v>
      </c>
      <c r="B182" s="2" t="s">
        <v>217</v>
      </c>
      <c r="C182" s="2">
        <v>1.0</v>
      </c>
      <c r="D182" s="2">
        <v>0.0</v>
      </c>
    </row>
    <row r="183">
      <c r="A183" s="2">
        <v>176.0</v>
      </c>
      <c r="B183" s="2" t="s">
        <v>30</v>
      </c>
      <c r="C183" s="2">
        <v>3.0</v>
      </c>
      <c r="D183" s="2">
        <v>42018.0</v>
      </c>
    </row>
    <row r="184">
      <c r="A184" s="2">
        <v>2104.0</v>
      </c>
      <c r="B184" s="2" t="s">
        <v>287</v>
      </c>
      <c r="C184" s="2">
        <v>5.0</v>
      </c>
      <c r="D184" s="2">
        <v>54337.0</v>
      </c>
    </row>
    <row r="185">
      <c r="A185" s="2">
        <v>1846.0</v>
      </c>
      <c r="B185" s="2" t="s">
        <v>145</v>
      </c>
      <c r="C185" s="2">
        <v>5.0</v>
      </c>
      <c r="D185" s="2">
        <v>2748.0</v>
      </c>
    </row>
    <row r="186">
      <c r="A186" s="2">
        <v>523.0</v>
      </c>
      <c r="B186" s="2" t="s">
        <v>58</v>
      </c>
      <c r="C186" s="2">
        <v>0.0</v>
      </c>
      <c r="D186" s="2">
        <v>0.0</v>
      </c>
    </row>
    <row r="187">
      <c r="A187" s="2">
        <v>1470.0</v>
      </c>
      <c r="B187" s="2" t="s">
        <v>153</v>
      </c>
      <c r="C187" s="2">
        <v>0.0</v>
      </c>
      <c r="D187" s="2">
        <v>0.0</v>
      </c>
    </row>
    <row r="188">
      <c r="A188" s="2">
        <v>1766.0</v>
      </c>
      <c r="B188" s="2" t="s">
        <v>449</v>
      </c>
      <c r="C188" s="2">
        <v>4.0</v>
      </c>
      <c r="D188" s="2">
        <v>0.0</v>
      </c>
    </row>
    <row r="189">
      <c r="A189" s="2">
        <v>1853.0</v>
      </c>
      <c r="B189" s="2" t="s">
        <v>398</v>
      </c>
      <c r="C189" s="2">
        <v>2.0</v>
      </c>
      <c r="D189" s="2">
        <v>16707.0</v>
      </c>
    </row>
    <row r="190">
      <c r="A190" s="2">
        <v>541.0</v>
      </c>
      <c r="B190" s="2" t="s">
        <v>359</v>
      </c>
      <c r="C190" s="2">
        <v>0.0</v>
      </c>
      <c r="D190" s="2">
        <v>0.0</v>
      </c>
    </row>
    <row r="191">
      <c r="A191" s="2">
        <v>1595.0</v>
      </c>
      <c r="B191" s="2" t="s">
        <v>57</v>
      </c>
      <c r="C191" s="2">
        <v>2.0</v>
      </c>
      <c r="D191" s="2">
        <v>0.0</v>
      </c>
    </row>
    <row r="192">
      <c r="A192" s="2">
        <v>1763.0</v>
      </c>
      <c r="B192" s="2" t="s">
        <v>214</v>
      </c>
      <c r="C192" s="2">
        <v>0.0</v>
      </c>
      <c r="D192" s="2">
        <v>0.0</v>
      </c>
    </row>
    <row r="193">
      <c r="A193" s="2">
        <v>1074.0</v>
      </c>
      <c r="B193" s="2" t="s">
        <v>94</v>
      </c>
      <c r="C193" s="2">
        <v>0.0</v>
      </c>
      <c r="D193" s="2">
        <v>0.0</v>
      </c>
    </row>
    <row r="194">
      <c r="A194" s="2">
        <v>1516.0</v>
      </c>
      <c r="B194" s="2" t="s">
        <v>159</v>
      </c>
      <c r="C194" s="2">
        <v>0.0</v>
      </c>
      <c r="D194" s="2">
        <v>0.0</v>
      </c>
    </row>
    <row r="195">
      <c r="A195" s="2">
        <v>826.0</v>
      </c>
      <c r="B195" s="2" t="s">
        <v>421</v>
      </c>
      <c r="C195" s="2">
        <v>1.0</v>
      </c>
      <c r="D195" s="2">
        <v>0.0</v>
      </c>
    </row>
    <row r="196">
      <c r="A196" s="2">
        <v>2108.0</v>
      </c>
      <c r="B196" s="2" t="s">
        <v>307</v>
      </c>
      <c r="C196" s="2">
        <v>5.0</v>
      </c>
      <c r="D196" s="2">
        <v>0.0</v>
      </c>
    </row>
    <row r="197">
      <c r="A197" s="2">
        <v>1975.0</v>
      </c>
      <c r="B197" s="2" t="s">
        <v>269</v>
      </c>
      <c r="C197" s="2">
        <v>1.0</v>
      </c>
      <c r="D197" s="2">
        <v>2380.0</v>
      </c>
    </row>
    <row r="198">
      <c r="A198" s="2">
        <v>1832.0</v>
      </c>
      <c r="B198" s="2" t="s">
        <v>225</v>
      </c>
      <c r="C198" s="2">
        <v>0.0</v>
      </c>
      <c r="D198" s="2">
        <v>0.0</v>
      </c>
    </row>
    <row r="199">
      <c r="A199" s="2">
        <v>1594.0</v>
      </c>
      <c r="B199" s="2" t="s">
        <v>173</v>
      </c>
      <c r="C199" s="2">
        <v>1.0</v>
      </c>
      <c r="D199" s="2">
        <v>0.0</v>
      </c>
    </row>
    <row r="200">
      <c r="A200" s="2">
        <v>2019.0</v>
      </c>
      <c r="B200" s="2" t="s">
        <v>264</v>
      </c>
      <c r="C200" s="2">
        <v>1.0</v>
      </c>
      <c r="D200" s="2">
        <v>0.0</v>
      </c>
    </row>
    <row r="201">
      <c r="A201" s="2">
        <v>1876.0</v>
      </c>
      <c r="B201" s="2" t="s">
        <v>250</v>
      </c>
      <c r="C201" s="2">
        <v>1.0</v>
      </c>
      <c r="D201" s="2">
        <v>0.0</v>
      </c>
    </row>
    <row r="202">
      <c r="A202" s="2">
        <v>1358.0</v>
      </c>
      <c r="B202" s="2" t="s">
        <v>121</v>
      </c>
      <c r="C202" s="2">
        <v>0.0</v>
      </c>
      <c r="D202" s="2">
        <v>0.0</v>
      </c>
    </row>
    <row r="203">
      <c r="A203" s="2">
        <v>945.0</v>
      </c>
      <c r="B203" s="2" t="s">
        <v>86</v>
      </c>
      <c r="C203" s="2">
        <v>5.0</v>
      </c>
      <c r="D203" s="2">
        <v>4059.0</v>
      </c>
    </row>
  </sheetData>
  <hyperlinks>
    <hyperlink r:id="rId1" ref="B64"/>
    <hyperlink r:id="rId2" ref="B91"/>
    <hyperlink r:id="rId3" ref="B98"/>
    <hyperlink r:id="rId4" ref="B13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2">
        <v>1460.0</v>
      </c>
      <c r="B2" s="2" t="s">
        <v>12</v>
      </c>
      <c r="C2" s="2">
        <v>94.53</v>
      </c>
      <c r="D2" s="2">
        <v>92.78</v>
      </c>
      <c r="E2" s="2">
        <v>91.51</v>
      </c>
      <c r="F2" s="2">
        <v>89.04</v>
      </c>
      <c r="G2" s="6">
        <f t="shared" ref="G2:J2" si="1">(C2-average(C:C))/stdev(C:C)</f>
        <v>1.341189205</v>
      </c>
      <c r="H2" s="6">
        <f t="shared" si="1"/>
        <v>1.613002941</v>
      </c>
      <c r="I2" s="6">
        <f t="shared" si="1"/>
        <v>1.464637714</v>
      </c>
      <c r="J2" s="6">
        <f t="shared" si="1"/>
        <v>1.985353605</v>
      </c>
      <c r="K2" s="6">
        <f t="shared" ref="K2:K286" si="3">average(G2:J2)</f>
        <v>1.601045866</v>
      </c>
      <c r="L2" s="9" t="b">
        <f>if(iferror(VLOOKUP($A2, NIL!$A$2:$F974, 1, false), false), true, false)</f>
        <v>1</v>
      </c>
    </row>
    <row r="3">
      <c r="A3" s="2">
        <v>1423.0</v>
      </c>
      <c r="B3" s="2" t="s">
        <v>52</v>
      </c>
      <c r="C3" s="2">
        <v>92.03</v>
      </c>
      <c r="D3" s="2">
        <v>96.0</v>
      </c>
      <c r="E3" s="2">
        <v>87.97</v>
      </c>
      <c r="F3" s="2">
        <v>89.41</v>
      </c>
      <c r="G3" s="6">
        <f t="shared" ref="G3:J3" si="2">(C3-average(C:C))/stdev(C:C)</f>
        <v>1.157955394</v>
      </c>
      <c r="H3" s="6">
        <f t="shared" si="2"/>
        <v>1.831939298</v>
      </c>
      <c r="I3" s="6">
        <f t="shared" si="2"/>
        <v>1.187391913</v>
      </c>
      <c r="J3" s="6">
        <f t="shared" si="2"/>
        <v>2.007928697</v>
      </c>
      <c r="K3" s="6">
        <f t="shared" si="3"/>
        <v>1.546303826</v>
      </c>
      <c r="L3" s="9" t="b">
        <f>if(iferror(VLOOKUP($A3, NIL!$A$2:$F974, 1, false), false), true, false)</f>
        <v>1</v>
      </c>
    </row>
    <row r="4">
      <c r="A4" s="2">
        <v>2425.0</v>
      </c>
      <c r="B4" s="2" t="s">
        <v>50</v>
      </c>
      <c r="C4" s="2">
        <v>94.53</v>
      </c>
      <c r="D4" s="2">
        <v>87.5</v>
      </c>
      <c r="E4" s="2">
        <v>98.44</v>
      </c>
      <c r="F4" s="2">
        <v>81.25</v>
      </c>
      <c r="G4" s="6">
        <f t="shared" ref="G4:J4" si="4">(C4-average(C:C))/stdev(C:C)</f>
        <v>1.341189205</v>
      </c>
      <c r="H4" s="6">
        <f t="shared" si="4"/>
        <v>1.254001708</v>
      </c>
      <c r="I4" s="6">
        <f t="shared" si="4"/>
        <v>2.007381614</v>
      </c>
      <c r="J4" s="6">
        <f t="shared" si="4"/>
        <v>1.510056389</v>
      </c>
      <c r="K4" s="6">
        <f t="shared" si="3"/>
        <v>1.528157229</v>
      </c>
      <c r="L4" s="9" t="b">
        <f>if(iferror(VLOOKUP($A4, NIL!$A$2:$F974, 1, false), false), true, false)</f>
        <v>1</v>
      </c>
    </row>
    <row r="5">
      <c r="A5" s="2">
        <v>1571.0</v>
      </c>
      <c r="B5" s="2" t="s">
        <v>55</v>
      </c>
      <c r="C5" s="2">
        <v>91.24</v>
      </c>
      <c r="D5" s="2">
        <v>88.98</v>
      </c>
      <c r="E5" s="2">
        <v>92.91</v>
      </c>
      <c r="F5" s="2">
        <v>80.24</v>
      </c>
      <c r="G5" s="6">
        <f t="shared" ref="G5:J5" si="5">(C5-average(C:C))/stdev(C:C)</f>
        <v>1.10005351</v>
      </c>
      <c r="H5" s="6">
        <f t="shared" si="5"/>
        <v>1.354630841</v>
      </c>
      <c r="I5" s="6">
        <f t="shared" si="5"/>
        <v>1.574282946</v>
      </c>
      <c r="J5" s="6">
        <f t="shared" si="5"/>
        <v>1.448432488</v>
      </c>
      <c r="K5" s="6">
        <f t="shared" si="3"/>
        <v>1.369349946</v>
      </c>
      <c r="L5" s="9" t="b">
        <f>if(iferror(VLOOKUP($A5, NIL!$A$2:$F974, 1, false), false), true, false)</f>
        <v>1</v>
      </c>
    </row>
    <row r="6">
      <c r="A6" s="2">
        <v>1595.0</v>
      </c>
      <c r="B6" s="2" t="s">
        <v>57</v>
      </c>
      <c r="C6" s="2">
        <v>90.83</v>
      </c>
      <c r="D6" s="2">
        <v>89.17</v>
      </c>
      <c r="E6" s="2">
        <v>92.82</v>
      </c>
      <c r="F6" s="2">
        <v>80.49</v>
      </c>
      <c r="G6" s="6">
        <f t="shared" ref="G6:J6" si="6">(C6-average(C:C))/stdev(C:C)</f>
        <v>1.070003164</v>
      </c>
      <c r="H6" s="6">
        <f t="shared" si="6"/>
        <v>1.367549446</v>
      </c>
      <c r="I6" s="6">
        <f t="shared" si="6"/>
        <v>1.567234324</v>
      </c>
      <c r="J6" s="6">
        <f t="shared" si="6"/>
        <v>1.463685928</v>
      </c>
      <c r="K6" s="6">
        <f t="shared" si="3"/>
        <v>1.367118216</v>
      </c>
      <c r="L6" s="9" t="b">
        <f>if(iferror(VLOOKUP($A6, NIL!$A$2:$F974, 1, false), false), true, false)</f>
        <v>1</v>
      </c>
    </row>
    <row r="7">
      <c r="A7" s="2">
        <v>2391.0</v>
      </c>
      <c r="B7" s="2" t="s">
        <v>59</v>
      </c>
      <c r="C7" s="2">
        <v>92.19</v>
      </c>
      <c r="D7" s="2">
        <v>85.16</v>
      </c>
      <c r="E7" s="2">
        <v>98.44</v>
      </c>
      <c r="F7" s="2">
        <v>76.56</v>
      </c>
      <c r="G7" s="6">
        <f t="shared" ref="G7:J7" si="7">(C7-average(C:C))/stdev(C:C)</f>
        <v>1.169682358</v>
      </c>
      <c r="H7" s="6">
        <f t="shared" si="7"/>
        <v>1.094898889</v>
      </c>
      <c r="I7" s="6">
        <f t="shared" si="7"/>
        <v>2.007381614</v>
      </c>
      <c r="J7" s="6">
        <f t="shared" si="7"/>
        <v>1.223901839</v>
      </c>
      <c r="K7" s="6">
        <f t="shared" si="3"/>
        <v>1.373966175</v>
      </c>
      <c r="L7" s="9" t="b">
        <f>if(iferror(VLOOKUP($A7, NIL!$A$2:$F974, 1, false), false), true, false)</f>
        <v>1</v>
      </c>
    </row>
    <row r="8">
      <c r="A8" s="2">
        <v>2149.0</v>
      </c>
      <c r="B8" s="2" t="s">
        <v>61</v>
      </c>
      <c r="C8" s="2">
        <v>92.19</v>
      </c>
      <c r="D8" s="2">
        <v>87.5</v>
      </c>
      <c r="E8" s="2">
        <v>92.97</v>
      </c>
      <c r="F8" s="2">
        <v>76.56</v>
      </c>
      <c r="G8" s="6">
        <f t="shared" ref="G8:J8" si="8">(C8-average(C:C))/stdev(C:C)</f>
        <v>1.169682358</v>
      </c>
      <c r="H8" s="6">
        <f t="shared" si="8"/>
        <v>1.254001708</v>
      </c>
      <c r="I8" s="6">
        <f t="shared" si="8"/>
        <v>1.578982028</v>
      </c>
      <c r="J8" s="6">
        <f t="shared" si="8"/>
        <v>1.223901839</v>
      </c>
      <c r="K8" s="6">
        <f t="shared" si="3"/>
        <v>1.306641983</v>
      </c>
      <c r="L8" s="9" t="b">
        <f>if(iferror(VLOOKUP($A8, NIL!$A$2:$F974, 1, false), false), true, false)</f>
        <v>1</v>
      </c>
    </row>
    <row r="9">
      <c r="A9" s="2">
        <v>1401.0</v>
      </c>
      <c r="B9" s="2" t="s">
        <v>62</v>
      </c>
      <c r="C9" s="2">
        <v>95.34</v>
      </c>
      <c r="D9" s="2">
        <v>87.84</v>
      </c>
      <c r="E9" s="2">
        <v>84.0</v>
      </c>
      <c r="F9" s="2">
        <v>81.91</v>
      </c>
      <c r="G9" s="6">
        <f t="shared" ref="G9:J9" si="9">(C9-average(C:C))/stdev(C:C)</f>
        <v>1.40055696</v>
      </c>
      <c r="H9" s="6">
        <f t="shared" si="9"/>
        <v>1.277119211</v>
      </c>
      <c r="I9" s="6">
        <f t="shared" si="9"/>
        <v>0.8764693615</v>
      </c>
      <c r="J9" s="6">
        <f t="shared" si="9"/>
        <v>1.550325472</v>
      </c>
      <c r="K9" s="6">
        <f t="shared" si="3"/>
        <v>1.276117751</v>
      </c>
      <c r="L9" s="9" t="b">
        <f>if(iferror(VLOOKUP($A9, NIL!$A$2:$F974, 1, false), false), true, false)</f>
        <v>1</v>
      </c>
    </row>
    <row r="10">
      <c r="A10" s="2">
        <v>2000.0</v>
      </c>
      <c r="B10" s="2" t="s">
        <v>66</v>
      </c>
      <c r="C10" s="2">
        <v>93.82</v>
      </c>
      <c r="D10" s="2">
        <v>89.22</v>
      </c>
      <c r="E10" s="2">
        <v>85.87</v>
      </c>
      <c r="F10" s="2">
        <v>79.69</v>
      </c>
      <c r="G10" s="6">
        <f t="shared" ref="G10:J10" si="10">(C10-average(C:C))/stdev(C:C)</f>
        <v>1.289150803</v>
      </c>
      <c r="H10" s="6">
        <f t="shared" si="10"/>
        <v>1.370949079</v>
      </c>
      <c r="I10" s="6">
        <f t="shared" si="10"/>
        <v>1.022924065</v>
      </c>
      <c r="J10" s="6">
        <f t="shared" si="10"/>
        <v>1.414874918</v>
      </c>
      <c r="K10" s="6">
        <f t="shared" si="3"/>
        <v>1.274474716</v>
      </c>
      <c r="L10" s="9" t="b">
        <f>if(iferror(VLOOKUP($A10, NIL!$A$2:$F974, 1, false), false), true, false)</f>
        <v>1</v>
      </c>
    </row>
    <row r="11">
      <c r="A11" s="2">
        <v>2096.0</v>
      </c>
      <c r="B11" s="2" t="s">
        <v>68</v>
      </c>
      <c r="C11" s="2">
        <v>90.37</v>
      </c>
      <c r="D11" s="2">
        <v>90.88</v>
      </c>
      <c r="E11" s="2">
        <v>85.2</v>
      </c>
      <c r="F11" s="2">
        <v>80.42</v>
      </c>
      <c r="G11" s="6">
        <f t="shared" ref="G11:J11" si="11">(C11-average(C:C))/stdev(C:C)</f>
        <v>1.036288143</v>
      </c>
      <c r="H11" s="6">
        <f t="shared" si="11"/>
        <v>1.483816891</v>
      </c>
      <c r="I11" s="6">
        <f t="shared" si="11"/>
        <v>0.9704509891</v>
      </c>
      <c r="J11" s="6">
        <f t="shared" si="11"/>
        <v>1.459414965</v>
      </c>
      <c r="K11" s="6">
        <f t="shared" si="3"/>
        <v>1.237492747</v>
      </c>
      <c r="L11" s="9" t="b">
        <f>if(iferror(VLOOKUP($A11, NIL!$A$2:$F974, 1, false), false), true, false)</f>
        <v>1</v>
      </c>
    </row>
    <row r="12">
      <c r="A12" s="2">
        <v>2389.0</v>
      </c>
      <c r="B12" s="2" t="s">
        <v>70</v>
      </c>
      <c r="C12" s="2">
        <v>93.75</v>
      </c>
      <c r="D12" s="2">
        <v>85.94</v>
      </c>
      <c r="E12" s="2">
        <v>85.94</v>
      </c>
      <c r="F12" s="2">
        <v>80.47</v>
      </c>
      <c r="G12" s="6">
        <f t="shared" ref="G12:J12" si="12">(C12-average(C:C))/stdev(C:C)</f>
        <v>1.284020256</v>
      </c>
      <c r="H12" s="6">
        <f t="shared" si="12"/>
        <v>1.147933162</v>
      </c>
      <c r="I12" s="6">
        <f t="shared" si="12"/>
        <v>1.028406326</v>
      </c>
      <c r="J12" s="6">
        <f t="shared" si="12"/>
        <v>1.462465653</v>
      </c>
      <c r="K12" s="6">
        <f t="shared" si="3"/>
        <v>1.230706349</v>
      </c>
      <c r="L12" s="9" t="b">
        <f>if(iferror(VLOOKUP($A12, NIL!$A$2:$F974, 1, false), false), true, false)</f>
        <v>1</v>
      </c>
    </row>
    <row r="13">
      <c r="A13" s="2">
        <v>2423.0</v>
      </c>
      <c r="B13" s="2" t="s">
        <v>73</v>
      </c>
      <c r="C13" s="2">
        <v>82.81</v>
      </c>
      <c r="D13" s="2">
        <v>85.16</v>
      </c>
      <c r="E13" s="2">
        <v>88.28</v>
      </c>
      <c r="F13" s="2">
        <v>89.84</v>
      </c>
      <c r="G13" s="6">
        <f t="shared" ref="G13:J13" si="13">(C13-average(C:C))/stdev(C:C)</f>
        <v>0.4821890973</v>
      </c>
      <c r="H13" s="6">
        <f t="shared" si="13"/>
        <v>1.094898889</v>
      </c>
      <c r="I13" s="6">
        <f t="shared" si="13"/>
        <v>1.2116705</v>
      </c>
      <c r="J13" s="6">
        <f t="shared" si="13"/>
        <v>2.034164615</v>
      </c>
      <c r="K13" s="6">
        <f t="shared" si="3"/>
        <v>1.205730775</v>
      </c>
      <c r="L13" s="9" t="b">
        <f>if(iferror(VLOOKUP($A13, NIL!$A$2:$F974, 1, false), false), true, false)</f>
        <v>1</v>
      </c>
    </row>
    <row r="14">
      <c r="A14" s="2">
        <v>1459.0</v>
      </c>
      <c r="B14" s="2" t="s">
        <v>76</v>
      </c>
      <c r="C14" s="2">
        <v>89.81</v>
      </c>
      <c r="D14" s="2">
        <v>87.21</v>
      </c>
      <c r="E14" s="2">
        <v>88.44</v>
      </c>
      <c r="F14" s="2">
        <v>80.59</v>
      </c>
      <c r="G14" s="6">
        <f t="shared" ref="G14:J14" si="14">(C14-average(C:C))/stdev(C:C)</f>
        <v>0.9952437694</v>
      </c>
      <c r="H14" s="6">
        <f t="shared" si="14"/>
        <v>1.234283837</v>
      </c>
      <c r="I14" s="6">
        <f t="shared" si="14"/>
        <v>1.224201384</v>
      </c>
      <c r="J14" s="6">
        <f t="shared" si="14"/>
        <v>1.469787305</v>
      </c>
      <c r="K14" s="6">
        <f t="shared" si="3"/>
        <v>1.230879074</v>
      </c>
      <c r="L14" s="9" t="b">
        <f>if(iferror(VLOOKUP($A14, NIL!$A$2:$F974, 1, false), false), true, false)</f>
        <v>1</v>
      </c>
    </row>
    <row r="15">
      <c r="A15" s="2">
        <v>1630.0</v>
      </c>
      <c r="B15" s="2" t="s">
        <v>78</v>
      </c>
      <c r="C15" s="2">
        <v>89.79</v>
      </c>
      <c r="D15" s="2">
        <v>89.42</v>
      </c>
      <c r="E15" s="2">
        <v>84.01</v>
      </c>
      <c r="F15" s="2">
        <v>82.63</v>
      </c>
      <c r="G15" s="6">
        <f t="shared" ref="G15:J15" si="15">(C15-average(C:C))/stdev(C:C)</f>
        <v>0.9937778989</v>
      </c>
      <c r="H15" s="6">
        <f t="shared" si="15"/>
        <v>1.384547611</v>
      </c>
      <c r="I15" s="6">
        <f t="shared" si="15"/>
        <v>0.8772525417</v>
      </c>
      <c r="J15" s="6">
        <f t="shared" si="15"/>
        <v>1.594255382</v>
      </c>
      <c r="K15" s="6">
        <f t="shared" si="3"/>
        <v>1.212458358</v>
      </c>
      <c r="L15" s="9" t="b">
        <f>if(iferror(VLOOKUP($A15, NIL!$A$2:$F974, 1, false), false), true, false)</f>
        <v>1</v>
      </c>
    </row>
    <row r="16">
      <c r="A16" s="2">
        <v>2290.0</v>
      </c>
      <c r="B16" s="2" t="s">
        <v>80</v>
      </c>
      <c r="C16" s="2">
        <v>82.97</v>
      </c>
      <c r="D16" s="2">
        <v>88.67</v>
      </c>
      <c r="E16" s="2">
        <v>90.55</v>
      </c>
      <c r="F16" s="2">
        <v>83.17</v>
      </c>
      <c r="G16" s="6">
        <f t="shared" ref="G16:J16" si="16">(C16-average(C:C))/stdev(C:C)</f>
        <v>0.4939160612</v>
      </c>
      <c r="H16" s="6">
        <f t="shared" si="16"/>
        <v>1.333553117</v>
      </c>
      <c r="I16" s="6">
        <f t="shared" si="16"/>
        <v>1.389452412</v>
      </c>
      <c r="J16" s="6">
        <f t="shared" si="16"/>
        <v>1.627202814</v>
      </c>
      <c r="K16" s="6">
        <f t="shared" si="3"/>
        <v>1.211031101</v>
      </c>
      <c r="L16" s="9" t="b">
        <f>if(iferror(VLOOKUP($A16, NIL!$A$2:$F974, 1, false), false), true, false)</f>
        <v>1</v>
      </c>
    </row>
    <row r="17">
      <c r="A17" s="2">
        <v>2362.0</v>
      </c>
      <c r="B17" s="2" t="s">
        <v>82</v>
      </c>
      <c r="C17" s="2">
        <v>92.19</v>
      </c>
      <c r="D17" s="2">
        <v>86.72</v>
      </c>
      <c r="E17" s="2">
        <v>89.84</v>
      </c>
      <c r="F17" s="2">
        <v>75.0</v>
      </c>
      <c r="G17" s="6">
        <f t="shared" ref="G17:J17" si="17">(C17-average(C:C))/stdev(C:C)</f>
        <v>1.169682358</v>
      </c>
      <c r="H17" s="6">
        <f t="shared" si="17"/>
        <v>1.200967435</v>
      </c>
      <c r="I17" s="6">
        <f t="shared" si="17"/>
        <v>1.333846616</v>
      </c>
      <c r="J17" s="6">
        <f t="shared" si="17"/>
        <v>1.128720368</v>
      </c>
      <c r="K17" s="6">
        <f t="shared" si="3"/>
        <v>1.208304194</v>
      </c>
      <c r="L17" s="9" t="b">
        <f>if(iferror(VLOOKUP($A17, NIL!$A$2:$F974, 1, false), false), true, false)</f>
        <v>1</v>
      </c>
    </row>
    <row r="18">
      <c r="A18" s="2">
        <v>865.0</v>
      </c>
      <c r="B18" s="2" t="s">
        <v>79</v>
      </c>
      <c r="C18" s="2">
        <v>89.83</v>
      </c>
      <c r="D18" s="2">
        <v>83.22</v>
      </c>
      <c r="E18" s="2">
        <v>89.5</v>
      </c>
      <c r="F18" s="2">
        <v>79.67</v>
      </c>
      <c r="G18" s="6">
        <f t="shared" ref="G18:J18" si="18">(C18-average(C:C))/stdev(C:C)</f>
        <v>0.9967096399</v>
      </c>
      <c r="H18" s="6">
        <f t="shared" si="18"/>
        <v>0.9629931327</v>
      </c>
      <c r="I18" s="6">
        <f t="shared" si="18"/>
        <v>1.307218488</v>
      </c>
      <c r="J18" s="6">
        <f t="shared" si="18"/>
        <v>1.413654643</v>
      </c>
      <c r="K18" s="6">
        <f t="shared" si="3"/>
        <v>1.170143976</v>
      </c>
      <c r="L18" s="9" t="b">
        <f>if(iferror(VLOOKUP($A18, NIL!$A$2:$F974, 1, false), false), true, false)</f>
        <v>1</v>
      </c>
    </row>
    <row r="19">
      <c r="A19" s="2">
        <v>1965.0</v>
      </c>
      <c r="B19" s="2" t="s">
        <v>87</v>
      </c>
      <c r="C19" s="2">
        <v>87.56</v>
      </c>
      <c r="D19" s="2">
        <v>89.27</v>
      </c>
      <c r="E19" s="2">
        <v>86.06</v>
      </c>
      <c r="F19" s="2">
        <v>78.93</v>
      </c>
      <c r="G19" s="6">
        <f t="shared" ref="G19:J19" si="19">(C19-average(C:C))/stdev(C:C)</f>
        <v>0.8303333391</v>
      </c>
      <c r="H19" s="6">
        <f t="shared" si="19"/>
        <v>1.374348712</v>
      </c>
      <c r="I19" s="6">
        <f t="shared" si="19"/>
        <v>1.037804489</v>
      </c>
      <c r="J19" s="6">
        <f t="shared" si="19"/>
        <v>1.368504458</v>
      </c>
      <c r="K19" s="6">
        <f t="shared" si="3"/>
        <v>1.152747749</v>
      </c>
      <c r="L19" s="9" t="b">
        <f>if(iferror(VLOOKUP($A19, NIL!$A$2:$F974, 1, false), false), true, false)</f>
        <v>1</v>
      </c>
    </row>
    <row r="20">
      <c r="A20" s="2">
        <v>2442.0</v>
      </c>
      <c r="B20" s="2" t="s">
        <v>90</v>
      </c>
      <c r="C20" s="2">
        <v>88.28</v>
      </c>
      <c r="D20" s="2">
        <v>89.06</v>
      </c>
      <c r="E20" s="2">
        <v>88.28</v>
      </c>
      <c r="F20" s="2">
        <v>75.78</v>
      </c>
      <c r="G20" s="6">
        <f t="shared" ref="G20:J20" si="20">(C20-average(C:C))/stdev(C:C)</f>
        <v>0.8831046768</v>
      </c>
      <c r="H20" s="6">
        <f t="shared" si="20"/>
        <v>1.360070254</v>
      </c>
      <c r="I20" s="6">
        <f t="shared" si="20"/>
        <v>1.2116705</v>
      </c>
      <c r="J20" s="6">
        <f t="shared" si="20"/>
        <v>1.176311103</v>
      </c>
      <c r="K20" s="6">
        <f t="shared" si="3"/>
        <v>1.157789133</v>
      </c>
      <c r="L20" s="9" t="b">
        <f>if(iferror(VLOOKUP($A20, NIL!$A$2:$F974, 1, false), false), true, false)</f>
        <v>1</v>
      </c>
    </row>
    <row r="21">
      <c r="A21" s="2">
        <v>1453.0</v>
      </c>
      <c r="B21" s="2" t="s">
        <v>93</v>
      </c>
      <c r="C21" s="2">
        <v>90.2</v>
      </c>
      <c r="D21" s="2">
        <v>88.07</v>
      </c>
      <c r="E21" s="2">
        <v>83.52</v>
      </c>
      <c r="F21" s="2">
        <v>79.56</v>
      </c>
      <c r="G21" s="6">
        <f t="shared" ref="G21:J21" si="21">(C21-average(C:C))/stdev(C:C)</f>
        <v>1.023828244</v>
      </c>
      <c r="H21" s="6">
        <f t="shared" si="21"/>
        <v>1.292757523</v>
      </c>
      <c r="I21" s="6">
        <f t="shared" si="21"/>
        <v>0.8388767104</v>
      </c>
      <c r="J21" s="6">
        <f t="shared" si="21"/>
        <v>1.406943129</v>
      </c>
      <c r="K21" s="6">
        <f t="shared" si="3"/>
        <v>1.140601401</v>
      </c>
      <c r="L21" s="9" t="b">
        <f>if(iferror(VLOOKUP($A21, NIL!$A$2:$F974, 1, false), false), true, false)</f>
        <v>1</v>
      </c>
    </row>
    <row r="22">
      <c r="A22" s="2">
        <v>945.0</v>
      </c>
      <c r="B22" s="2" t="s">
        <v>97</v>
      </c>
      <c r="C22" s="2">
        <v>91.27</v>
      </c>
      <c r="D22" s="2">
        <v>90.65</v>
      </c>
      <c r="E22" s="2">
        <v>82.15</v>
      </c>
      <c r="F22" s="2">
        <v>77.16</v>
      </c>
      <c r="G22" s="6">
        <f t="shared" ref="G22:J22" si="22">(C22-average(C:C))/stdev(C:C)</f>
        <v>1.102252315</v>
      </c>
      <c r="H22" s="6">
        <f t="shared" si="22"/>
        <v>1.46817858</v>
      </c>
      <c r="I22" s="6">
        <f t="shared" si="22"/>
        <v>0.7315810189</v>
      </c>
      <c r="J22" s="6">
        <f t="shared" si="22"/>
        <v>1.260510097</v>
      </c>
      <c r="K22" s="6">
        <f t="shared" si="3"/>
        <v>1.140630503</v>
      </c>
      <c r="L22" s="9" t="b">
        <f>if(iferror(VLOOKUP($A22, NIL!$A$2:$F974, 1, false), false), true, false)</f>
        <v>1</v>
      </c>
    </row>
    <row r="23">
      <c r="A23" s="2">
        <v>808.0</v>
      </c>
      <c r="B23" s="2" t="s">
        <v>67</v>
      </c>
      <c r="C23" s="2">
        <v>85.01</v>
      </c>
      <c r="D23" s="2">
        <v>83.27</v>
      </c>
      <c r="E23" s="2">
        <v>93.25</v>
      </c>
      <c r="F23" s="2">
        <v>79.02</v>
      </c>
      <c r="G23" s="6">
        <f t="shared" ref="G23:J23" si="23">(C23-average(C:C))/stdev(C:C)</f>
        <v>0.6434348514</v>
      </c>
      <c r="H23" s="6">
        <f t="shared" si="23"/>
        <v>0.9663927656</v>
      </c>
      <c r="I23" s="6">
        <f t="shared" si="23"/>
        <v>1.600911074</v>
      </c>
      <c r="J23" s="6">
        <f t="shared" si="23"/>
        <v>1.373995696</v>
      </c>
      <c r="K23" s="6">
        <f t="shared" si="3"/>
        <v>1.146183597</v>
      </c>
      <c r="L23" s="9" t="b">
        <f>if(iferror(VLOOKUP($A23, NIL!$A$2:$F974, 1, false), false), true, false)</f>
        <v>1</v>
      </c>
    </row>
    <row r="24">
      <c r="A24" s="2">
        <v>2377.0</v>
      </c>
      <c r="B24" s="2" t="s">
        <v>100</v>
      </c>
      <c r="C24" s="2">
        <v>89.06</v>
      </c>
      <c r="D24" s="2">
        <v>89.06</v>
      </c>
      <c r="E24" s="2">
        <v>86.72</v>
      </c>
      <c r="F24" s="2">
        <v>75.0</v>
      </c>
      <c r="G24" s="6">
        <f t="shared" ref="G24:J24" si="24">(C24-average(C:C))/stdev(C:C)</f>
        <v>0.9402736259</v>
      </c>
      <c r="H24" s="6">
        <f t="shared" si="24"/>
        <v>1.360070254</v>
      </c>
      <c r="I24" s="6">
        <f t="shared" si="24"/>
        <v>1.089494384</v>
      </c>
      <c r="J24" s="6">
        <f t="shared" si="24"/>
        <v>1.128720368</v>
      </c>
      <c r="K24" s="6">
        <f t="shared" si="3"/>
        <v>1.129639658</v>
      </c>
      <c r="L24" s="9" t="b">
        <f>if(iferror(VLOOKUP($A24, NIL!$A$2:$F974, 1, false), false), true, false)</f>
        <v>1</v>
      </c>
    </row>
    <row r="25">
      <c r="A25" s="2">
        <v>2082.0</v>
      </c>
      <c r="B25" s="2" t="s">
        <v>102</v>
      </c>
      <c r="C25" s="2">
        <v>91.17</v>
      </c>
      <c r="D25" s="2">
        <v>77.86</v>
      </c>
      <c r="E25" s="2">
        <v>89.0</v>
      </c>
      <c r="F25" s="2">
        <v>80.38</v>
      </c>
      <c r="G25" s="6">
        <f t="shared" ref="G25:J25" si="25">(C25-average(C:C))/stdev(C:C)</f>
        <v>1.094922963</v>
      </c>
      <c r="H25" s="6">
        <f t="shared" si="25"/>
        <v>0.5985524873</v>
      </c>
      <c r="I25" s="6">
        <f t="shared" si="25"/>
        <v>1.268059477</v>
      </c>
      <c r="J25" s="6">
        <f t="shared" si="25"/>
        <v>1.456974415</v>
      </c>
      <c r="K25" s="6">
        <f t="shared" si="3"/>
        <v>1.104627335</v>
      </c>
      <c r="L25" s="9" t="b">
        <f>if(iferror(VLOOKUP($A25, NIL!$A$2:$F974, 1, false), false), true, false)</f>
        <v>1</v>
      </c>
    </row>
    <row r="26">
      <c r="A26" s="2">
        <v>2248.0</v>
      </c>
      <c r="B26" s="2" t="s">
        <v>103</v>
      </c>
      <c r="C26" s="2">
        <v>91.6</v>
      </c>
      <c r="D26" s="2">
        <v>84.73</v>
      </c>
      <c r="E26" s="2">
        <v>93.28</v>
      </c>
      <c r="F26" s="2">
        <v>68.6</v>
      </c>
      <c r="G26" s="6">
        <f t="shared" ref="G26:J26" si="26">(C26-average(C:C))/stdev(C:C)</f>
        <v>1.126439178</v>
      </c>
      <c r="H26" s="6">
        <f t="shared" si="26"/>
        <v>1.065662046</v>
      </c>
      <c r="I26" s="6">
        <f t="shared" si="26"/>
        <v>1.603260615</v>
      </c>
      <c r="J26" s="6">
        <f t="shared" si="26"/>
        <v>0.7382322827</v>
      </c>
      <c r="K26" s="6">
        <f t="shared" si="3"/>
        <v>1.13339853</v>
      </c>
      <c r="L26" s="9" t="b">
        <f>if(iferror(VLOOKUP($A26, NIL!$A$2:$F974, 1, false), false), true, false)</f>
        <v>1</v>
      </c>
    </row>
    <row r="27">
      <c r="A27" s="2">
        <v>1985.0</v>
      </c>
      <c r="B27" s="2" t="s">
        <v>105</v>
      </c>
      <c r="C27" s="2">
        <v>84.27</v>
      </c>
      <c r="D27" s="2">
        <v>91.91</v>
      </c>
      <c r="E27" s="2">
        <v>79.89</v>
      </c>
      <c r="F27" s="2">
        <v>81.79</v>
      </c>
      <c r="G27" s="6">
        <f t="shared" ref="G27:J27" si="27">(C27-average(C:C))/stdev(C:C)</f>
        <v>0.5891976432</v>
      </c>
      <c r="H27" s="6">
        <f t="shared" si="27"/>
        <v>1.553849328</v>
      </c>
      <c r="I27" s="6">
        <f t="shared" si="27"/>
        <v>0.5545822869</v>
      </c>
      <c r="J27" s="6">
        <f t="shared" si="27"/>
        <v>1.543003821</v>
      </c>
      <c r="K27" s="6">
        <f t="shared" si="3"/>
        <v>1.06015827</v>
      </c>
      <c r="L27" s="9" t="b">
        <f>if(iferror(VLOOKUP($A27, NIL!$A$2:$F974, 1, false), false), true, false)</f>
        <v>1</v>
      </c>
    </row>
    <row r="28">
      <c r="A28" s="2">
        <v>1350.0</v>
      </c>
      <c r="B28" s="2" t="s">
        <v>108</v>
      </c>
      <c r="C28" s="2">
        <v>87.27</v>
      </c>
      <c r="D28" s="2">
        <v>80.26</v>
      </c>
      <c r="E28" s="2">
        <v>82.14</v>
      </c>
      <c r="F28" s="2">
        <v>86.32</v>
      </c>
      <c r="G28" s="6">
        <f t="shared" ref="G28:J28" si="28">(C28-average(C:C))/stdev(C:C)</f>
        <v>0.8090782169</v>
      </c>
      <c r="H28" s="6">
        <f t="shared" si="28"/>
        <v>0.7617348659</v>
      </c>
      <c r="I28" s="6">
        <f t="shared" si="28"/>
        <v>0.7307978387</v>
      </c>
      <c r="J28" s="6">
        <f t="shared" si="28"/>
        <v>1.819396169</v>
      </c>
      <c r="K28" s="6">
        <f t="shared" si="3"/>
        <v>1.030251773</v>
      </c>
      <c r="L28" s="9" t="b">
        <f>if(iferror(VLOOKUP($A28, NIL!$A$2:$F974, 1, false), false), true, false)</f>
        <v>1</v>
      </c>
    </row>
    <row r="29">
      <c r="A29" s="2">
        <v>2097.0</v>
      </c>
      <c r="B29" s="2" t="s">
        <v>111</v>
      </c>
      <c r="C29" s="2">
        <v>94.13</v>
      </c>
      <c r="D29" s="2">
        <v>82.72</v>
      </c>
      <c r="E29" s="2">
        <v>84.02</v>
      </c>
      <c r="F29" s="2">
        <v>73.38</v>
      </c>
      <c r="G29" s="6">
        <f t="shared" ref="G29:J29" si="29">(C29-average(C:C))/stdev(C:C)</f>
        <v>1.311871796</v>
      </c>
      <c r="H29" s="6">
        <f t="shared" si="29"/>
        <v>0.9289968038</v>
      </c>
      <c r="I29" s="6">
        <f t="shared" si="29"/>
        <v>0.8780357219</v>
      </c>
      <c r="J29" s="6">
        <f t="shared" si="29"/>
        <v>1.029878071</v>
      </c>
      <c r="K29" s="6">
        <f t="shared" si="3"/>
        <v>1.037195598</v>
      </c>
      <c r="L29" s="9" t="b">
        <f>if(iferror(VLOOKUP($A29, NIL!$A$2:$F974, 1, false), false), true, false)</f>
        <v>1</v>
      </c>
    </row>
    <row r="30">
      <c r="A30" s="2">
        <v>2100.0</v>
      </c>
      <c r="B30" s="2" t="s">
        <v>114</v>
      </c>
      <c r="C30" s="2">
        <v>88.23</v>
      </c>
      <c r="D30" s="2">
        <v>86.28</v>
      </c>
      <c r="E30" s="2">
        <v>87.68</v>
      </c>
      <c r="F30" s="2">
        <v>71.39</v>
      </c>
      <c r="G30" s="6">
        <f t="shared" ref="G30:J30" si="30">(C30-average(C:C))/stdev(C:C)</f>
        <v>0.8794400005</v>
      </c>
      <c r="H30" s="6">
        <f t="shared" si="30"/>
        <v>1.171050665</v>
      </c>
      <c r="I30" s="6">
        <f t="shared" si="30"/>
        <v>1.164679686</v>
      </c>
      <c r="J30" s="6">
        <f t="shared" si="30"/>
        <v>0.9084606824</v>
      </c>
      <c r="K30" s="6">
        <f t="shared" si="3"/>
        <v>1.030907759</v>
      </c>
      <c r="L30" s="9" t="b">
        <f>if(iferror(VLOOKUP($A30, NIL!$A$2:$F974, 1, false), false), true, false)</f>
        <v>1</v>
      </c>
    </row>
    <row r="31">
      <c r="A31" s="2">
        <v>877.0</v>
      </c>
      <c r="B31" s="2" t="s">
        <v>84</v>
      </c>
      <c r="C31" s="2">
        <v>88.14</v>
      </c>
      <c r="D31" s="2">
        <v>85.24</v>
      </c>
      <c r="E31" s="2">
        <v>84.77</v>
      </c>
      <c r="F31" s="2">
        <v>74.37</v>
      </c>
      <c r="G31" s="6">
        <f t="shared" ref="G31:J31" si="31">(C31-average(C:C))/stdev(C:C)</f>
        <v>0.8728435833</v>
      </c>
      <c r="H31" s="6">
        <f t="shared" si="31"/>
        <v>1.100338301</v>
      </c>
      <c r="I31" s="6">
        <f t="shared" si="31"/>
        <v>0.9367742392</v>
      </c>
      <c r="J31" s="6">
        <f t="shared" si="31"/>
        <v>1.090281697</v>
      </c>
      <c r="K31" s="6">
        <f t="shared" si="3"/>
        <v>1.000059455</v>
      </c>
      <c r="L31" s="9" t="b">
        <f>if(iferror(VLOOKUP($A31, NIL!$A$2:$F974, 1, false), false), true, false)</f>
        <v>1</v>
      </c>
    </row>
    <row r="32">
      <c r="A32" s="2">
        <v>2173.0</v>
      </c>
      <c r="B32" s="2" t="s">
        <v>118</v>
      </c>
      <c r="C32" s="2">
        <v>88.28</v>
      </c>
      <c r="D32" s="2">
        <v>84.38</v>
      </c>
      <c r="E32" s="2">
        <v>92.19</v>
      </c>
      <c r="F32" s="2">
        <v>67.19</v>
      </c>
      <c r="G32" s="6">
        <f t="shared" ref="G32:J32" si="32">(C32-average(C:C))/stdev(C:C)</f>
        <v>0.8831046768</v>
      </c>
      <c r="H32" s="6">
        <f t="shared" si="32"/>
        <v>1.041864616</v>
      </c>
      <c r="I32" s="6">
        <f t="shared" si="32"/>
        <v>1.51789397</v>
      </c>
      <c r="J32" s="6">
        <f t="shared" si="32"/>
        <v>0.6522028765</v>
      </c>
      <c r="K32" s="6">
        <f t="shared" si="3"/>
        <v>1.023766535</v>
      </c>
      <c r="L32" s="9" t="b">
        <f>if(iferror(VLOOKUP($A32, NIL!$A$2:$F974, 1, false), false), true, false)</f>
        <v>1</v>
      </c>
    </row>
    <row r="33">
      <c r="A33" s="2">
        <v>2443.0</v>
      </c>
      <c r="B33" s="2" t="s">
        <v>120</v>
      </c>
      <c r="C33" s="2">
        <v>94.53</v>
      </c>
      <c r="D33" s="2">
        <v>81.25</v>
      </c>
      <c r="E33" s="2">
        <v>85.16</v>
      </c>
      <c r="F33" s="2">
        <v>71.09</v>
      </c>
      <c r="G33" s="6">
        <f t="shared" ref="G33:J33" si="33">(C33-average(C:C))/stdev(C:C)</f>
        <v>1.341189205</v>
      </c>
      <c r="H33" s="6">
        <f t="shared" si="33"/>
        <v>0.829047597</v>
      </c>
      <c r="I33" s="6">
        <f t="shared" si="33"/>
        <v>0.9673182682</v>
      </c>
      <c r="J33" s="6">
        <f t="shared" si="33"/>
        <v>0.8901565534</v>
      </c>
      <c r="K33" s="6">
        <f t="shared" si="3"/>
        <v>1.006927906</v>
      </c>
      <c r="L33" s="9" t="b">
        <f>if(iferror(VLOOKUP($A33, NIL!$A$2:$F974, 1, false), false), true, false)</f>
        <v>1</v>
      </c>
    </row>
    <row r="34">
      <c r="A34" s="2">
        <v>2109.0</v>
      </c>
      <c r="B34" s="2" t="s">
        <v>122</v>
      </c>
      <c r="C34" s="2">
        <v>84.44</v>
      </c>
      <c r="D34" s="2">
        <v>83.85</v>
      </c>
      <c r="E34" s="2">
        <v>88.66</v>
      </c>
      <c r="F34" s="2">
        <v>73.97</v>
      </c>
      <c r="G34" s="6">
        <f t="shared" ref="G34:J34" si="34">(C34-average(C:C))/stdev(C:C)</f>
        <v>0.6016575424</v>
      </c>
      <c r="H34" s="6">
        <f t="shared" si="34"/>
        <v>1.005828507</v>
      </c>
      <c r="I34" s="6">
        <f t="shared" si="34"/>
        <v>1.241431349</v>
      </c>
      <c r="J34" s="6">
        <f t="shared" si="34"/>
        <v>1.065876192</v>
      </c>
      <c r="K34" s="6">
        <f t="shared" si="3"/>
        <v>0.9786983975</v>
      </c>
      <c r="L34" s="9" t="b">
        <f>if(iferror(VLOOKUP($A34, NIL!$A$2:$F974, 1, false), false), true, false)</f>
        <v>1</v>
      </c>
    </row>
    <row r="35">
      <c r="A35" s="2">
        <v>1748.0</v>
      </c>
      <c r="B35" s="2" t="s">
        <v>124</v>
      </c>
      <c r="C35" s="2">
        <v>83.08</v>
      </c>
      <c r="D35" s="2">
        <v>83.09</v>
      </c>
      <c r="E35" s="2">
        <v>85.94</v>
      </c>
      <c r="F35" s="2">
        <v>78.52</v>
      </c>
      <c r="G35" s="6">
        <f t="shared" ref="G35:J35" si="35">(C35-average(C:C))/stdev(C:C)</f>
        <v>0.5019783489</v>
      </c>
      <c r="H35" s="6">
        <f t="shared" si="35"/>
        <v>0.9541540872</v>
      </c>
      <c r="I35" s="6">
        <f t="shared" si="35"/>
        <v>1.028406326</v>
      </c>
      <c r="J35" s="6">
        <f t="shared" si="35"/>
        <v>1.343488815</v>
      </c>
      <c r="K35" s="6">
        <f t="shared" si="3"/>
        <v>0.9570068943</v>
      </c>
      <c r="L35" s="9" t="b">
        <f>if(iferror(VLOOKUP($A35, NIL!$A$2:$F974, 1, false), false), true, false)</f>
        <v>1</v>
      </c>
    </row>
    <row r="36">
      <c r="A36" s="2">
        <v>2110.0</v>
      </c>
      <c r="B36" s="2" t="s">
        <v>126</v>
      </c>
      <c r="C36" s="2">
        <v>80.51</v>
      </c>
      <c r="D36" s="2">
        <v>81.47</v>
      </c>
      <c r="E36" s="2">
        <v>86.81</v>
      </c>
      <c r="F36" s="2">
        <v>80.84</v>
      </c>
      <c r="G36" s="6">
        <f t="shared" ref="G36:J36" si="36">(C36-average(C:C))/stdev(C:C)</f>
        <v>0.3136139907</v>
      </c>
      <c r="H36" s="6">
        <f t="shared" si="36"/>
        <v>0.8440059817</v>
      </c>
      <c r="I36" s="6">
        <f t="shared" si="36"/>
        <v>1.096543006</v>
      </c>
      <c r="J36" s="6">
        <f t="shared" si="36"/>
        <v>1.485040746</v>
      </c>
      <c r="K36" s="6">
        <f t="shared" si="3"/>
        <v>0.9348009311</v>
      </c>
      <c r="L36" s="9" t="b">
        <f>if(iferror(VLOOKUP($A36, NIL!$A$2:$F974, 1, false), false), true, false)</f>
        <v>1</v>
      </c>
    </row>
    <row r="37">
      <c r="A37" s="2">
        <v>1875.0</v>
      </c>
      <c r="B37" s="2" t="s">
        <v>129</v>
      </c>
      <c r="C37" s="2">
        <v>82.15</v>
      </c>
      <c r="D37" s="2">
        <v>89.42</v>
      </c>
      <c r="E37" s="2">
        <v>82.11</v>
      </c>
      <c r="F37" s="2">
        <v>75.59</v>
      </c>
      <c r="G37" s="6">
        <f t="shared" ref="G37:J37" si="37">(C37-average(C:C))/stdev(C:C)</f>
        <v>0.4338153711</v>
      </c>
      <c r="H37" s="6">
        <f t="shared" si="37"/>
        <v>1.384547611</v>
      </c>
      <c r="I37" s="6">
        <f t="shared" si="37"/>
        <v>0.728448298</v>
      </c>
      <c r="J37" s="6">
        <f t="shared" si="37"/>
        <v>1.164718488</v>
      </c>
      <c r="K37" s="6">
        <f t="shared" si="3"/>
        <v>0.927882442</v>
      </c>
      <c r="L37" s="9" t="b">
        <f>if(iferror(VLOOKUP($A37, NIL!$A$2:$F974, 1, false), false), true, false)</f>
        <v>1</v>
      </c>
    </row>
    <row r="38">
      <c r="A38" s="2">
        <v>2080.0</v>
      </c>
      <c r="B38" s="2" t="s">
        <v>131</v>
      </c>
      <c r="C38" s="2">
        <v>81.32</v>
      </c>
      <c r="D38" s="2">
        <v>87.36</v>
      </c>
      <c r="E38" s="2">
        <v>85.81</v>
      </c>
      <c r="F38" s="2">
        <v>74.76</v>
      </c>
      <c r="G38" s="6">
        <f t="shared" ref="G38:J38" si="38">(C38-average(C:C))/stdev(C:C)</f>
        <v>0.3729817457</v>
      </c>
      <c r="H38" s="6">
        <f t="shared" si="38"/>
        <v>1.244482736</v>
      </c>
      <c r="I38" s="6">
        <f t="shared" si="38"/>
        <v>1.018224983</v>
      </c>
      <c r="J38" s="6">
        <f t="shared" si="38"/>
        <v>1.114077065</v>
      </c>
      <c r="K38" s="6">
        <f t="shared" si="3"/>
        <v>0.9374416323</v>
      </c>
      <c r="L38" s="9" t="b">
        <f>if(iferror(VLOOKUP($A38, NIL!$A$2:$F974, 1, false), false), true, false)</f>
        <v>1</v>
      </c>
    </row>
    <row r="39">
      <c r="A39" s="2">
        <v>2184.0</v>
      </c>
      <c r="B39" s="2" t="s">
        <v>133</v>
      </c>
      <c r="C39" s="2">
        <v>96.88</v>
      </c>
      <c r="D39" s="2">
        <v>78.13</v>
      </c>
      <c r="E39" s="2">
        <v>88.28</v>
      </c>
      <c r="F39" s="2">
        <v>65.63</v>
      </c>
      <c r="G39" s="6">
        <f t="shared" ref="G39:J39" si="39">(C39-average(C:C))/stdev(C:C)</f>
        <v>1.513428988</v>
      </c>
      <c r="H39" s="6">
        <f t="shared" si="39"/>
        <v>0.6169105049</v>
      </c>
      <c r="I39" s="6">
        <f t="shared" si="39"/>
        <v>1.2116705</v>
      </c>
      <c r="J39" s="6">
        <f t="shared" si="39"/>
        <v>0.5570214057</v>
      </c>
      <c r="K39" s="6">
        <f t="shared" si="3"/>
        <v>0.9747578497</v>
      </c>
      <c r="L39" s="9" t="b">
        <f>if(iferror(VLOOKUP($A39, NIL!$A$2:$F974, 1, false), false), true, false)</f>
        <v>1</v>
      </c>
    </row>
    <row r="40">
      <c r="A40" s="2">
        <v>1991.0</v>
      </c>
      <c r="B40" s="2" t="s">
        <v>136</v>
      </c>
      <c r="C40" s="2">
        <v>91.21</v>
      </c>
      <c r="D40" s="2">
        <v>82.69</v>
      </c>
      <c r="E40" s="2">
        <v>78.54</v>
      </c>
      <c r="F40" s="2">
        <v>75.5</v>
      </c>
      <c r="G40" s="6">
        <f t="shared" ref="G40:J40" si="40">(C40-average(C:C))/stdev(C:C)</f>
        <v>1.097854704</v>
      </c>
      <c r="H40" s="6">
        <f t="shared" si="40"/>
        <v>0.9269570241</v>
      </c>
      <c r="I40" s="6">
        <f t="shared" si="40"/>
        <v>0.4488529559</v>
      </c>
      <c r="J40" s="6">
        <f t="shared" si="40"/>
        <v>1.15922725</v>
      </c>
      <c r="K40" s="6">
        <f t="shared" si="3"/>
        <v>0.9082229833</v>
      </c>
      <c r="L40" s="9" t="b">
        <f>if(iferror(VLOOKUP($A40, NIL!$A$2:$F974, 1, false), false), true, false)</f>
        <v>1</v>
      </c>
    </row>
    <row r="41">
      <c r="A41" s="2">
        <v>2113.0</v>
      </c>
      <c r="B41" s="2" t="s">
        <v>139</v>
      </c>
      <c r="C41" s="2">
        <v>87.6</v>
      </c>
      <c r="D41" s="2">
        <v>83.55</v>
      </c>
      <c r="E41" s="2">
        <v>86.54</v>
      </c>
      <c r="F41" s="2">
        <v>69.35</v>
      </c>
      <c r="G41" s="6">
        <f t="shared" ref="G41:J41" si="41">(C41-average(C:C))/stdev(C:C)</f>
        <v>0.83326508</v>
      </c>
      <c r="H41" s="6">
        <f t="shared" si="41"/>
        <v>0.9854307098</v>
      </c>
      <c r="I41" s="6">
        <f t="shared" si="41"/>
        <v>1.07539714</v>
      </c>
      <c r="J41" s="6">
        <f t="shared" si="41"/>
        <v>0.7839926052</v>
      </c>
      <c r="K41" s="6">
        <f t="shared" si="3"/>
        <v>0.9195213837</v>
      </c>
      <c r="L41" s="9" t="b">
        <f>if(iferror(VLOOKUP($A41, NIL!$A$2:$F974, 1, false), false), true, false)</f>
        <v>1</v>
      </c>
    </row>
    <row r="42">
      <c r="A42" s="2">
        <v>2289.0</v>
      </c>
      <c r="B42" s="2" t="s">
        <v>141</v>
      </c>
      <c r="C42" s="2">
        <v>84.88</v>
      </c>
      <c r="D42" s="2">
        <v>84.85</v>
      </c>
      <c r="E42" s="2">
        <v>82.19</v>
      </c>
      <c r="F42" s="2">
        <v>75.12</v>
      </c>
      <c r="G42" s="6">
        <f t="shared" ref="G42:J42" si="42">(C42-average(C:C))/stdev(C:C)</f>
        <v>0.6339066932</v>
      </c>
      <c r="H42" s="6">
        <f t="shared" si="42"/>
        <v>1.073821165</v>
      </c>
      <c r="I42" s="6">
        <f t="shared" si="42"/>
        <v>0.7347137398</v>
      </c>
      <c r="J42" s="6">
        <f t="shared" si="42"/>
        <v>1.13604202</v>
      </c>
      <c r="K42" s="6">
        <f t="shared" si="3"/>
        <v>0.8946209043</v>
      </c>
      <c r="L42" s="9" t="b">
        <f>if(iferror(VLOOKUP($A42, NIL!$A$2:$F974, 1, false), false), true, false)</f>
        <v>1</v>
      </c>
    </row>
    <row r="43">
      <c r="A43" s="2">
        <v>1723.0</v>
      </c>
      <c r="B43" s="2" t="s">
        <v>143</v>
      </c>
      <c r="C43" s="2">
        <v>87.6</v>
      </c>
      <c r="D43" s="2">
        <v>84.87</v>
      </c>
      <c r="E43" s="2">
        <v>80.48</v>
      </c>
      <c r="F43" s="2">
        <v>74.11</v>
      </c>
      <c r="G43" s="6">
        <f t="shared" ref="G43:J43" si="43">(C43-average(C:C))/stdev(C:C)</f>
        <v>0.83326508</v>
      </c>
      <c r="H43" s="6">
        <f t="shared" si="43"/>
        <v>1.075181018</v>
      </c>
      <c r="I43" s="6">
        <f t="shared" si="43"/>
        <v>0.6007899205</v>
      </c>
      <c r="J43" s="6">
        <f t="shared" si="43"/>
        <v>1.074418119</v>
      </c>
      <c r="K43" s="6">
        <f t="shared" si="3"/>
        <v>0.8959135343</v>
      </c>
      <c r="L43" s="9" t="b">
        <f>if(iferror(VLOOKUP($A43, NIL!$A$2:$F974, 1, false), false), true, false)</f>
        <v>1</v>
      </c>
    </row>
    <row r="44">
      <c r="A44" s="2">
        <v>1846.0</v>
      </c>
      <c r="B44" s="2" t="s">
        <v>145</v>
      </c>
      <c r="C44" s="2">
        <v>94.98</v>
      </c>
      <c r="D44" s="2">
        <v>80.65</v>
      </c>
      <c r="E44" s="2">
        <v>85.55</v>
      </c>
      <c r="F44" s="2">
        <v>65.22</v>
      </c>
      <c r="G44" s="6">
        <f t="shared" ref="G44:J44" si="44">(C44-average(C:C))/stdev(C:C)</f>
        <v>1.374171291</v>
      </c>
      <c r="H44" s="6">
        <f t="shared" si="44"/>
        <v>0.7882520024</v>
      </c>
      <c r="I44" s="6">
        <f t="shared" si="44"/>
        <v>0.9978622971</v>
      </c>
      <c r="J44" s="6">
        <f t="shared" si="44"/>
        <v>0.5320057627</v>
      </c>
      <c r="K44" s="6">
        <f t="shared" si="3"/>
        <v>0.9230728384</v>
      </c>
      <c r="L44" s="9" t="b">
        <f>if(iferror(VLOOKUP($A44, NIL!$A$2:$F974, 1, false), false), true, false)</f>
        <v>1</v>
      </c>
    </row>
    <row r="45">
      <c r="A45" s="2">
        <v>2455.0</v>
      </c>
      <c r="B45" s="2" t="s">
        <v>146</v>
      </c>
      <c r="C45" s="2">
        <v>89.84</v>
      </c>
      <c r="D45" s="2">
        <v>82.03</v>
      </c>
      <c r="E45" s="2">
        <v>92.97</v>
      </c>
      <c r="F45" s="2">
        <v>60.94</v>
      </c>
      <c r="G45" s="6">
        <f t="shared" ref="G45:J45" si="45">(C45-average(C:C))/stdev(C:C)</f>
        <v>0.9974425751</v>
      </c>
      <c r="H45" s="6">
        <f t="shared" si="45"/>
        <v>0.88208187</v>
      </c>
      <c r="I45" s="6">
        <f t="shared" si="45"/>
        <v>1.578982028</v>
      </c>
      <c r="J45" s="6">
        <f t="shared" si="45"/>
        <v>0.2708668558</v>
      </c>
      <c r="K45" s="6">
        <f t="shared" si="3"/>
        <v>0.9323433322</v>
      </c>
      <c r="L45" s="9" t="b">
        <f>if(iferror(VLOOKUP($A45, NIL!$A$2:$F974, 1, false), false), true, false)</f>
        <v>1</v>
      </c>
    </row>
    <row r="46">
      <c r="A46" s="2">
        <v>1458.0</v>
      </c>
      <c r="B46" s="2" t="s">
        <v>144</v>
      </c>
      <c r="C46" s="2">
        <v>92.99</v>
      </c>
      <c r="D46" s="2">
        <v>77.41</v>
      </c>
      <c r="E46" s="2">
        <v>85.13</v>
      </c>
      <c r="F46" s="2">
        <v>70.22</v>
      </c>
      <c r="G46" s="6">
        <f t="shared" ref="G46:J46" si="46">(C46-average(C:C))/stdev(C:C)</f>
        <v>1.228317178</v>
      </c>
      <c r="H46" s="6">
        <f t="shared" si="46"/>
        <v>0.5679557913</v>
      </c>
      <c r="I46" s="6">
        <f t="shared" si="46"/>
        <v>0.9649687275</v>
      </c>
      <c r="J46" s="6">
        <f t="shared" si="46"/>
        <v>0.8370745793</v>
      </c>
      <c r="K46" s="6">
        <f t="shared" si="3"/>
        <v>0.8995790689</v>
      </c>
      <c r="L46" s="9" t="b">
        <f>if(iferror(VLOOKUP($A46, NIL!$A$2:$F974, 1, false), false), true, false)</f>
        <v>1</v>
      </c>
    </row>
    <row r="47">
      <c r="A47" s="2">
        <v>2001.0</v>
      </c>
      <c r="B47" s="2" t="s">
        <v>150</v>
      </c>
      <c r="C47" s="2">
        <v>86.07</v>
      </c>
      <c r="D47" s="2">
        <v>83.75</v>
      </c>
      <c r="E47" s="2">
        <v>85.38</v>
      </c>
      <c r="F47" s="2">
        <v>70.37</v>
      </c>
      <c r="G47" s="6">
        <f t="shared" ref="G47:J47" si="47">(C47-average(C:C))/stdev(C:C)</f>
        <v>0.7211259874</v>
      </c>
      <c r="H47" s="6">
        <f t="shared" si="47"/>
        <v>0.9990292413</v>
      </c>
      <c r="I47" s="6">
        <f t="shared" si="47"/>
        <v>0.9845482332</v>
      </c>
      <c r="J47" s="6">
        <f t="shared" si="47"/>
        <v>0.8462266438</v>
      </c>
      <c r="K47" s="6">
        <f t="shared" si="3"/>
        <v>0.8877325264</v>
      </c>
      <c r="L47" s="9" t="b">
        <f>if(iferror(VLOOKUP($A47, NIL!$A$2:$F974, 1, false), false), true, false)</f>
        <v>1</v>
      </c>
    </row>
    <row r="48">
      <c r="A48" s="2">
        <v>2114.0</v>
      </c>
      <c r="B48" s="2" t="s">
        <v>152</v>
      </c>
      <c r="C48" s="2">
        <v>88.3</v>
      </c>
      <c r="D48" s="2">
        <v>85.54</v>
      </c>
      <c r="E48" s="2">
        <v>81.75</v>
      </c>
      <c r="F48" s="2">
        <v>69.48</v>
      </c>
      <c r="G48" s="6">
        <f t="shared" ref="G48:J48" si="48">(C48-average(C:C))/stdev(C:C)</f>
        <v>0.8845705473</v>
      </c>
      <c r="H48" s="6">
        <f t="shared" si="48"/>
        <v>1.120736099</v>
      </c>
      <c r="I48" s="6">
        <f t="shared" si="48"/>
        <v>0.7002538097</v>
      </c>
      <c r="J48" s="6">
        <f t="shared" si="48"/>
        <v>0.7919243944</v>
      </c>
      <c r="K48" s="6">
        <f t="shared" si="3"/>
        <v>0.8743712125</v>
      </c>
      <c r="L48" s="9" t="b">
        <f>if(iferror(VLOOKUP($A48, NIL!$A$2:$F974, 1, false), false), true, false)</f>
        <v>1</v>
      </c>
    </row>
    <row r="49">
      <c r="A49" s="2">
        <v>2301.0</v>
      </c>
      <c r="B49" s="2" t="s">
        <v>155</v>
      </c>
      <c r="C49" s="2">
        <v>86.17</v>
      </c>
      <c r="D49" s="2">
        <v>76.72</v>
      </c>
      <c r="E49" s="2">
        <v>84.61</v>
      </c>
      <c r="F49" s="2">
        <v>77.5</v>
      </c>
      <c r="G49" s="6">
        <f t="shared" ref="G49:J49" si="49">(C49-average(C:C))/stdev(C:C)</f>
        <v>0.7284553399</v>
      </c>
      <c r="H49" s="6">
        <f t="shared" si="49"/>
        <v>0.5210408575</v>
      </c>
      <c r="I49" s="6">
        <f t="shared" si="49"/>
        <v>0.9242433555</v>
      </c>
      <c r="J49" s="6">
        <f t="shared" si="49"/>
        <v>1.281254776</v>
      </c>
      <c r="K49" s="6">
        <f t="shared" si="3"/>
        <v>0.8637485823</v>
      </c>
      <c r="L49" s="9" t="b">
        <f>if(iferror(VLOOKUP($A49, NIL!$A$2:$F974, 1, false), false), true, false)</f>
        <v>1</v>
      </c>
    </row>
    <row r="50">
      <c r="A50" s="2">
        <v>2374.0</v>
      </c>
      <c r="B50" s="2" t="s">
        <v>157</v>
      </c>
      <c r="C50" s="2">
        <v>85.94</v>
      </c>
      <c r="D50" s="2">
        <v>78.91</v>
      </c>
      <c r="E50" s="2">
        <v>82.81</v>
      </c>
      <c r="F50" s="2">
        <v>75.78</v>
      </c>
      <c r="G50" s="6">
        <f t="shared" ref="G50:J50" si="50">(C50-average(C:C))/stdev(C:C)</f>
        <v>0.7115978292</v>
      </c>
      <c r="H50" s="6">
        <f t="shared" si="50"/>
        <v>0.6699447779</v>
      </c>
      <c r="I50" s="6">
        <f t="shared" si="50"/>
        <v>0.7832709141</v>
      </c>
      <c r="J50" s="6">
        <f t="shared" si="50"/>
        <v>1.176311103</v>
      </c>
      <c r="K50" s="6">
        <f t="shared" si="3"/>
        <v>0.8352811561</v>
      </c>
      <c r="L50" s="9" t="b">
        <f>if(iferror(VLOOKUP($A50, NIL!$A$2:$F974, 1, false), false), true, false)</f>
        <v>1</v>
      </c>
    </row>
    <row r="51">
      <c r="A51" s="2">
        <v>1183.0</v>
      </c>
      <c r="B51" s="2" t="s">
        <v>106</v>
      </c>
      <c r="C51" s="2">
        <v>88.79</v>
      </c>
      <c r="D51" s="2">
        <v>80.73</v>
      </c>
      <c r="E51" s="2">
        <v>84.61</v>
      </c>
      <c r="F51" s="2">
        <v>69.23</v>
      </c>
      <c r="G51" s="6">
        <f t="shared" ref="G51:J51" si="51">(C51-average(C:C))/stdev(C:C)</f>
        <v>0.9204843743</v>
      </c>
      <c r="H51" s="6">
        <f t="shared" si="51"/>
        <v>0.793691415</v>
      </c>
      <c r="I51" s="6">
        <f t="shared" si="51"/>
        <v>0.9242433555</v>
      </c>
      <c r="J51" s="6">
        <f t="shared" si="51"/>
        <v>0.7766709536</v>
      </c>
      <c r="K51" s="6">
        <f t="shared" si="3"/>
        <v>0.8537725246</v>
      </c>
      <c r="L51" s="9" t="b">
        <f>if(iferror(VLOOKUP($A51, NIL!$A$2:$F974, 1, false), false), true, false)</f>
        <v>1</v>
      </c>
    </row>
    <row r="52">
      <c r="A52" s="2">
        <v>1714.0</v>
      </c>
      <c r="B52" s="2" t="s">
        <v>160</v>
      </c>
      <c r="C52" s="2">
        <v>83.52</v>
      </c>
      <c r="D52" s="2">
        <v>86.94</v>
      </c>
      <c r="E52" s="2">
        <v>88.81</v>
      </c>
      <c r="F52" s="2">
        <v>63.41</v>
      </c>
      <c r="G52" s="6">
        <f t="shared" ref="G52:J52" si="52">(C52-average(C:C))/stdev(C:C)</f>
        <v>0.5342274997</v>
      </c>
      <c r="H52" s="6">
        <f t="shared" si="52"/>
        <v>1.215925819</v>
      </c>
      <c r="I52" s="6">
        <f t="shared" si="52"/>
        <v>1.253179052</v>
      </c>
      <c r="J52" s="6">
        <f t="shared" si="52"/>
        <v>0.4215708511</v>
      </c>
      <c r="K52" s="6">
        <f t="shared" si="3"/>
        <v>0.8562258056</v>
      </c>
      <c r="L52" s="9" t="b">
        <f>if(iferror(VLOOKUP($A52, NIL!$A$2:$F974, 1, false), false), true, false)</f>
        <v>1</v>
      </c>
    </row>
    <row r="53">
      <c r="A53" s="2">
        <v>1999.0</v>
      </c>
      <c r="B53" s="2" t="s">
        <v>162</v>
      </c>
      <c r="C53" s="2">
        <v>91.75</v>
      </c>
      <c r="D53" s="2">
        <v>82.38</v>
      </c>
      <c r="E53" s="2">
        <v>81.47</v>
      </c>
      <c r="F53" s="2">
        <v>66.61</v>
      </c>
      <c r="G53" s="6">
        <f t="shared" ref="G53:J53" si="53">(C53-average(C:C))/stdev(C:C)</f>
        <v>1.137433207</v>
      </c>
      <c r="H53" s="6">
        <f t="shared" si="53"/>
        <v>0.9058793002</v>
      </c>
      <c r="I53" s="6">
        <f t="shared" si="53"/>
        <v>0.6783247633</v>
      </c>
      <c r="J53" s="6">
        <f t="shared" si="53"/>
        <v>0.6168148937</v>
      </c>
      <c r="K53" s="6">
        <f t="shared" si="3"/>
        <v>0.8346130411</v>
      </c>
      <c r="L53" s="9" t="b">
        <f>if(iferror(VLOOKUP($A53, NIL!$A$2:$F974, 1, false), false), true, false)</f>
        <v>1</v>
      </c>
    </row>
    <row r="54">
      <c r="A54" s="2">
        <v>955.0</v>
      </c>
      <c r="B54" s="2" t="s">
        <v>89</v>
      </c>
      <c r="C54" s="2">
        <v>87.38</v>
      </c>
      <c r="D54" s="2">
        <v>85.42</v>
      </c>
      <c r="E54" s="2">
        <v>80.0</v>
      </c>
      <c r="F54" s="2">
        <v>68.96</v>
      </c>
      <c r="G54" s="6">
        <f t="shared" ref="G54:J54" si="54">(C54-average(C:C))/stdev(C:C)</f>
        <v>0.8171405046</v>
      </c>
      <c r="H54" s="6">
        <f t="shared" si="54"/>
        <v>1.11257698</v>
      </c>
      <c r="I54" s="6">
        <f t="shared" si="54"/>
        <v>0.5631972695</v>
      </c>
      <c r="J54" s="6">
        <f t="shared" si="54"/>
        <v>0.7601972375</v>
      </c>
      <c r="K54" s="6">
        <f t="shared" si="3"/>
        <v>0.8132779978</v>
      </c>
      <c r="L54" s="9" t="b">
        <f>if(iferror(VLOOKUP($A54, NIL!$A$2:$F974, 1, false), false), true, false)</f>
        <v>1</v>
      </c>
    </row>
    <row r="55">
      <c r="A55" s="2">
        <v>2287.0</v>
      </c>
      <c r="B55" s="2" t="s">
        <v>166</v>
      </c>
      <c r="C55" s="2">
        <v>80.0</v>
      </c>
      <c r="D55" s="2">
        <v>83.71</v>
      </c>
      <c r="E55" s="2">
        <v>79.61</v>
      </c>
      <c r="F55" s="2">
        <v>78.24</v>
      </c>
      <c r="G55" s="6">
        <f t="shared" ref="G55:J55" si="55">(C55-average(C:C))/stdev(C:C)</f>
        <v>0.2762342932</v>
      </c>
      <c r="H55" s="6">
        <f t="shared" si="55"/>
        <v>0.996309535</v>
      </c>
      <c r="I55" s="6">
        <f t="shared" si="55"/>
        <v>0.5326532405</v>
      </c>
      <c r="J55" s="6">
        <f t="shared" si="55"/>
        <v>1.326404961</v>
      </c>
      <c r="K55" s="6">
        <f t="shared" si="3"/>
        <v>0.7829005074</v>
      </c>
      <c r="L55" s="9" t="b">
        <f>if(iferror(VLOOKUP($A55, NIL!$A$2:$F974, 1, false), false), true, false)</f>
        <v>1</v>
      </c>
    </row>
    <row r="56">
      <c r="A56" s="2">
        <v>2116.0</v>
      </c>
      <c r="B56" s="2" t="s">
        <v>168</v>
      </c>
      <c r="C56" s="2">
        <v>82.74</v>
      </c>
      <c r="D56" s="2">
        <v>78.63</v>
      </c>
      <c r="E56" s="2">
        <v>84.69</v>
      </c>
      <c r="F56" s="2">
        <v>75.39</v>
      </c>
      <c r="G56" s="6">
        <f t="shared" ref="G56:J56" si="56">(C56-average(C:C))/stdev(C:C)</f>
        <v>0.4770585506</v>
      </c>
      <c r="H56" s="6">
        <f t="shared" si="56"/>
        <v>0.6509068338</v>
      </c>
      <c r="I56" s="6">
        <f t="shared" si="56"/>
        <v>0.9305087974</v>
      </c>
      <c r="J56" s="6">
        <f t="shared" si="56"/>
        <v>1.152515736</v>
      </c>
      <c r="K56" s="6">
        <f t="shared" si="3"/>
        <v>0.8027474793</v>
      </c>
      <c r="L56" s="9" t="b">
        <f>if(iferror(VLOOKUP($A56, NIL!$A$2:$F974, 1, false), false), true, false)</f>
        <v>1</v>
      </c>
    </row>
    <row r="57">
      <c r="A57" s="2">
        <v>1358.0</v>
      </c>
      <c r="B57" s="2" t="s">
        <v>121</v>
      </c>
      <c r="C57" s="2">
        <v>80.12</v>
      </c>
      <c r="D57" s="2">
        <v>85.94</v>
      </c>
      <c r="E57" s="2">
        <v>83.88</v>
      </c>
      <c r="F57" s="2">
        <v>70.09</v>
      </c>
      <c r="G57" s="6">
        <f t="shared" ref="G57:J57" si="57">(C57-average(C:C))/stdev(C:C)</f>
        <v>0.2850295162</v>
      </c>
      <c r="H57" s="6">
        <f t="shared" si="57"/>
        <v>1.147933162</v>
      </c>
      <c r="I57" s="6">
        <f t="shared" si="57"/>
        <v>0.8670711987</v>
      </c>
      <c r="J57" s="6">
        <f t="shared" si="57"/>
        <v>0.8291427901</v>
      </c>
      <c r="K57" s="6">
        <f t="shared" si="3"/>
        <v>0.7822941667</v>
      </c>
      <c r="L57" s="9" t="b">
        <f>if(iferror(VLOOKUP($A57, NIL!$A$2:$F974, 1, false), false), true, false)</f>
        <v>1</v>
      </c>
    </row>
    <row r="58">
      <c r="A58" s="2">
        <v>520.0</v>
      </c>
      <c r="B58" s="2" t="s">
        <v>172</v>
      </c>
      <c r="C58" s="2">
        <v>71.65</v>
      </c>
      <c r="D58" s="2">
        <v>88.02</v>
      </c>
      <c r="E58" s="2">
        <v>81.38</v>
      </c>
      <c r="F58" s="2">
        <v>78.75</v>
      </c>
      <c r="G58" s="6">
        <f t="shared" ref="G58:J58" si="58">(C58-average(C:C))/stdev(C:C)</f>
        <v>-0.3357666371</v>
      </c>
      <c r="H58" s="6">
        <f t="shared" si="58"/>
        <v>1.28935789</v>
      </c>
      <c r="I58" s="6">
        <f t="shared" si="58"/>
        <v>0.6712761412</v>
      </c>
      <c r="J58" s="6">
        <f t="shared" si="58"/>
        <v>1.35752198</v>
      </c>
      <c r="K58" s="6">
        <f t="shared" si="3"/>
        <v>0.7455973436</v>
      </c>
      <c r="L58" s="9" t="b">
        <f>if(iferror(VLOOKUP($A58, NIL!$A$2:$F974, 1, false), false), true, false)</f>
        <v>1</v>
      </c>
    </row>
    <row r="59">
      <c r="A59" s="2">
        <v>2067.0</v>
      </c>
      <c r="B59" s="2" t="s">
        <v>174</v>
      </c>
      <c r="C59" s="2">
        <v>89.62</v>
      </c>
      <c r="D59" s="2">
        <v>83.99</v>
      </c>
      <c r="E59" s="2">
        <v>77.97</v>
      </c>
      <c r="F59" s="2">
        <v>68.18</v>
      </c>
      <c r="G59" s="6">
        <f t="shared" ref="G59:J59" si="59">(C59-average(C:C))/stdev(C:C)</f>
        <v>0.9813179997</v>
      </c>
      <c r="H59" s="6">
        <f t="shared" si="59"/>
        <v>1.015347479</v>
      </c>
      <c r="I59" s="6">
        <f t="shared" si="59"/>
        <v>0.4042116827</v>
      </c>
      <c r="J59" s="6">
        <f t="shared" si="59"/>
        <v>0.7126065021</v>
      </c>
      <c r="K59" s="6">
        <f t="shared" si="3"/>
        <v>0.7783709159</v>
      </c>
      <c r="L59" s="9" t="b">
        <f>if(iferror(VLOOKUP($A59, NIL!$A$2:$F974, 1, false), false), true, false)</f>
        <v>1</v>
      </c>
    </row>
    <row r="60">
      <c r="A60" s="2">
        <v>2404.0</v>
      </c>
      <c r="B60" s="2" t="s">
        <v>176</v>
      </c>
      <c r="C60" s="2">
        <v>81.25</v>
      </c>
      <c r="D60" s="2">
        <v>80.47</v>
      </c>
      <c r="E60" s="2">
        <v>85.94</v>
      </c>
      <c r="F60" s="2">
        <v>71.88</v>
      </c>
      <c r="G60" s="6">
        <f t="shared" ref="G60:J60" si="60">(C60-average(C:C))/stdev(C:C)</f>
        <v>0.3678511989</v>
      </c>
      <c r="H60" s="6">
        <f t="shared" si="60"/>
        <v>0.776013324</v>
      </c>
      <c r="I60" s="6">
        <f t="shared" si="60"/>
        <v>1.028406326</v>
      </c>
      <c r="J60" s="6">
        <f t="shared" si="60"/>
        <v>0.9383574264</v>
      </c>
      <c r="K60" s="6">
        <f t="shared" si="3"/>
        <v>0.7776570689</v>
      </c>
      <c r="L60" s="9" t="b">
        <f>if(iferror(VLOOKUP($A60, NIL!$A$2:$F974, 1, false), false), true, false)</f>
        <v>1</v>
      </c>
    </row>
    <row r="61">
      <c r="A61" s="2">
        <v>1092.0</v>
      </c>
      <c r="B61" s="2" t="s">
        <v>99</v>
      </c>
      <c r="C61" s="2">
        <v>90.48</v>
      </c>
      <c r="D61" s="2">
        <v>79.45</v>
      </c>
      <c r="E61" s="2">
        <v>80.21</v>
      </c>
      <c r="F61" s="2">
        <v>69.0</v>
      </c>
      <c r="G61" s="6">
        <f t="shared" ref="G61:J61" si="61">(C61-average(C:C))/stdev(C:C)</f>
        <v>1.044350431</v>
      </c>
      <c r="H61" s="6">
        <f t="shared" si="61"/>
        <v>0.7066608131</v>
      </c>
      <c r="I61" s="6">
        <f t="shared" si="61"/>
        <v>0.5796440543</v>
      </c>
      <c r="J61" s="6">
        <f t="shared" si="61"/>
        <v>0.762637788</v>
      </c>
      <c r="K61" s="6">
        <f t="shared" si="3"/>
        <v>0.7733232716</v>
      </c>
      <c r="L61" s="9" t="b">
        <f>if(iferror(VLOOKUP($A61, NIL!$A$2:$F974, 1, false), false), true, false)</f>
        <v>1</v>
      </c>
    </row>
    <row r="62">
      <c r="A62" s="2">
        <v>1221.0</v>
      </c>
      <c r="B62" s="2" t="s">
        <v>107</v>
      </c>
      <c r="C62" s="2">
        <v>89.17</v>
      </c>
      <c r="D62" s="2">
        <v>84.45</v>
      </c>
      <c r="E62" s="2">
        <v>80.25</v>
      </c>
      <c r="F62" s="2">
        <v>64.98</v>
      </c>
      <c r="G62" s="6">
        <f t="shared" ref="G62:J62" si="62">(C62-average(C:C))/stdev(C:C)</f>
        <v>0.9483359136</v>
      </c>
      <c r="H62" s="6">
        <f t="shared" si="62"/>
        <v>1.046624102</v>
      </c>
      <c r="I62" s="6">
        <f t="shared" si="62"/>
        <v>0.5827767752</v>
      </c>
      <c r="J62" s="6">
        <f t="shared" si="62"/>
        <v>0.5173624595</v>
      </c>
      <c r="K62" s="6">
        <f t="shared" si="3"/>
        <v>0.7737748125</v>
      </c>
      <c r="L62" s="9" t="b">
        <f>if(iferror(VLOOKUP($A62, NIL!$A$2:$F974, 1, false), false), true, false)</f>
        <v>1</v>
      </c>
    </row>
    <row r="63">
      <c r="A63" s="2">
        <v>2098.0</v>
      </c>
      <c r="B63" s="2" t="s">
        <v>181</v>
      </c>
      <c r="C63" s="2">
        <v>85.66</v>
      </c>
      <c r="D63" s="2">
        <v>81.21</v>
      </c>
      <c r="E63" s="2">
        <v>81.26</v>
      </c>
      <c r="F63" s="2">
        <v>68.44</v>
      </c>
      <c r="G63" s="6">
        <f t="shared" ref="G63:J63" si="63">(C63-average(C:C))/stdev(C:C)</f>
        <v>0.6910756424</v>
      </c>
      <c r="H63" s="6">
        <f t="shared" si="63"/>
        <v>0.8263278907</v>
      </c>
      <c r="I63" s="6">
        <f t="shared" si="63"/>
        <v>0.6618779784</v>
      </c>
      <c r="J63" s="6">
        <f t="shared" si="63"/>
        <v>0.7284700806</v>
      </c>
      <c r="K63" s="6">
        <f t="shared" si="3"/>
        <v>0.726937898</v>
      </c>
      <c r="L63" s="9" t="b">
        <f>if(iferror(VLOOKUP($A63, NIL!$A$2:$F974, 1, false), false), true, false)</f>
        <v>1</v>
      </c>
    </row>
    <row r="64">
      <c r="A64" s="2">
        <v>1444.0</v>
      </c>
      <c r="B64" s="2" t="s">
        <v>137</v>
      </c>
      <c r="C64" s="2">
        <v>82.6</v>
      </c>
      <c r="D64" s="2">
        <v>81.63</v>
      </c>
      <c r="E64" s="2">
        <v>82.84</v>
      </c>
      <c r="F64" s="2">
        <v>69.33</v>
      </c>
      <c r="G64" s="6">
        <f t="shared" ref="G64:J64" si="64">(C64-average(C:C))/stdev(C:C)</f>
        <v>0.4667974571</v>
      </c>
      <c r="H64" s="6">
        <f t="shared" si="64"/>
        <v>0.8548848069</v>
      </c>
      <c r="I64" s="6">
        <f t="shared" si="64"/>
        <v>0.7856204548</v>
      </c>
      <c r="J64" s="6">
        <f t="shared" si="64"/>
        <v>0.7827723299</v>
      </c>
      <c r="K64" s="6">
        <f t="shared" si="3"/>
        <v>0.7225187622</v>
      </c>
      <c r="L64" s="9" t="b">
        <f>if(iferror(VLOOKUP($A64, NIL!$A$2:$F974, 1, false), false), true, false)</f>
        <v>1</v>
      </c>
    </row>
    <row r="65">
      <c r="A65" s="2">
        <v>2155.0</v>
      </c>
      <c r="B65" s="2" t="s">
        <v>184</v>
      </c>
      <c r="C65" s="2">
        <v>84.38</v>
      </c>
      <c r="D65" s="2">
        <v>78.91</v>
      </c>
      <c r="E65" s="2">
        <v>79.69</v>
      </c>
      <c r="F65" s="2">
        <v>72.66</v>
      </c>
      <c r="G65" s="6">
        <f t="shared" ref="G65:J65" si="65">(C65-average(C:C))/stdev(C:C)</f>
        <v>0.5972599309</v>
      </c>
      <c r="H65" s="6">
        <f t="shared" si="65"/>
        <v>0.6699447779</v>
      </c>
      <c r="I65" s="6">
        <f t="shared" si="65"/>
        <v>0.5389186823</v>
      </c>
      <c r="J65" s="6">
        <f t="shared" si="65"/>
        <v>0.9859481618</v>
      </c>
      <c r="K65" s="6">
        <f t="shared" si="3"/>
        <v>0.6980178882</v>
      </c>
      <c r="L65" s="9" t="b">
        <f>if(iferror(VLOOKUP($A65, NIL!$A$2:$F974, 1, false), false), true, false)</f>
        <v>1</v>
      </c>
    </row>
    <row r="66">
      <c r="A66" s="2">
        <v>2445.0</v>
      </c>
      <c r="B66" s="2" t="s">
        <v>186</v>
      </c>
      <c r="C66" s="2">
        <v>94.53</v>
      </c>
      <c r="D66" s="2">
        <v>78.91</v>
      </c>
      <c r="E66" s="2">
        <v>75.78</v>
      </c>
      <c r="F66" s="2">
        <v>66.41</v>
      </c>
      <c r="G66" s="6">
        <f t="shared" ref="G66:J66" si="66">(C66-average(C:C))/stdev(C:C)</f>
        <v>1.341189205</v>
      </c>
      <c r="H66" s="6">
        <f t="shared" si="66"/>
        <v>0.6699447779</v>
      </c>
      <c r="I66" s="6">
        <f t="shared" si="66"/>
        <v>0.2326952124</v>
      </c>
      <c r="J66" s="6">
        <f t="shared" si="66"/>
        <v>0.6046121411</v>
      </c>
      <c r="K66" s="6">
        <f t="shared" si="3"/>
        <v>0.7121103342</v>
      </c>
      <c r="L66" s="9" t="b">
        <f>if(iferror(VLOOKUP($A66, NIL!$A$2:$F974, 1, false), false), true, false)</f>
        <v>1</v>
      </c>
    </row>
    <row r="67">
      <c r="A67" s="2">
        <v>1839.0</v>
      </c>
      <c r="B67" s="2" t="s">
        <v>188</v>
      </c>
      <c r="C67" s="2">
        <v>72.42</v>
      </c>
      <c r="D67" s="2">
        <v>84.2</v>
      </c>
      <c r="E67" s="2">
        <v>85.83</v>
      </c>
      <c r="F67" s="2">
        <v>72.95</v>
      </c>
      <c r="G67" s="6">
        <f t="shared" ref="G67:J67" si="67">(C67-average(C:C))/stdev(C:C)</f>
        <v>-0.2793306232</v>
      </c>
      <c r="H67" s="6">
        <f t="shared" si="67"/>
        <v>1.029625937</v>
      </c>
      <c r="I67" s="6">
        <f t="shared" si="67"/>
        <v>1.019791344</v>
      </c>
      <c r="J67" s="6">
        <f t="shared" si="67"/>
        <v>1.003642153</v>
      </c>
      <c r="K67" s="6">
        <f t="shared" si="3"/>
        <v>0.6934322027</v>
      </c>
      <c r="L67" s="9" t="b">
        <f>if(iferror(VLOOKUP($A67, NIL!$A$2:$F974, 1, false), false), true, false)</f>
        <v>1</v>
      </c>
    </row>
    <row r="68">
      <c r="A68" s="2">
        <v>2288.0</v>
      </c>
      <c r="B68" s="2" t="s">
        <v>190</v>
      </c>
      <c r="C68" s="2">
        <v>78.83</v>
      </c>
      <c r="D68" s="2">
        <v>82.7</v>
      </c>
      <c r="E68" s="2">
        <v>84.02</v>
      </c>
      <c r="F68" s="2">
        <v>69.34</v>
      </c>
      <c r="G68" s="6">
        <f t="shared" ref="G68:J68" si="68">(C68-average(C:C))/stdev(C:C)</f>
        <v>0.1904808694</v>
      </c>
      <c r="H68" s="6">
        <f t="shared" si="68"/>
        <v>0.9276369507</v>
      </c>
      <c r="I68" s="6">
        <f t="shared" si="68"/>
        <v>0.8780357219</v>
      </c>
      <c r="J68" s="6">
        <f t="shared" si="68"/>
        <v>0.7833824676</v>
      </c>
      <c r="K68" s="6">
        <f t="shared" si="3"/>
        <v>0.6948840024</v>
      </c>
      <c r="L68" s="9" t="b">
        <f>if(iferror(VLOOKUP($A68, NIL!$A$2:$F974, 1, false), false), true, false)</f>
        <v>1</v>
      </c>
    </row>
    <row r="69">
      <c r="A69" s="2">
        <v>1085.0</v>
      </c>
      <c r="B69" s="2" t="s">
        <v>96</v>
      </c>
      <c r="C69" s="2">
        <v>89.78</v>
      </c>
      <c r="D69" s="2">
        <v>78.78</v>
      </c>
      <c r="E69" s="2">
        <v>76.27</v>
      </c>
      <c r="F69" s="2">
        <v>69.97</v>
      </c>
      <c r="G69" s="6">
        <f t="shared" ref="G69:J69" si="69">(C69-average(C:C))/stdev(C:C)</f>
        <v>0.9930449636</v>
      </c>
      <c r="H69" s="6">
        <f t="shared" si="69"/>
        <v>0.6611057324</v>
      </c>
      <c r="I69" s="6">
        <f t="shared" si="69"/>
        <v>0.2710710436</v>
      </c>
      <c r="J69" s="6">
        <f t="shared" si="69"/>
        <v>0.8218211385</v>
      </c>
      <c r="K69" s="6">
        <f t="shared" si="3"/>
        <v>0.6867607195</v>
      </c>
      <c r="L69" s="9" t="b">
        <f>if(iferror(VLOOKUP($A69, NIL!$A$2:$F974, 1, false), false), true, false)</f>
        <v>1</v>
      </c>
    </row>
    <row r="70">
      <c r="A70" s="2">
        <v>1858.0</v>
      </c>
      <c r="B70" s="2" t="s">
        <v>193</v>
      </c>
      <c r="C70" s="2">
        <v>83.3</v>
      </c>
      <c r="D70" s="2">
        <v>80.02</v>
      </c>
      <c r="E70" s="2">
        <v>79.86</v>
      </c>
      <c r="F70" s="2">
        <v>71.22</v>
      </c>
      <c r="G70" s="6">
        <f t="shared" ref="G70:J70" si="70">(C70-average(C:C))/stdev(C:C)</f>
        <v>0.5181029243</v>
      </c>
      <c r="H70" s="6">
        <f t="shared" si="70"/>
        <v>0.745416628</v>
      </c>
      <c r="I70" s="6">
        <f t="shared" si="70"/>
        <v>0.5522327462</v>
      </c>
      <c r="J70" s="6">
        <f t="shared" si="70"/>
        <v>0.8980883426</v>
      </c>
      <c r="K70" s="6">
        <f t="shared" si="3"/>
        <v>0.6784601603</v>
      </c>
      <c r="L70" s="9" t="b">
        <f>if(iferror(VLOOKUP($A70, NIL!$A$2:$F974, 1, false), false), true, false)</f>
        <v>1</v>
      </c>
    </row>
    <row r="71">
      <c r="A71" s="2">
        <v>1896.0</v>
      </c>
      <c r="B71" s="2" t="s">
        <v>196</v>
      </c>
      <c r="C71" s="2">
        <v>85.6</v>
      </c>
      <c r="D71" s="2">
        <v>79.25</v>
      </c>
      <c r="E71" s="2">
        <v>79.71</v>
      </c>
      <c r="F71" s="2">
        <v>69.74</v>
      </c>
      <c r="G71" s="6">
        <f t="shared" ref="G71:J71" si="71">(C71-average(C:C))/stdev(C:C)</f>
        <v>0.6866780309</v>
      </c>
      <c r="H71" s="6">
        <f t="shared" si="71"/>
        <v>0.6930622816</v>
      </c>
      <c r="I71" s="6">
        <f t="shared" si="71"/>
        <v>0.5404850428</v>
      </c>
      <c r="J71" s="6">
        <f t="shared" si="71"/>
        <v>0.8077879729</v>
      </c>
      <c r="K71" s="6">
        <f t="shared" si="3"/>
        <v>0.682003332</v>
      </c>
      <c r="L71" s="9" t="b">
        <f>if(iferror(VLOOKUP($A71, NIL!$A$2:$F974, 1, false), false), true, false)</f>
        <v>1</v>
      </c>
    </row>
    <row r="72">
      <c r="A72" s="2">
        <v>1318.0</v>
      </c>
      <c r="B72" s="2" t="s">
        <v>116</v>
      </c>
      <c r="C72" s="2">
        <v>78.98</v>
      </c>
      <c r="D72" s="2">
        <v>76.59</v>
      </c>
      <c r="E72" s="2">
        <v>84.59</v>
      </c>
      <c r="F72" s="2">
        <v>73.52</v>
      </c>
      <c r="G72" s="6">
        <f t="shared" ref="G72:J72" si="72">(C72-average(C:C))/stdev(C:C)</f>
        <v>0.2014748981</v>
      </c>
      <c r="H72" s="6">
        <f t="shared" si="72"/>
        <v>0.512201812</v>
      </c>
      <c r="I72" s="6">
        <f t="shared" si="72"/>
        <v>0.9226769951</v>
      </c>
      <c r="J72" s="6">
        <f t="shared" si="72"/>
        <v>1.038419998</v>
      </c>
      <c r="K72" s="6">
        <f t="shared" si="3"/>
        <v>0.6686934259</v>
      </c>
      <c r="L72" s="9" t="b">
        <f>if(iferror(VLOOKUP($A72, NIL!$A$2:$F974, 1, false), false), true, false)</f>
        <v>1</v>
      </c>
    </row>
    <row r="73">
      <c r="A73" s="2">
        <v>1715.0</v>
      </c>
      <c r="B73" s="2" t="s">
        <v>192</v>
      </c>
      <c r="C73" s="2">
        <v>76.55</v>
      </c>
      <c r="D73" s="2">
        <v>86.91</v>
      </c>
      <c r="E73" s="2">
        <v>81.2</v>
      </c>
      <c r="F73" s="2">
        <v>68.8</v>
      </c>
      <c r="G73" s="6">
        <f t="shared" ref="G73:J73" si="73">(C73-average(C:C))/stdev(C:C)</f>
        <v>0.02337163338</v>
      </c>
      <c r="H73" s="6">
        <f t="shared" si="73"/>
        <v>1.21388604</v>
      </c>
      <c r="I73" s="6">
        <f t="shared" si="73"/>
        <v>0.6571788971</v>
      </c>
      <c r="J73" s="6">
        <f t="shared" si="73"/>
        <v>0.7504350354</v>
      </c>
      <c r="K73" s="6">
        <f t="shared" si="3"/>
        <v>0.6612179014</v>
      </c>
      <c r="L73" s="9" t="b">
        <f>if(iferror(VLOOKUP($A73, NIL!$A$2:$F974, 1, false), false), true, false)</f>
        <v>1</v>
      </c>
    </row>
    <row r="74">
      <c r="A74" s="2">
        <v>2105.0</v>
      </c>
      <c r="B74" s="2" t="s">
        <v>200</v>
      </c>
      <c r="C74" s="2">
        <v>80.55</v>
      </c>
      <c r="D74" s="2">
        <v>79.88</v>
      </c>
      <c r="E74" s="2">
        <v>85.35</v>
      </c>
      <c r="F74" s="2">
        <v>67.62</v>
      </c>
      <c r="G74" s="6">
        <f t="shared" ref="G74:J74" si="74">(C74-average(C:C))/stdev(C:C)</f>
        <v>0.3165457317</v>
      </c>
      <c r="H74" s="6">
        <f t="shared" si="74"/>
        <v>0.7358976559</v>
      </c>
      <c r="I74" s="6">
        <f t="shared" si="74"/>
        <v>0.9821986925</v>
      </c>
      <c r="J74" s="6">
        <f t="shared" si="74"/>
        <v>0.6784387947</v>
      </c>
      <c r="K74" s="6">
        <f t="shared" si="3"/>
        <v>0.6782702187</v>
      </c>
      <c r="L74" s="9" t="b">
        <f>if(iferror(VLOOKUP($A74, NIL!$A$2:$F974, 1, false), false), true, false)</f>
        <v>1</v>
      </c>
    </row>
    <row r="75">
      <c r="A75" s="2">
        <v>2111.0</v>
      </c>
      <c r="B75" s="2" t="s">
        <v>202</v>
      </c>
      <c r="C75" s="2">
        <v>83.57</v>
      </c>
      <c r="D75" s="2">
        <v>83.32</v>
      </c>
      <c r="E75" s="2">
        <v>81.86</v>
      </c>
      <c r="F75" s="2">
        <v>64.58</v>
      </c>
      <c r="G75" s="6">
        <f t="shared" ref="G75:J75" si="75">(C75-average(C:C))/stdev(C:C)</f>
        <v>0.537892176</v>
      </c>
      <c r="H75" s="6">
        <f t="shared" si="75"/>
        <v>0.9697923985</v>
      </c>
      <c r="I75" s="6">
        <f t="shared" si="75"/>
        <v>0.7088687922</v>
      </c>
      <c r="J75" s="6">
        <f t="shared" si="75"/>
        <v>0.4929569542</v>
      </c>
      <c r="K75" s="6">
        <f t="shared" si="3"/>
        <v>0.6773775802</v>
      </c>
      <c r="L75" s="9" t="b">
        <f>if(iferror(VLOOKUP($A75, NIL!$A$2:$F974, 1, false), false), true, false)</f>
        <v>1</v>
      </c>
    </row>
    <row r="76">
      <c r="A76" s="2">
        <v>2189.0</v>
      </c>
      <c r="B76" s="2" t="s">
        <v>205</v>
      </c>
      <c r="C76" s="2">
        <v>91.17</v>
      </c>
      <c r="D76" s="2">
        <v>78.91</v>
      </c>
      <c r="E76" s="2">
        <v>69.69</v>
      </c>
      <c r="F76" s="2">
        <v>73.56</v>
      </c>
      <c r="G76" s="6">
        <f t="shared" ref="G76:J76" si="76">(C76-average(C:C))/stdev(C:C)</f>
        <v>1.094922963</v>
      </c>
      <c r="H76" s="6">
        <f t="shared" si="76"/>
        <v>0.6699447779</v>
      </c>
      <c r="I76" s="6">
        <f t="shared" si="76"/>
        <v>-0.2442615478</v>
      </c>
      <c r="J76" s="6">
        <f t="shared" si="76"/>
        <v>1.040860549</v>
      </c>
      <c r="K76" s="6">
        <f t="shared" si="3"/>
        <v>0.6403666854</v>
      </c>
      <c r="L76" s="9" t="b">
        <f>if(iferror(VLOOKUP($A76, NIL!$A$2:$F974, 1, false), false), true, false)</f>
        <v>1</v>
      </c>
    </row>
    <row r="77">
      <c r="A77" s="2">
        <v>1990.0</v>
      </c>
      <c r="B77" s="2" t="s">
        <v>207</v>
      </c>
      <c r="C77" s="2">
        <v>85.22</v>
      </c>
      <c r="D77" s="2">
        <v>81.67</v>
      </c>
      <c r="E77" s="2">
        <v>79.78</v>
      </c>
      <c r="F77" s="2">
        <v>66.47</v>
      </c>
      <c r="G77" s="6">
        <f t="shared" ref="G77:J77" si="77">(C77-average(C:C))/stdev(C:C)</f>
        <v>0.6588264915</v>
      </c>
      <c r="H77" s="6">
        <f t="shared" si="77"/>
        <v>0.8576045132</v>
      </c>
      <c r="I77" s="6">
        <f t="shared" si="77"/>
        <v>0.5459673044</v>
      </c>
      <c r="J77" s="6">
        <f t="shared" si="77"/>
        <v>0.6082729669</v>
      </c>
      <c r="K77" s="6">
        <f t="shared" si="3"/>
        <v>0.667667819</v>
      </c>
      <c r="L77" s="9" t="b">
        <f>if(iferror(VLOOKUP($A77, NIL!$A$2:$F974, 1, false), false), true, false)</f>
        <v>1</v>
      </c>
    </row>
    <row r="78">
      <c r="A78" s="2">
        <v>2291.0</v>
      </c>
      <c r="B78" s="2" t="s">
        <v>210</v>
      </c>
      <c r="C78" s="2">
        <v>92.97</v>
      </c>
      <c r="D78" s="2">
        <v>70.31</v>
      </c>
      <c r="E78" s="2">
        <v>88.28</v>
      </c>
      <c r="F78" s="2">
        <v>60.94</v>
      </c>
      <c r="G78" s="6">
        <f t="shared" ref="G78:J78" si="78">(C78-average(C:C))/stdev(C:C)</f>
        <v>1.226851307</v>
      </c>
      <c r="H78" s="6">
        <f t="shared" si="78"/>
        <v>0.08520792152</v>
      </c>
      <c r="I78" s="6">
        <f t="shared" si="78"/>
        <v>1.2116705</v>
      </c>
      <c r="J78" s="6">
        <f t="shared" si="78"/>
        <v>0.2708668558</v>
      </c>
      <c r="K78" s="6">
        <f t="shared" si="3"/>
        <v>0.6986491461</v>
      </c>
      <c r="L78" s="9" t="b">
        <f>if(iferror(VLOOKUP($A78, NIL!$A$2:$F974, 1, false), false), true, false)</f>
        <v>1</v>
      </c>
    </row>
    <row r="79">
      <c r="A79" s="2">
        <v>2373.0</v>
      </c>
      <c r="B79" s="2" t="s">
        <v>212</v>
      </c>
      <c r="C79" s="2">
        <v>76.56</v>
      </c>
      <c r="D79" s="2">
        <v>71.09</v>
      </c>
      <c r="E79" s="2">
        <v>91.41</v>
      </c>
      <c r="F79" s="2">
        <v>73.44</v>
      </c>
      <c r="G79" s="6">
        <f t="shared" ref="G79:J79" si="79">(C79-average(C:C))/stdev(C:C)</f>
        <v>0.02410456863</v>
      </c>
      <c r="H79" s="6">
        <f t="shared" si="79"/>
        <v>0.1382421945</v>
      </c>
      <c r="I79" s="6">
        <f t="shared" si="79"/>
        <v>1.456805912</v>
      </c>
      <c r="J79" s="6">
        <f t="shared" si="79"/>
        <v>1.033538897</v>
      </c>
      <c r="K79" s="6">
        <f t="shared" si="3"/>
        <v>0.6631728931</v>
      </c>
      <c r="L79" s="9" t="b">
        <f>if(iferror(VLOOKUP($A79, NIL!$A$2:$F974, 1, false), false), true, false)</f>
        <v>1</v>
      </c>
    </row>
    <row r="80">
      <c r="A80" s="2">
        <v>831.0</v>
      </c>
      <c r="B80" s="2" t="s">
        <v>77</v>
      </c>
      <c r="C80" s="2">
        <v>84.2</v>
      </c>
      <c r="D80" s="2">
        <v>84.06</v>
      </c>
      <c r="E80" s="2">
        <v>73.94</v>
      </c>
      <c r="F80" s="2">
        <v>68.75</v>
      </c>
      <c r="G80" s="6">
        <f t="shared" ref="G80:J80" si="80">(C80-average(C:C))/stdev(C:C)</f>
        <v>0.5840670965</v>
      </c>
      <c r="H80" s="6">
        <f t="shared" si="80"/>
        <v>1.020106965</v>
      </c>
      <c r="I80" s="6">
        <f t="shared" si="80"/>
        <v>0.08859005003</v>
      </c>
      <c r="J80" s="6">
        <f t="shared" si="80"/>
        <v>0.7473843472</v>
      </c>
      <c r="K80" s="6">
        <f t="shared" si="3"/>
        <v>0.6100371147</v>
      </c>
      <c r="L80" s="9" t="b">
        <f>if(iferror(VLOOKUP($A80, NIL!$A$2:$F974, 1, false), false), true, false)</f>
        <v>1</v>
      </c>
    </row>
    <row r="81">
      <c r="A81" s="2">
        <v>755.0</v>
      </c>
      <c r="B81" s="2" t="s">
        <v>63</v>
      </c>
      <c r="C81" s="2">
        <v>91.27</v>
      </c>
      <c r="D81" s="2">
        <v>75.26</v>
      </c>
      <c r="E81" s="2">
        <v>74.35</v>
      </c>
      <c r="F81" s="2">
        <v>69.87</v>
      </c>
      <c r="G81" s="6">
        <f t="shared" ref="G81:J81" si="81">(C81-average(C:C))/stdev(C:C)</f>
        <v>1.102252315</v>
      </c>
      <c r="H81" s="6">
        <f t="shared" si="81"/>
        <v>0.4217715772</v>
      </c>
      <c r="I81" s="6">
        <f t="shared" si="81"/>
        <v>0.1207004395</v>
      </c>
      <c r="J81" s="6">
        <f t="shared" si="81"/>
        <v>0.8157197621</v>
      </c>
      <c r="K81" s="6">
        <f t="shared" si="3"/>
        <v>0.6151110235</v>
      </c>
      <c r="L81" s="9" t="b">
        <f>if(iferror(VLOOKUP($A81, NIL!$A$2:$F974, 1, false), false), true, false)</f>
        <v>1</v>
      </c>
    </row>
    <row r="82">
      <c r="A82" s="2">
        <v>1416.0</v>
      </c>
      <c r="B82" s="2" t="s">
        <v>128</v>
      </c>
      <c r="C82" s="2">
        <v>80.44</v>
      </c>
      <c r="D82" s="2">
        <v>79.32</v>
      </c>
      <c r="E82" s="2">
        <v>81.69</v>
      </c>
      <c r="F82" s="2">
        <v>69.02</v>
      </c>
      <c r="G82" s="6">
        <f t="shared" ref="G82:J82" si="82">(C82-average(C:C))/stdev(C:C)</f>
        <v>0.308483444</v>
      </c>
      <c r="H82" s="6">
        <f t="shared" si="82"/>
        <v>0.6978217676</v>
      </c>
      <c r="I82" s="6">
        <f t="shared" si="82"/>
        <v>0.6955547283</v>
      </c>
      <c r="J82" s="6">
        <f t="shared" si="82"/>
        <v>0.7638580633</v>
      </c>
      <c r="K82" s="6">
        <f t="shared" si="3"/>
        <v>0.6164295008</v>
      </c>
      <c r="L82" s="9" t="b">
        <f>if(iferror(VLOOKUP($A82, NIL!$A$2:$F974, 1, false), false), true, false)</f>
        <v>1</v>
      </c>
    </row>
    <row r="83">
      <c r="A83" s="2">
        <v>2351.0</v>
      </c>
      <c r="B83" s="2" t="s">
        <v>219</v>
      </c>
      <c r="C83" s="2">
        <v>82.03</v>
      </c>
      <c r="D83" s="2">
        <v>73.44</v>
      </c>
      <c r="E83" s="2">
        <v>80.47</v>
      </c>
      <c r="F83" s="2">
        <v>74.22</v>
      </c>
      <c r="G83" s="6">
        <f t="shared" ref="G83:J83" si="83">(C83-average(C:C))/stdev(C:C)</f>
        <v>0.4250201481</v>
      </c>
      <c r="H83" s="6">
        <f t="shared" si="83"/>
        <v>0.2980249402</v>
      </c>
      <c r="I83" s="6">
        <f t="shared" si="83"/>
        <v>0.6000067403</v>
      </c>
      <c r="J83" s="6">
        <f t="shared" si="83"/>
        <v>1.081129633</v>
      </c>
      <c r="K83" s="6">
        <f t="shared" si="3"/>
        <v>0.6010453653</v>
      </c>
      <c r="L83" s="9" t="b">
        <f>if(iferror(VLOOKUP($A83, NIL!$A$2:$F974, 1, false), false), true, false)</f>
        <v>1</v>
      </c>
    </row>
    <row r="84">
      <c r="A84" s="2">
        <v>1250.0</v>
      </c>
      <c r="B84" s="2" t="s">
        <v>112</v>
      </c>
      <c r="C84" s="2">
        <v>87.85</v>
      </c>
      <c r="D84" s="2">
        <v>76.22</v>
      </c>
      <c r="E84" s="2">
        <v>78.84</v>
      </c>
      <c r="F84" s="2">
        <v>66.94</v>
      </c>
      <c r="G84" s="6">
        <f t="shared" ref="G84:J84" si="84">(C84-average(C:C))/stdev(C:C)</f>
        <v>0.8515884612</v>
      </c>
      <c r="H84" s="6">
        <f t="shared" si="84"/>
        <v>0.4870445287</v>
      </c>
      <c r="I84" s="6">
        <f t="shared" si="84"/>
        <v>0.4723483628</v>
      </c>
      <c r="J84" s="6">
        <f t="shared" si="84"/>
        <v>0.6369494356</v>
      </c>
      <c r="K84" s="6">
        <f t="shared" si="3"/>
        <v>0.6119826971</v>
      </c>
      <c r="L84" s="9" t="b">
        <f>if(iferror(VLOOKUP($A84, NIL!$A$2:$F974, 1, false), false), true, false)</f>
        <v>1</v>
      </c>
    </row>
    <row r="85">
      <c r="A85" s="2">
        <v>1569.0</v>
      </c>
      <c r="B85" s="2" t="s">
        <v>167</v>
      </c>
      <c r="C85" s="2">
        <v>91.08</v>
      </c>
      <c r="D85" s="2">
        <v>77.79</v>
      </c>
      <c r="E85" s="2">
        <v>75.34</v>
      </c>
      <c r="F85" s="2">
        <v>64.76</v>
      </c>
      <c r="G85" s="6">
        <f t="shared" ref="G85:J85" si="85">(C85-average(C:C))/stdev(C:C)</f>
        <v>1.088326546</v>
      </c>
      <c r="H85" s="6">
        <f t="shared" si="85"/>
        <v>0.5937930013</v>
      </c>
      <c r="I85" s="6">
        <f t="shared" si="85"/>
        <v>0.1982352822</v>
      </c>
      <c r="J85" s="6">
        <f t="shared" si="85"/>
        <v>0.5039394316</v>
      </c>
      <c r="K85" s="6">
        <f t="shared" si="3"/>
        <v>0.5960735652</v>
      </c>
      <c r="L85" s="9" t="b">
        <f>if(iferror(VLOOKUP($A85, NIL!$A$2:$F974, 1, false), false), true, false)</f>
        <v>1</v>
      </c>
    </row>
    <row r="86">
      <c r="A86" s="2">
        <v>2393.0</v>
      </c>
      <c r="B86" s="2" t="s">
        <v>223</v>
      </c>
      <c r="C86" s="2">
        <v>73.44</v>
      </c>
      <c r="D86" s="2">
        <v>75.78</v>
      </c>
      <c r="E86" s="2">
        <v>85.16</v>
      </c>
      <c r="F86" s="2">
        <v>73.44</v>
      </c>
      <c r="G86" s="6">
        <f t="shared" ref="G86:J86" si="86">(C86-average(C:C))/stdev(C:C)</f>
        <v>-0.2045712281</v>
      </c>
      <c r="H86" s="6">
        <f t="shared" si="86"/>
        <v>0.4571277593</v>
      </c>
      <c r="I86" s="6">
        <f t="shared" si="86"/>
        <v>0.9673182682</v>
      </c>
      <c r="J86" s="6">
        <f t="shared" si="86"/>
        <v>1.033538897</v>
      </c>
      <c r="K86" s="6">
        <f t="shared" si="3"/>
        <v>0.5633534241</v>
      </c>
      <c r="L86" s="9" t="b">
        <f>if(iferror(VLOOKUP($A86, NIL!$A$2:$F974, 1, false), false), true, false)</f>
        <v>1</v>
      </c>
    </row>
    <row r="87">
      <c r="A87" s="2">
        <v>1470.0</v>
      </c>
      <c r="B87" s="2" t="s">
        <v>153</v>
      </c>
      <c r="C87" s="2">
        <v>79.78</v>
      </c>
      <c r="D87" s="2">
        <v>78.82</v>
      </c>
      <c r="E87" s="2">
        <v>85.92</v>
      </c>
      <c r="F87" s="2">
        <v>63.17</v>
      </c>
      <c r="G87" s="6">
        <f t="shared" ref="G87:J87" si="87">(C87-average(C:C))/stdev(C:C)</f>
        <v>0.2601097178</v>
      </c>
      <c r="H87" s="6">
        <f t="shared" si="87"/>
        <v>0.6638254387</v>
      </c>
      <c r="I87" s="6">
        <f t="shared" si="87"/>
        <v>1.026839966</v>
      </c>
      <c r="J87" s="6">
        <f t="shared" si="87"/>
        <v>0.4069275479</v>
      </c>
      <c r="K87" s="6">
        <f t="shared" si="3"/>
        <v>0.5894256675</v>
      </c>
      <c r="L87" s="9" t="b">
        <f>if(iferror(VLOOKUP($A87, NIL!$A$2:$F974, 1, false), false), true, false)</f>
        <v>1</v>
      </c>
    </row>
    <row r="88">
      <c r="A88" s="2">
        <v>1766.0</v>
      </c>
      <c r="B88" s="2" t="s">
        <v>216</v>
      </c>
      <c r="C88" s="2">
        <v>79.23</v>
      </c>
      <c r="D88" s="2">
        <v>77.59</v>
      </c>
      <c r="E88" s="2">
        <v>78.44</v>
      </c>
      <c r="F88" s="2">
        <v>71.81</v>
      </c>
      <c r="G88" s="6">
        <f t="shared" ref="G88:J88" si="88">(C88-average(C:C))/stdev(C:C)</f>
        <v>0.2197982793</v>
      </c>
      <c r="H88" s="6">
        <f t="shared" si="88"/>
        <v>0.5801944697</v>
      </c>
      <c r="I88" s="6">
        <f t="shared" si="88"/>
        <v>0.4410211536</v>
      </c>
      <c r="J88" s="6">
        <f t="shared" si="88"/>
        <v>0.934086463</v>
      </c>
      <c r="K88" s="6">
        <f t="shared" si="3"/>
        <v>0.5437750914</v>
      </c>
      <c r="L88" s="9" t="b">
        <f>if(iferror(VLOOKUP($A88, NIL!$A$2:$F974, 1, false), false), true, false)</f>
        <v>1</v>
      </c>
    </row>
    <row r="89">
      <c r="A89" s="2">
        <v>825.0</v>
      </c>
      <c r="B89" s="2" t="s">
        <v>74</v>
      </c>
      <c r="C89" s="2">
        <v>86.4</v>
      </c>
      <c r="D89" s="2">
        <v>81.1</v>
      </c>
      <c r="E89" s="2">
        <v>77.98</v>
      </c>
      <c r="F89" s="2">
        <v>60.64</v>
      </c>
      <c r="G89" s="6">
        <f t="shared" ref="G89:J89" si="89">(C89-average(C:C))/stdev(C:C)</f>
        <v>0.7453128505</v>
      </c>
      <c r="H89" s="6">
        <f t="shared" si="89"/>
        <v>0.8188486983</v>
      </c>
      <c r="I89" s="6">
        <f t="shared" si="89"/>
        <v>0.404994863</v>
      </c>
      <c r="J89" s="6">
        <f t="shared" si="89"/>
        <v>0.2525627268</v>
      </c>
      <c r="K89" s="6">
        <f t="shared" si="3"/>
        <v>0.5554297847</v>
      </c>
      <c r="L89" s="9" t="b">
        <f>if(iferror(VLOOKUP($A89, NIL!$A$2:$F974, 1, false), false), true, false)</f>
        <v>1</v>
      </c>
    </row>
    <row r="90">
      <c r="A90" s="2">
        <v>1804.0</v>
      </c>
      <c r="B90" s="2" t="s">
        <v>220</v>
      </c>
      <c r="C90" s="2">
        <v>81.33</v>
      </c>
      <c r="D90" s="2">
        <v>79.63</v>
      </c>
      <c r="E90" s="2">
        <v>75.32</v>
      </c>
      <c r="F90" s="2">
        <v>69.32</v>
      </c>
      <c r="G90" s="6">
        <f t="shared" ref="G90:J90" si="90">(C90-average(C:C))/stdev(C:C)</f>
        <v>0.3737146809</v>
      </c>
      <c r="H90" s="6">
        <f t="shared" si="90"/>
        <v>0.7188994915</v>
      </c>
      <c r="I90" s="6">
        <f t="shared" si="90"/>
        <v>0.1966689218</v>
      </c>
      <c r="J90" s="6">
        <f t="shared" si="90"/>
        <v>0.7821621923</v>
      </c>
      <c r="K90" s="6">
        <f t="shared" si="3"/>
        <v>0.5178613216</v>
      </c>
      <c r="L90" s="9" t="b">
        <f>if(iferror(VLOOKUP($A90, NIL!$A$2:$F974, 1, false), false), true, false)</f>
        <v>1</v>
      </c>
    </row>
    <row r="91">
      <c r="A91" s="2">
        <v>2421.0</v>
      </c>
      <c r="B91" s="2" t="s">
        <v>228</v>
      </c>
      <c r="C91" s="2">
        <v>75.78</v>
      </c>
      <c r="D91" s="2">
        <v>77.34</v>
      </c>
      <c r="E91" s="2">
        <v>81.25</v>
      </c>
      <c r="F91" s="2">
        <v>71.09</v>
      </c>
      <c r="G91" s="6">
        <f t="shared" ref="G91:J91" si="91">(C91-average(C:C))/stdev(C:C)</f>
        <v>-0.03306438055</v>
      </c>
      <c r="H91" s="6">
        <f t="shared" si="91"/>
        <v>0.5631963053</v>
      </c>
      <c r="I91" s="6">
        <f t="shared" si="91"/>
        <v>0.6610947982</v>
      </c>
      <c r="J91" s="6">
        <f t="shared" si="91"/>
        <v>0.8901565534</v>
      </c>
      <c r="K91" s="6">
        <f t="shared" si="3"/>
        <v>0.5203458191</v>
      </c>
      <c r="L91" s="9" t="b">
        <f>if(iferror(VLOOKUP($A91, NIL!$A$2:$F974, 1, false), false), true, false)</f>
        <v>1</v>
      </c>
    </row>
    <row r="92">
      <c r="A92" s="2">
        <v>2432.0</v>
      </c>
      <c r="B92" s="2" t="s">
        <v>229</v>
      </c>
      <c r="C92" s="2">
        <v>85.94</v>
      </c>
      <c r="D92" s="2">
        <v>78.91</v>
      </c>
      <c r="E92" s="2">
        <v>78.91</v>
      </c>
      <c r="F92" s="2">
        <v>61.72</v>
      </c>
      <c r="G92" s="6">
        <f t="shared" ref="G92:J92" si="92">(C92-average(C:C))/stdev(C:C)</f>
        <v>0.7115978292</v>
      </c>
      <c r="H92" s="6">
        <f t="shared" si="92"/>
        <v>0.6699447779</v>
      </c>
      <c r="I92" s="6">
        <f t="shared" si="92"/>
        <v>0.4778306244</v>
      </c>
      <c r="J92" s="6">
        <f t="shared" si="92"/>
        <v>0.3184575911</v>
      </c>
      <c r="K92" s="6">
        <f t="shared" si="3"/>
        <v>0.5444577057</v>
      </c>
      <c r="L92" s="9" t="b">
        <f>if(iferror(VLOOKUP($A92, NIL!$A$2:$F974, 1, false), false), true, false)</f>
        <v>1</v>
      </c>
    </row>
    <row r="93">
      <c r="A93" s="2">
        <v>1597.0</v>
      </c>
      <c r="B93" s="2" t="s">
        <v>175</v>
      </c>
      <c r="C93" s="2">
        <v>81.86</v>
      </c>
      <c r="D93" s="2">
        <v>79.14</v>
      </c>
      <c r="E93" s="2">
        <v>75.76</v>
      </c>
      <c r="F93" s="2">
        <v>68.59</v>
      </c>
      <c r="G93" s="6">
        <f t="shared" ref="G93:J93" si="93">(C93-average(C:C))/stdev(C:C)</f>
        <v>0.4125602489</v>
      </c>
      <c r="H93" s="6">
        <f t="shared" si="93"/>
        <v>0.6855830892</v>
      </c>
      <c r="I93" s="6">
        <f t="shared" si="93"/>
        <v>0.2311288519</v>
      </c>
      <c r="J93" s="6">
        <f t="shared" si="93"/>
        <v>0.7376221451</v>
      </c>
      <c r="K93" s="6">
        <f t="shared" si="3"/>
        <v>0.5167235838</v>
      </c>
      <c r="L93" s="9" t="b">
        <f>if(iferror(VLOOKUP($A93, NIL!$A$2:$F974, 1, false), false), true, false)</f>
        <v>1</v>
      </c>
    </row>
    <row r="94">
      <c r="A94" s="2">
        <v>1323.0</v>
      </c>
      <c r="B94" s="2" t="s">
        <v>117</v>
      </c>
      <c r="C94" s="2">
        <v>82.92</v>
      </c>
      <c r="D94" s="2">
        <v>78.01</v>
      </c>
      <c r="E94" s="2">
        <v>77.69</v>
      </c>
      <c r="F94" s="2">
        <v>66.57</v>
      </c>
      <c r="G94" s="6">
        <f t="shared" ref="G94:J94" si="94">(C94-average(C:C))/stdev(C:C)</f>
        <v>0.490251385</v>
      </c>
      <c r="H94" s="6">
        <f t="shared" si="94"/>
        <v>0.608751386</v>
      </c>
      <c r="I94" s="6">
        <f t="shared" si="94"/>
        <v>0.3822826363</v>
      </c>
      <c r="J94" s="6">
        <f t="shared" si="94"/>
        <v>0.6143743432</v>
      </c>
      <c r="K94" s="6">
        <f t="shared" si="3"/>
        <v>0.5239149376</v>
      </c>
      <c r="L94" s="9" t="b">
        <f>if(iferror(VLOOKUP($A94, NIL!$A$2:$F974, 1, false), false), true, false)</f>
        <v>1</v>
      </c>
    </row>
    <row r="95">
      <c r="A95" s="2">
        <v>2285.0</v>
      </c>
      <c r="B95" s="2" t="s">
        <v>233</v>
      </c>
      <c r="C95" s="2">
        <v>85.94</v>
      </c>
      <c r="D95" s="2">
        <v>71.88</v>
      </c>
      <c r="E95" s="2">
        <v>76.56</v>
      </c>
      <c r="F95" s="2">
        <v>70.31</v>
      </c>
      <c r="G95" s="6">
        <f t="shared" ref="G95:J95" si="95">(C95-average(C:C))/stdev(C:C)</f>
        <v>0.7115978292</v>
      </c>
      <c r="H95" s="6">
        <f t="shared" si="95"/>
        <v>0.1919563941</v>
      </c>
      <c r="I95" s="6">
        <f t="shared" si="95"/>
        <v>0.2937832703</v>
      </c>
      <c r="J95" s="6">
        <f t="shared" si="95"/>
        <v>0.842565818</v>
      </c>
      <c r="K95" s="6">
        <f t="shared" si="3"/>
        <v>0.5099758279</v>
      </c>
      <c r="L95" s="9" t="b">
        <f>if(iferror(VLOOKUP($A95, NIL!$A$2:$F974, 1, false), false), true, false)</f>
        <v>1</v>
      </c>
    </row>
    <row r="96">
      <c r="A96" s="2">
        <v>2361.0</v>
      </c>
      <c r="B96" s="2" t="s">
        <v>235</v>
      </c>
      <c r="C96" s="2">
        <v>64.06</v>
      </c>
      <c r="D96" s="2">
        <v>83.59</v>
      </c>
      <c r="E96" s="2">
        <v>89.06</v>
      </c>
      <c r="F96" s="2">
        <v>67.97</v>
      </c>
      <c r="G96" s="6">
        <f t="shared" ref="G96:J96" si="96">(C96-average(C:C))/stdev(C:C)</f>
        <v>-0.8920644887</v>
      </c>
      <c r="H96" s="6">
        <f t="shared" si="96"/>
        <v>0.9881504161</v>
      </c>
      <c r="I96" s="6">
        <f t="shared" si="96"/>
        <v>1.272758558</v>
      </c>
      <c r="J96" s="6">
        <f t="shared" si="96"/>
        <v>0.6997936118</v>
      </c>
      <c r="K96" s="6">
        <f t="shared" si="3"/>
        <v>0.5171595243</v>
      </c>
      <c r="L96" s="9" t="b">
        <f>if(iferror(VLOOKUP($A96, NIL!$A$2:$F974, 1, false), false), true, false)</f>
        <v>1</v>
      </c>
    </row>
    <row r="97">
      <c r="A97" s="2">
        <v>1823.0</v>
      </c>
      <c r="B97" s="2" t="s">
        <v>221</v>
      </c>
      <c r="C97" s="2">
        <v>85.9</v>
      </c>
      <c r="D97" s="2">
        <v>80.63</v>
      </c>
      <c r="E97" s="2">
        <v>75.86</v>
      </c>
      <c r="F97" s="2">
        <v>62.23</v>
      </c>
      <c r="G97" s="6">
        <f t="shared" ref="G97:J97" si="97">(C97-average(C:C))/stdev(C:C)</f>
        <v>0.7086660883</v>
      </c>
      <c r="H97" s="6">
        <f t="shared" si="97"/>
        <v>0.7868921492</v>
      </c>
      <c r="I97" s="6">
        <f t="shared" si="97"/>
        <v>0.2389606542</v>
      </c>
      <c r="J97" s="6">
        <f t="shared" si="97"/>
        <v>0.3495746104</v>
      </c>
      <c r="K97" s="6">
        <f t="shared" si="3"/>
        <v>0.5210233755</v>
      </c>
      <c r="L97" s="9" t="b">
        <f>if(iferror(VLOOKUP($A97, NIL!$A$2:$F974, 1, false), false), true, false)</f>
        <v>1</v>
      </c>
    </row>
    <row r="98">
      <c r="A98" s="2">
        <v>1716.0</v>
      </c>
      <c r="B98" s="2" t="s">
        <v>194</v>
      </c>
      <c r="C98" s="2">
        <v>80.44</v>
      </c>
      <c r="D98" s="2">
        <v>80.67</v>
      </c>
      <c r="E98" s="2">
        <v>83.38</v>
      </c>
      <c r="F98" s="2">
        <v>59.82</v>
      </c>
      <c r="G98" s="6">
        <f t="shared" ref="G98:J98" si="98">(C98-average(C:C))/stdev(C:C)</f>
        <v>0.308483444</v>
      </c>
      <c r="H98" s="6">
        <f t="shared" si="98"/>
        <v>0.7896118555</v>
      </c>
      <c r="I98" s="6">
        <f t="shared" si="98"/>
        <v>0.8279121872</v>
      </c>
      <c r="J98" s="6">
        <f t="shared" si="98"/>
        <v>0.2025314409</v>
      </c>
      <c r="K98" s="6">
        <f t="shared" si="3"/>
        <v>0.5321347319</v>
      </c>
      <c r="L98" s="9" t="b">
        <f>if(iferror(VLOOKUP($A98, NIL!$A$2:$F974, 1, false), false), true, false)</f>
        <v>1</v>
      </c>
    </row>
    <row r="99">
      <c r="A99" s="2">
        <v>2201.0</v>
      </c>
      <c r="B99" s="2" t="s">
        <v>240</v>
      </c>
      <c r="C99" s="2">
        <v>75.7</v>
      </c>
      <c r="D99" s="2">
        <v>77.77</v>
      </c>
      <c r="E99" s="2">
        <v>82.66</v>
      </c>
      <c r="F99" s="2">
        <v>66.64</v>
      </c>
      <c r="G99" s="6">
        <f t="shared" ref="G99:J99" si="99">(C99-average(C:C))/stdev(C:C)</f>
        <v>-0.03892786251</v>
      </c>
      <c r="H99" s="6">
        <f t="shared" si="99"/>
        <v>0.5924331481</v>
      </c>
      <c r="I99" s="6">
        <f t="shared" si="99"/>
        <v>0.7715232107</v>
      </c>
      <c r="J99" s="6">
        <f t="shared" si="99"/>
        <v>0.6186453066</v>
      </c>
      <c r="K99" s="6">
        <f t="shared" si="3"/>
        <v>0.4859184507</v>
      </c>
      <c r="L99" s="9" t="b">
        <f>if(iferror(VLOOKUP($A99, NIL!$A$2:$F974, 1, false), false), true, false)</f>
        <v>1</v>
      </c>
    </row>
    <row r="100">
      <c r="A100" s="2">
        <v>2094.0</v>
      </c>
      <c r="B100" s="2" t="s">
        <v>243</v>
      </c>
      <c r="C100" s="2">
        <v>84.71</v>
      </c>
      <c r="D100" s="2">
        <v>77.38</v>
      </c>
      <c r="E100" s="2">
        <v>70.64</v>
      </c>
      <c r="F100" s="2">
        <v>68.9</v>
      </c>
      <c r="G100" s="6">
        <f t="shared" ref="G100:J100" si="100">(C100-average(C:C))/stdev(C:C)</f>
        <v>0.621446794</v>
      </c>
      <c r="H100" s="6">
        <f t="shared" si="100"/>
        <v>0.5659160116</v>
      </c>
      <c r="I100" s="6">
        <f t="shared" si="100"/>
        <v>-0.1698594259</v>
      </c>
      <c r="J100" s="6">
        <f t="shared" si="100"/>
        <v>0.7565364117</v>
      </c>
      <c r="K100" s="6">
        <f t="shared" si="3"/>
        <v>0.4435099479</v>
      </c>
      <c r="L100" s="9" t="b">
        <f>if(iferror(VLOOKUP($A100, NIL!$A$2:$F974, 1, false), false), true, false)</f>
        <v>1</v>
      </c>
    </row>
    <row r="101">
      <c r="A101" s="2">
        <v>2086.0</v>
      </c>
      <c r="B101" s="2" t="s">
        <v>247</v>
      </c>
      <c r="C101" s="2">
        <v>75.38</v>
      </c>
      <c r="D101" s="2">
        <v>81.87</v>
      </c>
      <c r="E101" s="2">
        <v>74.78</v>
      </c>
      <c r="F101" s="2">
        <v>69.18</v>
      </c>
      <c r="G101" s="6">
        <f t="shared" ref="G101:J101" si="101">(C101-average(C:C))/stdev(C:C)</f>
        <v>-0.06238179038</v>
      </c>
      <c r="H101" s="6">
        <f t="shared" si="101"/>
        <v>0.8712030448</v>
      </c>
      <c r="I101" s="6">
        <f t="shared" si="101"/>
        <v>0.1543771894</v>
      </c>
      <c r="J101" s="6">
        <f t="shared" si="101"/>
        <v>0.7736202654</v>
      </c>
      <c r="K101" s="6">
        <f t="shared" si="3"/>
        <v>0.4342046773</v>
      </c>
      <c r="L101" s="9" t="b">
        <f>if(iferror(VLOOKUP($A101, NIL!$A$2:$F974, 1, false), false), true, false)</f>
        <v>1</v>
      </c>
    </row>
    <row r="102">
      <c r="A102" s="2">
        <v>1349.0</v>
      </c>
      <c r="B102" s="2" t="s">
        <v>119</v>
      </c>
      <c r="C102" s="2">
        <v>84.35</v>
      </c>
      <c r="D102" s="2">
        <v>79.35</v>
      </c>
      <c r="E102" s="2">
        <v>75.29</v>
      </c>
      <c r="F102" s="2">
        <v>62.19</v>
      </c>
      <c r="G102" s="6">
        <f t="shared" ref="G102:J102" si="102">(C102-average(C:C))/stdev(C:C)</f>
        <v>0.5950611251</v>
      </c>
      <c r="H102" s="6">
        <f t="shared" si="102"/>
        <v>0.6998615473</v>
      </c>
      <c r="I102" s="6">
        <f t="shared" si="102"/>
        <v>0.1943193811</v>
      </c>
      <c r="J102" s="6">
        <f t="shared" si="102"/>
        <v>0.3471340599</v>
      </c>
      <c r="K102" s="6">
        <f t="shared" si="3"/>
        <v>0.4590940284</v>
      </c>
      <c r="L102" s="9" t="b">
        <f>if(iferror(VLOOKUP($A102, NIL!$A$2:$F974, 1, false), false), true, false)</f>
        <v>1</v>
      </c>
    </row>
    <row r="103">
      <c r="A103" s="2">
        <v>1711.0</v>
      </c>
      <c r="B103" s="10" t="s">
        <v>187</v>
      </c>
      <c r="C103" s="2">
        <v>79.67</v>
      </c>
      <c r="D103" s="2">
        <v>73.97</v>
      </c>
      <c r="E103" s="2">
        <v>77.08</v>
      </c>
      <c r="F103" s="2">
        <v>70.13</v>
      </c>
      <c r="G103" s="6">
        <f t="shared" ref="G103:J103" si="103">(C103-average(C:C))/stdev(C:C)</f>
        <v>0.2520474301</v>
      </c>
      <c r="H103" s="6">
        <f t="shared" si="103"/>
        <v>0.3340610488</v>
      </c>
      <c r="I103" s="6">
        <f t="shared" si="103"/>
        <v>0.3345086423</v>
      </c>
      <c r="J103" s="6">
        <f t="shared" si="103"/>
        <v>0.8315833406</v>
      </c>
      <c r="K103" s="6">
        <f t="shared" si="3"/>
        <v>0.4380501154</v>
      </c>
      <c r="L103" s="9" t="b">
        <f>if(iferror(VLOOKUP($A103, NIL!$A$2:$F974, 1, false), false), true, false)</f>
        <v>1</v>
      </c>
    </row>
    <row r="104">
      <c r="A104" s="2">
        <v>2192.0</v>
      </c>
      <c r="B104" s="2" t="s">
        <v>252</v>
      </c>
      <c r="C104" s="2">
        <v>83.91</v>
      </c>
      <c r="D104" s="2">
        <v>74.69</v>
      </c>
      <c r="E104" s="2">
        <v>83.17</v>
      </c>
      <c r="F104" s="2">
        <v>58.95</v>
      </c>
      <c r="G104" s="6">
        <f t="shared" ref="G104:J104" si="104">(C104-average(C:C))/stdev(C:C)</f>
        <v>0.5628119743</v>
      </c>
      <c r="H104" s="6">
        <f t="shared" si="104"/>
        <v>0.3830157623</v>
      </c>
      <c r="I104" s="6">
        <f t="shared" si="104"/>
        <v>0.8114654024</v>
      </c>
      <c r="J104" s="6">
        <f t="shared" si="104"/>
        <v>0.1494494668</v>
      </c>
      <c r="K104" s="6">
        <f t="shared" si="3"/>
        <v>0.4766856515</v>
      </c>
      <c r="L104" s="9" t="b">
        <f>if(iferror(VLOOKUP($A104, NIL!$A$2:$F974, 1, false), false), true, false)</f>
        <v>1</v>
      </c>
    </row>
    <row r="105">
      <c r="A105" s="2">
        <v>1438.0</v>
      </c>
      <c r="B105" s="2" t="s">
        <v>132</v>
      </c>
      <c r="C105" s="2">
        <v>89.39</v>
      </c>
      <c r="D105" s="2">
        <v>75.3</v>
      </c>
      <c r="E105" s="2">
        <v>72.61</v>
      </c>
      <c r="F105" s="2">
        <v>62.99</v>
      </c>
      <c r="G105" s="6">
        <f t="shared" ref="G105:J105" si="105">(C105-average(C:C))/stdev(C:C)</f>
        <v>0.9644604891</v>
      </c>
      <c r="H105" s="6">
        <f t="shared" si="105"/>
        <v>0.4244912836</v>
      </c>
      <c r="I105" s="6">
        <f t="shared" si="105"/>
        <v>-0.01557292057</v>
      </c>
      <c r="J105" s="6">
        <f t="shared" si="105"/>
        <v>0.3959450705</v>
      </c>
      <c r="K105" s="6">
        <f t="shared" si="3"/>
        <v>0.4423309806</v>
      </c>
      <c r="L105" s="9" t="b">
        <f>if(iferror(VLOOKUP($A105, NIL!$A$2:$F974, 1, false), false), true, false)</f>
        <v>1</v>
      </c>
    </row>
    <row r="106">
      <c r="A106" s="2">
        <v>2214.0</v>
      </c>
      <c r="B106" s="2" t="s">
        <v>255</v>
      </c>
      <c r="C106" s="2">
        <v>83.67</v>
      </c>
      <c r="D106" s="2">
        <v>75.24</v>
      </c>
      <c r="E106" s="2">
        <v>76.88</v>
      </c>
      <c r="F106" s="2">
        <v>64.45</v>
      </c>
      <c r="G106" s="6">
        <f t="shared" ref="G106:J106" si="106">(C106-average(C:C))/stdev(C:C)</f>
        <v>0.5452215284</v>
      </c>
      <c r="H106" s="6">
        <f t="shared" si="106"/>
        <v>0.4204117241</v>
      </c>
      <c r="I106" s="6">
        <f t="shared" si="106"/>
        <v>0.3188450377</v>
      </c>
      <c r="J106" s="6">
        <f t="shared" si="106"/>
        <v>0.485025165</v>
      </c>
      <c r="K106" s="6">
        <f t="shared" si="3"/>
        <v>0.4423758638</v>
      </c>
      <c r="L106" s="9" t="b">
        <f>if(iferror(VLOOKUP($A106, NIL!$A$2:$F974, 1, false), false), true, false)</f>
        <v>1</v>
      </c>
    </row>
    <row r="107">
      <c r="A107" s="2">
        <v>2451.0</v>
      </c>
      <c r="B107" s="2" t="s">
        <v>257</v>
      </c>
      <c r="C107" s="2">
        <v>83.59</v>
      </c>
      <c r="D107" s="2">
        <v>75.0</v>
      </c>
      <c r="E107" s="2">
        <v>82.03</v>
      </c>
      <c r="F107" s="2">
        <v>59.38</v>
      </c>
      <c r="G107" s="6">
        <f t="shared" ref="G107:J107" si="107">(C107-average(C:C))/stdev(C:C)</f>
        <v>0.5393580465</v>
      </c>
      <c r="H107" s="6">
        <f t="shared" si="107"/>
        <v>0.4040934862</v>
      </c>
      <c r="I107" s="6">
        <f t="shared" si="107"/>
        <v>0.7221828562</v>
      </c>
      <c r="J107" s="6">
        <f t="shared" si="107"/>
        <v>0.175685385</v>
      </c>
      <c r="K107" s="6">
        <f t="shared" si="3"/>
        <v>0.4603299435</v>
      </c>
      <c r="L107" s="9" t="b">
        <f>if(iferror(VLOOKUP($A107, NIL!$A$2:$F974, 1, false), false), true, false)</f>
        <v>1</v>
      </c>
    </row>
    <row r="108">
      <c r="A108" s="2">
        <v>1074.0</v>
      </c>
      <c r="B108" s="2" t="s">
        <v>94</v>
      </c>
      <c r="C108" s="2">
        <v>82.01</v>
      </c>
      <c r="D108" s="2">
        <v>76.5</v>
      </c>
      <c r="E108" s="2">
        <v>75.26</v>
      </c>
      <c r="F108" s="2">
        <v>65.94</v>
      </c>
      <c r="G108" s="6">
        <f t="shared" ref="G108:J108" si="108">(C108-average(C:C))/stdev(C:C)</f>
        <v>0.4235542776</v>
      </c>
      <c r="H108" s="6">
        <f t="shared" si="108"/>
        <v>0.5060824728</v>
      </c>
      <c r="I108" s="6">
        <f t="shared" si="108"/>
        <v>0.1919698404</v>
      </c>
      <c r="J108" s="6">
        <f t="shared" si="108"/>
        <v>0.5759356723</v>
      </c>
      <c r="K108" s="6">
        <f t="shared" si="3"/>
        <v>0.4243855658</v>
      </c>
      <c r="L108" s="9" t="b">
        <f>if(iferror(VLOOKUP($A108, NIL!$A$2:$F974, 1, false), false), true, false)</f>
        <v>1</v>
      </c>
    </row>
    <row r="109">
      <c r="A109" s="2">
        <v>2408.0</v>
      </c>
      <c r="B109" s="2" t="s">
        <v>258</v>
      </c>
      <c r="C109" s="2">
        <v>75.78</v>
      </c>
      <c r="D109" s="2">
        <v>81.25</v>
      </c>
      <c r="E109" s="2">
        <v>75.0</v>
      </c>
      <c r="F109" s="2">
        <v>67.19</v>
      </c>
      <c r="G109" s="6">
        <f t="shared" ref="G109:J109" si="109">(C109-average(C:C))/stdev(C:C)</f>
        <v>-0.03306438055</v>
      </c>
      <c r="H109" s="6">
        <f t="shared" si="109"/>
        <v>0.829047597</v>
      </c>
      <c r="I109" s="6">
        <f t="shared" si="109"/>
        <v>0.1716071544</v>
      </c>
      <c r="J109" s="6">
        <f t="shared" si="109"/>
        <v>0.6522028765</v>
      </c>
      <c r="K109" s="6">
        <f t="shared" si="3"/>
        <v>0.4049483118</v>
      </c>
      <c r="L109" s="9" t="b">
        <f>if(iferror(VLOOKUP($A109, NIL!$A$2:$F974, 1, false), false), true, false)</f>
        <v>1</v>
      </c>
    </row>
    <row r="110">
      <c r="A110" s="2">
        <v>2090.0</v>
      </c>
      <c r="B110" s="2" t="s">
        <v>260</v>
      </c>
      <c r="C110" s="2">
        <v>84.4</v>
      </c>
      <c r="D110" s="2">
        <v>75.45</v>
      </c>
      <c r="E110" s="2">
        <v>78.56</v>
      </c>
      <c r="F110" s="2">
        <v>60.61</v>
      </c>
      <c r="G110" s="6">
        <f t="shared" ref="G110:J110" si="110">(C110-average(C:C))/stdev(C:C)</f>
        <v>0.5987258014</v>
      </c>
      <c r="H110" s="6">
        <f t="shared" si="110"/>
        <v>0.4346901822</v>
      </c>
      <c r="I110" s="6">
        <f t="shared" si="110"/>
        <v>0.4504193163</v>
      </c>
      <c r="J110" s="6">
        <f t="shared" si="110"/>
        <v>0.2507323139</v>
      </c>
      <c r="K110" s="6">
        <f t="shared" si="3"/>
        <v>0.4336419034</v>
      </c>
      <c r="L110" s="9" t="b">
        <f>if(iferror(VLOOKUP($A110, NIL!$A$2:$F974, 1, false), false), true, false)</f>
        <v>1</v>
      </c>
    </row>
    <row r="111">
      <c r="A111" s="2">
        <v>2099.0</v>
      </c>
      <c r="B111" s="2" t="s">
        <v>262</v>
      </c>
      <c r="C111" s="2">
        <v>82.98</v>
      </c>
      <c r="D111" s="2">
        <v>76.54</v>
      </c>
      <c r="E111" s="2">
        <v>80.68</v>
      </c>
      <c r="F111" s="2">
        <v>58.28</v>
      </c>
      <c r="G111" s="6">
        <f t="shared" ref="G111:J111" si="111">(C111-average(C:C))/stdev(C:C)</f>
        <v>0.4946489965</v>
      </c>
      <c r="H111" s="6">
        <f t="shared" si="111"/>
        <v>0.5088021791</v>
      </c>
      <c r="I111" s="6">
        <f t="shared" si="111"/>
        <v>0.6164535251</v>
      </c>
      <c r="J111" s="6">
        <f t="shared" si="111"/>
        <v>0.1085702454</v>
      </c>
      <c r="K111" s="6">
        <f t="shared" si="3"/>
        <v>0.4321187365</v>
      </c>
      <c r="L111" s="9" t="b">
        <f>if(iferror(VLOOKUP($A111, NIL!$A$2:$F974, 1, false), false), true, false)</f>
        <v>1</v>
      </c>
    </row>
    <row r="112">
      <c r="A112" s="2">
        <v>2019.0</v>
      </c>
      <c r="B112" s="2" t="s">
        <v>264</v>
      </c>
      <c r="C112" s="2">
        <v>80.83</v>
      </c>
      <c r="D112" s="2">
        <v>72.17</v>
      </c>
      <c r="E112" s="2">
        <v>80.9</v>
      </c>
      <c r="F112" s="2">
        <v>64.4</v>
      </c>
      <c r="G112" s="6">
        <f t="shared" ref="G112:J112" si="112">(C112-average(C:C))/stdev(C:C)</f>
        <v>0.3370679186</v>
      </c>
      <c r="H112" s="6">
        <f t="shared" si="112"/>
        <v>0.2116742649</v>
      </c>
      <c r="I112" s="6">
        <f t="shared" si="112"/>
        <v>0.6336834902</v>
      </c>
      <c r="J112" s="6">
        <f t="shared" si="112"/>
        <v>0.4819744768</v>
      </c>
      <c r="K112" s="6">
        <f t="shared" si="3"/>
        <v>0.4161000376</v>
      </c>
      <c r="L112" s="9" t="b">
        <f>if(iferror(VLOOKUP($A112, NIL!$A$2:$F974, 1, false), false), true, false)</f>
        <v>1</v>
      </c>
    </row>
    <row r="113">
      <c r="A113" s="2">
        <v>2297.0</v>
      </c>
      <c r="B113" s="2" t="s">
        <v>265</v>
      </c>
      <c r="C113" s="2">
        <v>85.47</v>
      </c>
      <c r="D113" s="2">
        <v>68.67</v>
      </c>
      <c r="E113" s="2">
        <v>78.36</v>
      </c>
      <c r="F113" s="2">
        <v>65.27</v>
      </c>
      <c r="G113" s="6">
        <f t="shared" ref="G113:J113" si="113">(C113-average(C:C))/stdev(C:C)</f>
        <v>0.6771498727</v>
      </c>
      <c r="H113" s="6">
        <f t="shared" si="113"/>
        <v>-0.02630003715</v>
      </c>
      <c r="I113" s="6">
        <f t="shared" si="113"/>
        <v>0.4347557117</v>
      </c>
      <c r="J113" s="6">
        <f t="shared" si="113"/>
        <v>0.5350564509</v>
      </c>
      <c r="K113" s="6">
        <f t="shared" si="3"/>
        <v>0.4051654995</v>
      </c>
      <c r="L113" s="9" t="b">
        <f>if(iferror(VLOOKUP($A113, NIL!$A$2:$F974, 1, false), false), true, false)</f>
        <v>1</v>
      </c>
    </row>
    <row r="114">
      <c r="A114" s="2">
        <v>2181.0</v>
      </c>
      <c r="B114" s="2" t="s">
        <v>266</v>
      </c>
      <c r="C114" s="2">
        <v>75.0</v>
      </c>
      <c r="D114" s="2">
        <v>78.13</v>
      </c>
      <c r="E114" s="2">
        <v>82.81</v>
      </c>
      <c r="F114" s="2">
        <v>61.72</v>
      </c>
      <c r="G114" s="6">
        <f t="shared" ref="G114:J114" si="114">(C114-average(C:C))/stdev(C:C)</f>
        <v>-0.09023332972</v>
      </c>
      <c r="H114" s="6">
        <f t="shared" si="114"/>
        <v>0.6169105049</v>
      </c>
      <c r="I114" s="6">
        <f t="shared" si="114"/>
        <v>0.7832709141</v>
      </c>
      <c r="J114" s="6">
        <f t="shared" si="114"/>
        <v>0.3184575911</v>
      </c>
      <c r="K114" s="6">
        <f t="shared" si="3"/>
        <v>0.4071014201</v>
      </c>
      <c r="L114" s="9" t="b">
        <f>if(iferror(VLOOKUP($A114, NIL!$A$2:$F974, 1, false), false), true, false)</f>
        <v>1</v>
      </c>
    </row>
    <row r="115">
      <c r="A115" s="2">
        <v>1742.0</v>
      </c>
      <c r="B115" s="2" t="s">
        <v>203</v>
      </c>
      <c r="C115" s="2">
        <v>89.16</v>
      </c>
      <c r="D115" s="2">
        <v>64.61</v>
      </c>
      <c r="E115" s="2">
        <v>89.48</v>
      </c>
      <c r="F115" s="2">
        <v>53.58</v>
      </c>
      <c r="G115" s="6">
        <f t="shared" ref="G115:J115" si="115">(C115-average(C:C))/stdev(C:C)</f>
        <v>0.9476029784</v>
      </c>
      <c r="H115" s="6">
        <f t="shared" si="115"/>
        <v>-0.3023502275</v>
      </c>
      <c r="I115" s="6">
        <f t="shared" si="115"/>
        <v>1.305652128</v>
      </c>
      <c r="J115" s="6">
        <f t="shared" si="115"/>
        <v>-0.1781944422</v>
      </c>
      <c r="K115" s="6">
        <f t="shared" si="3"/>
        <v>0.4431776091</v>
      </c>
      <c r="L115" s="9" t="b">
        <f>if(iferror(VLOOKUP($A115, NIL!$A$2:$F974, 1, false), false), true, false)</f>
        <v>1</v>
      </c>
    </row>
    <row r="116">
      <c r="A116" s="2">
        <v>2095.0</v>
      </c>
      <c r="B116" s="2" t="s">
        <v>268</v>
      </c>
      <c r="C116" s="2">
        <v>85.86</v>
      </c>
      <c r="D116" s="2">
        <v>76.55</v>
      </c>
      <c r="E116" s="2">
        <v>80.63</v>
      </c>
      <c r="F116" s="2">
        <v>53.65</v>
      </c>
      <c r="G116" s="6">
        <f t="shared" ref="G116:J116" si="116">(C116-average(C:C))/stdev(C:C)</f>
        <v>0.7057343473</v>
      </c>
      <c r="H116" s="6">
        <f t="shared" si="116"/>
        <v>0.5094821057</v>
      </c>
      <c r="I116" s="6">
        <f t="shared" si="116"/>
        <v>0.6125376239</v>
      </c>
      <c r="J116" s="6">
        <f t="shared" si="116"/>
        <v>-0.1739234788</v>
      </c>
      <c r="K116" s="6">
        <f t="shared" si="3"/>
        <v>0.4134576495</v>
      </c>
      <c r="L116" s="9" t="b">
        <f>if(iferror(VLOOKUP($A116, NIL!$A$2:$F974, 1, false), false), true, false)</f>
        <v>1</v>
      </c>
    </row>
    <row r="117">
      <c r="A117" s="2">
        <v>1975.0</v>
      </c>
      <c r="B117" s="2" t="s">
        <v>269</v>
      </c>
      <c r="C117" s="2">
        <v>75.09</v>
      </c>
      <c r="D117" s="2">
        <v>76.81</v>
      </c>
      <c r="E117" s="2">
        <v>81.33</v>
      </c>
      <c r="F117" s="2">
        <v>63.44</v>
      </c>
      <c r="G117" s="6">
        <f t="shared" ref="G117:J117" si="117">(C117-average(C:C))/stdev(C:C)</f>
        <v>-0.08363691251</v>
      </c>
      <c r="H117" s="6">
        <f t="shared" si="117"/>
        <v>0.5271601967</v>
      </c>
      <c r="I117" s="6">
        <f t="shared" si="117"/>
        <v>0.6673602401</v>
      </c>
      <c r="J117" s="6">
        <f t="shared" si="117"/>
        <v>0.423401264</v>
      </c>
      <c r="K117" s="6">
        <f t="shared" si="3"/>
        <v>0.3835711971</v>
      </c>
      <c r="L117" s="9" t="b">
        <f>if(iferror(VLOOKUP($A117, NIL!$A$2:$F974, 1, false), false), true, false)</f>
        <v>1</v>
      </c>
    </row>
    <row r="118">
      <c r="A118" s="2">
        <v>245.0</v>
      </c>
      <c r="B118" s="2" t="s">
        <v>53</v>
      </c>
      <c r="C118" s="2">
        <v>74.75</v>
      </c>
      <c r="D118" s="2">
        <v>76.86</v>
      </c>
      <c r="E118" s="2">
        <v>73.37</v>
      </c>
      <c r="F118" s="2">
        <v>71.39</v>
      </c>
      <c r="G118" s="6">
        <f t="shared" ref="G118:J118" si="118">(C118-average(C:C))/stdev(C:C)</f>
        <v>-0.1085567109</v>
      </c>
      <c r="H118" s="6">
        <f t="shared" si="118"/>
        <v>0.5305598296</v>
      </c>
      <c r="I118" s="6">
        <f t="shared" si="118"/>
        <v>0.04394877691</v>
      </c>
      <c r="J118" s="6">
        <f t="shared" si="118"/>
        <v>0.9084606824</v>
      </c>
      <c r="K118" s="6">
        <f t="shared" si="3"/>
        <v>0.3436031445</v>
      </c>
      <c r="L118" s="9" t="b">
        <f>if(iferror(VLOOKUP($A118, NIL!$A$2:$F974, 1, false), false), true, false)</f>
        <v>1</v>
      </c>
    </row>
    <row r="119">
      <c r="A119" s="2">
        <v>2446.0</v>
      </c>
      <c r="B119" s="2" t="s">
        <v>272</v>
      </c>
      <c r="C119" s="2">
        <v>86.72</v>
      </c>
      <c r="D119" s="2">
        <v>78.91</v>
      </c>
      <c r="E119" s="2">
        <v>72.66</v>
      </c>
      <c r="F119" s="2">
        <v>57.81</v>
      </c>
      <c r="G119" s="6">
        <f t="shared" ref="G119:J119" si="119">(C119-average(C:C))/stdev(C:C)</f>
        <v>0.7687667784</v>
      </c>
      <c r="H119" s="6">
        <f t="shared" si="119"/>
        <v>0.6699447779</v>
      </c>
      <c r="I119" s="6">
        <f t="shared" si="119"/>
        <v>-0.01165701942</v>
      </c>
      <c r="J119" s="6">
        <f t="shared" si="119"/>
        <v>0.0798937766</v>
      </c>
      <c r="K119" s="6">
        <f t="shared" si="3"/>
        <v>0.3767370784</v>
      </c>
      <c r="L119" s="9" t="b">
        <f>if(iferror(VLOOKUP($A119, NIL!$A$2:$F974, 1, false), false), true, false)</f>
        <v>1</v>
      </c>
    </row>
    <row r="120">
      <c r="A120" s="2">
        <v>2499.0</v>
      </c>
      <c r="B120" s="2" t="s">
        <v>273</v>
      </c>
      <c r="C120" s="2">
        <v>89.84</v>
      </c>
      <c r="D120" s="2">
        <v>67.19</v>
      </c>
      <c r="E120" s="2">
        <v>82.81</v>
      </c>
      <c r="F120" s="2">
        <v>56.25</v>
      </c>
      <c r="G120" s="6">
        <f t="shared" ref="G120:J120" si="120">(C120-average(C:C))/stdev(C:C)</f>
        <v>0.9974425751</v>
      </c>
      <c r="H120" s="6">
        <f t="shared" si="120"/>
        <v>-0.1269291706</v>
      </c>
      <c r="I120" s="6">
        <f t="shared" si="120"/>
        <v>0.7832709141</v>
      </c>
      <c r="J120" s="6">
        <f t="shared" si="120"/>
        <v>-0.01528769417</v>
      </c>
      <c r="K120" s="6">
        <f t="shared" si="3"/>
        <v>0.4096241561</v>
      </c>
      <c r="L120" s="9" t="b">
        <f>if(iferror(VLOOKUP($A120, NIL!$A$2:$F974, 1, false), false), true, false)</f>
        <v>1</v>
      </c>
    </row>
    <row r="121">
      <c r="A121" s="2">
        <v>1869.0</v>
      </c>
      <c r="B121" s="2" t="s">
        <v>245</v>
      </c>
      <c r="C121" s="2">
        <v>80.94</v>
      </c>
      <c r="D121" s="2">
        <v>80.23</v>
      </c>
      <c r="E121" s="2">
        <v>77.93</v>
      </c>
      <c r="F121" s="2">
        <v>56.95</v>
      </c>
      <c r="G121" s="6">
        <f t="shared" ref="G121:J121" si="121">(C121-average(C:C))/stdev(C:C)</f>
        <v>0.3451302063</v>
      </c>
      <c r="H121" s="6">
        <f t="shared" si="121"/>
        <v>0.7596950861</v>
      </c>
      <c r="I121" s="6">
        <f t="shared" si="121"/>
        <v>0.4010789618</v>
      </c>
      <c r="J121" s="6">
        <f t="shared" si="121"/>
        <v>0.02742194015</v>
      </c>
      <c r="K121" s="6">
        <f t="shared" si="3"/>
        <v>0.3833315486</v>
      </c>
      <c r="L121" s="9" t="b">
        <f>if(iferror(VLOOKUP($A121, NIL!$A$2:$F974, 1, false), false), true, false)</f>
        <v>1</v>
      </c>
    </row>
    <row r="122">
      <c r="A122" s="2">
        <v>2488.0</v>
      </c>
      <c r="B122" s="2" t="s">
        <v>276</v>
      </c>
      <c r="C122" s="2">
        <v>74.22</v>
      </c>
      <c r="D122" s="2">
        <v>77.34</v>
      </c>
      <c r="E122" s="2">
        <v>79.69</v>
      </c>
      <c r="F122" s="2">
        <v>64.06</v>
      </c>
      <c r="G122" s="6">
        <f t="shared" ref="G122:J122" si="122">(C122-average(C:C))/stdev(C:C)</f>
        <v>-0.1474022789</v>
      </c>
      <c r="H122" s="6">
        <f t="shared" si="122"/>
        <v>0.5631963053</v>
      </c>
      <c r="I122" s="6">
        <f t="shared" si="122"/>
        <v>0.5389186823</v>
      </c>
      <c r="J122" s="6">
        <f t="shared" si="122"/>
        <v>0.4612297973</v>
      </c>
      <c r="K122" s="6">
        <f t="shared" si="3"/>
        <v>0.3539856265</v>
      </c>
      <c r="L122" s="9" t="b">
        <f>if(iferror(VLOOKUP($A122, NIL!$A$2:$F974, 1, false), false), true, false)</f>
        <v>1</v>
      </c>
    </row>
    <row r="123">
      <c r="A123" s="2">
        <v>2055.0</v>
      </c>
      <c r="B123" s="2" t="s">
        <v>277</v>
      </c>
      <c r="C123" s="2">
        <v>93.69</v>
      </c>
      <c r="D123" s="2">
        <v>73.57</v>
      </c>
      <c r="E123" s="2">
        <v>74.95</v>
      </c>
      <c r="F123" s="2">
        <v>52.87</v>
      </c>
      <c r="G123" s="6">
        <f t="shared" ref="G123:J123" si="123">(C123-average(C:C))/stdev(C:C)</f>
        <v>1.279622645</v>
      </c>
      <c r="H123" s="6">
        <f t="shared" si="123"/>
        <v>0.3068639857</v>
      </c>
      <c r="I123" s="6">
        <f t="shared" si="123"/>
        <v>0.1676912533</v>
      </c>
      <c r="J123" s="6">
        <f t="shared" si="123"/>
        <v>-0.2215142142</v>
      </c>
      <c r="K123" s="6">
        <f t="shared" si="3"/>
        <v>0.3831659174</v>
      </c>
      <c r="L123" s="9" t="b">
        <f>if(iferror(VLOOKUP($A123, NIL!$A$2:$F974, 1, false), false), true, false)</f>
        <v>1</v>
      </c>
    </row>
    <row r="124">
      <c r="A124" s="2">
        <v>2369.0</v>
      </c>
      <c r="B124" s="2" t="s">
        <v>281</v>
      </c>
      <c r="C124" s="2">
        <v>75.63</v>
      </c>
      <c r="D124" s="2">
        <v>76.88</v>
      </c>
      <c r="E124" s="2">
        <v>76.04</v>
      </c>
      <c r="F124" s="2">
        <v>66.46</v>
      </c>
      <c r="G124" s="6">
        <f t="shared" ref="G124:J124" si="124">(C124-average(C:C))/stdev(C:C)</f>
        <v>-0.04405840923</v>
      </c>
      <c r="H124" s="6">
        <f t="shared" si="124"/>
        <v>0.5319196828</v>
      </c>
      <c r="I124" s="6">
        <f t="shared" si="124"/>
        <v>0.2530578983</v>
      </c>
      <c r="J124" s="6">
        <f t="shared" si="124"/>
        <v>0.6076628292</v>
      </c>
      <c r="K124" s="6">
        <f t="shared" si="3"/>
        <v>0.3371455003</v>
      </c>
      <c r="L124" s="9" t="b">
        <f>if(iferror(VLOOKUP($A124, NIL!$A$2:$F974, 1, false), false), true, false)</f>
        <v>1</v>
      </c>
    </row>
    <row r="125">
      <c r="A125" s="2">
        <v>2112.0</v>
      </c>
      <c r="B125" s="2" t="s">
        <v>283</v>
      </c>
      <c r="C125" s="2">
        <v>77.08</v>
      </c>
      <c r="D125" s="2">
        <v>75.21</v>
      </c>
      <c r="E125" s="2">
        <v>75.43</v>
      </c>
      <c r="F125" s="2">
        <v>66.74</v>
      </c>
      <c r="G125" s="6">
        <f t="shared" ref="G125:J125" si="125">(C125-average(C:C))/stdev(C:C)</f>
        <v>0.06221720141</v>
      </c>
      <c r="H125" s="6">
        <f t="shared" si="125"/>
        <v>0.4183719444</v>
      </c>
      <c r="I125" s="6">
        <f t="shared" si="125"/>
        <v>0.2052839043</v>
      </c>
      <c r="J125" s="6">
        <f t="shared" si="125"/>
        <v>0.624746683</v>
      </c>
      <c r="K125" s="6">
        <f t="shared" si="3"/>
        <v>0.3276549333</v>
      </c>
      <c r="L125" s="9" t="b">
        <f>if(iferror(VLOOKUP($A125, NIL!$A$2:$F974, 1, false), false), true, false)</f>
        <v>1</v>
      </c>
    </row>
    <row r="126">
      <c r="A126" s="2">
        <v>1077.0</v>
      </c>
      <c r="B126" s="2" t="s">
        <v>285</v>
      </c>
      <c r="C126" s="2">
        <v>84.29</v>
      </c>
      <c r="D126" s="2">
        <v>68.66</v>
      </c>
      <c r="E126" s="2">
        <v>83.65</v>
      </c>
      <c r="F126" s="2">
        <v>57.28</v>
      </c>
      <c r="G126" s="6">
        <f t="shared" ref="G126:J126" si="126">(C126-average(C:C))/stdev(C:C)</f>
        <v>0.5906635137</v>
      </c>
      <c r="H126" s="6">
        <f t="shared" si="126"/>
        <v>-0.02697996373</v>
      </c>
      <c r="I126" s="6">
        <f t="shared" si="126"/>
        <v>0.8490580534</v>
      </c>
      <c r="J126" s="6">
        <f t="shared" si="126"/>
        <v>0.04755648204</v>
      </c>
      <c r="K126" s="6">
        <f t="shared" si="3"/>
        <v>0.3650745214</v>
      </c>
      <c r="L126" s="9" t="b">
        <f>if(iferror(VLOOKUP($A126, NIL!$A$2:$F974, 1, false), false), true, false)</f>
        <v>1</v>
      </c>
    </row>
    <row r="127">
      <c r="A127" s="2">
        <v>2104.0</v>
      </c>
      <c r="B127" s="2" t="s">
        <v>287</v>
      </c>
      <c r="C127" s="2">
        <v>70.82</v>
      </c>
      <c r="D127" s="2">
        <v>73.89</v>
      </c>
      <c r="E127" s="2">
        <v>84.31</v>
      </c>
      <c r="F127" s="2">
        <v>64.04</v>
      </c>
      <c r="G127" s="6">
        <f t="shared" ref="G127:J127" si="127">(C127-average(C:C))/stdev(C:C)</f>
        <v>-0.3966002625</v>
      </c>
      <c r="H127" s="6">
        <f t="shared" si="127"/>
        <v>0.3286216362</v>
      </c>
      <c r="I127" s="6">
        <f t="shared" si="127"/>
        <v>0.9007479486</v>
      </c>
      <c r="J127" s="6">
        <f t="shared" si="127"/>
        <v>0.460009522</v>
      </c>
      <c r="K127" s="6">
        <f t="shared" si="3"/>
        <v>0.3231947111</v>
      </c>
      <c r="L127" s="9" t="b">
        <f>if(iferror(VLOOKUP($A127, NIL!$A$2:$F974, 1, false), false), true, false)</f>
        <v>1</v>
      </c>
    </row>
    <row r="128">
      <c r="A128" s="2">
        <v>2281.0</v>
      </c>
      <c r="B128" s="2" t="s">
        <v>289</v>
      </c>
      <c r="C128" s="2">
        <v>92.35</v>
      </c>
      <c r="D128" s="2">
        <v>70.47</v>
      </c>
      <c r="E128" s="2">
        <v>79.92</v>
      </c>
      <c r="F128" s="2">
        <v>50.12</v>
      </c>
      <c r="G128" s="6">
        <f t="shared" ref="G128:J128" si="128">(C128-average(C:C))/stdev(C:C)</f>
        <v>1.181409322</v>
      </c>
      <c r="H128" s="6">
        <f t="shared" si="128"/>
        <v>0.09608674675</v>
      </c>
      <c r="I128" s="6">
        <f t="shared" si="128"/>
        <v>0.5569318276</v>
      </c>
      <c r="J128" s="6">
        <f t="shared" si="128"/>
        <v>-0.3893020633</v>
      </c>
      <c r="K128" s="6">
        <f t="shared" si="3"/>
        <v>0.3612814582</v>
      </c>
      <c r="L128" s="9" t="b">
        <f>if(iferror(VLOOKUP($A128, NIL!$A$2:$F974, 1, false), false), true, false)</f>
        <v>1</v>
      </c>
    </row>
    <row r="129">
      <c r="A129" s="2">
        <v>2089.0</v>
      </c>
      <c r="B129" s="2" t="s">
        <v>292</v>
      </c>
      <c r="C129" s="2">
        <v>90.34</v>
      </c>
      <c r="D129" s="2">
        <v>75.42</v>
      </c>
      <c r="E129" s="2">
        <v>75.98</v>
      </c>
      <c r="F129" s="2">
        <v>50.59</v>
      </c>
      <c r="G129" s="6">
        <f t="shared" ref="G129:J129" si="129">(C129-average(C:C))/stdev(C:C)</f>
        <v>1.034089337</v>
      </c>
      <c r="H129" s="6">
        <f t="shared" si="129"/>
        <v>0.4326504025</v>
      </c>
      <c r="I129" s="6">
        <f t="shared" si="129"/>
        <v>0.248358817</v>
      </c>
      <c r="J129" s="6">
        <f t="shared" si="129"/>
        <v>-0.3606255945</v>
      </c>
      <c r="K129" s="6">
        <f t="shared" si="3"/>
        <v>0.3386182406</v>
      </c>
      <c r="L129" s="9" t="b">
        <f>if(iferror(VLOOKUP($A129, NIL!$A$2:$F974, 1, false), false), true, false)</f>
        <v>1</v>
      </c>
    </row>
    <row r="130">
      <c r="A130" s="2">
        <v>2204.0</v>
      </c>
      <c r="B130" s="2" t="s">
        <v>293</v>
      </c>
      <c r="C130" s="2">
        <v>92.19</v>
      </c>
      <c r="D130" s="2">
        <v>67.19</v>
      </c>
      <c r="E130" s="2">
        <v>82.81</v>
      </c>
      <c r="F130" s="2">
        <v>49.22</v>
      </c>
      <c r="G130" s="6">
        <f t="shared" ref="G130:J130" si="130">(C130-average(C:C))/stdev(C:C)</f>
        <v>1.169682358</v>
      </c>
      <c r="H130" s="6">
        <f t="shared" si="130"/>
        <v>-0.1269291706</v>
      </c>
      <c r="I130" s="6">
        <f t="shared" si="130"/>
        <v>0.7832709141</v>
      </c>
      <c r="J130" s="6">
        <f t="shared" si="130"/>
        <v>-0.4442144502</v>
      </c>
      <c r="K130" s="6">
        <f t="shared" si="3"/>
        <v>0.3454524128</v>
      </c>
      <c r="L130" s="9" t="b">
        <f>if(iferror(VLOOKUP($A130, NIL!$A$2:$F974, 1, false), false), true, false)</f>
        <v>1</v>
      </c>
    </row>
    <row r="131">
      <c r="A131" s="2">
        <v>1462.0</v>
      </c>
      <c r="B131" s="2" t="s">
        <v>147</v>
      </c>
      <c r="C131" s="2">
        <v>81.29</v>
      </c>
      <c r="D131" s="2">
        <v>76.13</v>
      </c>
      <c r="E131" s="2">
        <v>69.18</v>
      </c>
      <c r="F131" s="2">
        <v>62.66</v>
      </c>
      <c r="G131" s="6">
        <f t="shared" ref="G131:J131" si="131">(C131-average(C:C))/stdev(C:C)</f>
        <v>0.3707829399</v>
      </c>
      <c r="H131" s="6">
        <f t="shared" si="131"/>
        <v>0.4809251895</v>
      </c>
      <c r="I131" s="6">
        <f t="shared" si="131"/>
        <v>-0.2842037395</v>
      </c>
      <c r="J131" s="6">
        <f t="shared" si="131"/>
        <v>0.3758105287</v>
      </c>
      <c r="K131" s="6">
        <f t="shared" si="3"/>
        <v>0.2358287296</v>
      </c>
      <c r="L131" s="9" t="b">
        <f>if(iferror(VLOOKUP($A131, NIL!$A$2:$F974, 1, false), false), true, false)</f>
        <v>1</v>
      </c>
    </row>
    <row r="132">
      <c r="A132" s="2">
        <v>1397.0</v>
      </c>
      <c r="B132" s="10" t="s">
        <v>125</v>
      </c>
      <c r="C132" s="2">
        <v>76.46</v>
      </c>
      <c r="D132" s="2">
        <v>71.02</v>
      </c>
      <c r="E132" s="2">
        <v>77.82</v>
      </c>
      <c r="F132" s="2">
        <v>63.45</v>
      </c>
      <c r="G132" s="6">
        <f t="shared" ref="G132:J132" si="132">(C132-average(C:C))/stdev(C:C)</f>
        <v>0.01677521617</v>
      </c>
      <c r="H132" s="6">
        <f t="shared" si="132"/>
        <v>0.1334827085</v>
      </c>
      <c r="I132" s="6">
        <f t="shared" si="132"/>
        <v>0.3924639793</v>
      </c>
      <c r="J132" s="6">
        <f t="shared" si="132"/>
        <v>0.4240114017</v>
      </c>
      <c r="K132" s="6">
        <f t="shared" si="3"/>
        <v>0.2416833264</v>
      </c>
      <c r="L132" s="9" t="b">
        <f>if(iferror(VLOOKUP($A132, NIL!$A$2:$F974, 1, false), false), true, false)</f>
        <v>1</v>
      </c>
    </row>
    <row r="133">
      <c r="A133" s="2">
        <v>2062.0</v>
      </c>
      <c r="B133" s="2" t="s">
        <v>290</v>
      </c>
      <c r="C133" s="2">
        <v>84.56</v>
      </c>
      <c r="D133" s="2">
        <v>67.91</v>
      </c>
      <c r="E133" s="2">
        <v>76.35</v>
      </c>
      <c r="F133" s="2">
        <v>59.08</v>
      </c>
      <c r="G133" s="6">
        <f t="shared" ref="G133:J133" si="133">(C133-average(C:C))/stdev(C:C)</f>
        <v>0.6104527653</v>
      </c>
      <c r="H133" s="6">
        <f t="shared" si="133"/>
        <v>-0.07797445702</v>
      </c>
      <c r="I133" s="6">
        <f t="shared" si="133"/>
        <v>0.2773364855</v>
      </c>
      <c r="J133" s="6">
        <f t="shared" si="133"/>
        <v>0.157381256</v>
      </c>
      <c r="K133" s="6">
        <f t="shared" si="3"/>
        <v>0.2417990124</v>
      </c>
      <c r="L133" s="9" t="b">
        <f>if(iferror(VLOOKUP($A133, NIL!$A$2:$F974, 1, false), false), true, false)</f>
        <v>1</v>
      </c>
    </row>
    <row r="134">
      <c r="A134" s="2">
        <v>1062.0</v>
      </c>
      <c r="B134" s="2" t="s">
        <v>92</v>
      </c>
      <c r="C134" s="2">
        <v>72.94</v>
      </c>
      <c r="D134" s="2">
        <v>79.89</v>
      </c>
      <c r="E134" s="2">
        <v>77.49</v>
      </c>
      <c r="F134" s="2">
        <v>57.24</v>
      </c>
      <c r="G134" s="6">
        <f t="shared" ref="G134:J134" si="134">(C134-average(C:C))/stdev(C:C)</f>
        <v>-0.2412179904</v>
      </c>
      <c r="H134" s="6">
        <f t="shared" si="134"/>
        <v>0.7365775825</v>
      </c>
      <c r="I134" s="6">
        <f t="shared" si="134"/>
        <v>0.3666190317</v>
      </c>
      <c r="J134" s="6">
        <f t="shared" si="134"/>
        <v>0.04511593151</v>
      </c>
      <c r="K134" s="6">
        <f t="shared" si="3"/>
        <v>0.2267736388</v>
      </c>
      <c r="L134" s="9" t="b">
        <f>if(iferror(VLOOKUP($A134, NIL!$A$2:$F974, 1, false), false), true, false)</f>
        <v>1</v>
      </c>
    </row>
    <row r="135">
      <c r="A135" s="2">
        <v>2376.0</v>
      </c>
      <c r="B135" s="2" t="s">
        <v>297</v>
      </c>
      <c r="C135" s="2">
        <v>86.72</v>
      </c>
      <c r="D135" s="2">
        <v>71.88</v>
      </c>
      <c r="E135" s="2">
        <v>66.41</v>
      </c>
      <c r="F135" s="2">
        <v>62.5</v>
      </c>
      <c r="G135" s="6">
        <f t="shared" ref="G135:J135" si="135">(C135-average(C:C))/stdev(C:C)</f>
        <v>0.7687667784</v>
      </c>
      <c r="H135" s="6">
        <f t="shared" si="135"/>
        <v>0.1919563941</v>
      </c>
      <c r="I135" s="6">
        <f t="shared" si="135"/>
        <v>-0.5011446632</v>
      </c>
      <c r="J135" s="6">
        <f t="shared" si="135"/>
        <v>0.3660483265</v>
      </c>
      <c r="K135" s="6">
        <f t="shared" si="3"/>
        <v>0.206406709</v>
      </c>
      <c r="L135" s="9" t="b">
        <f>if(iferror(VLOOKUP($A135, NIL!$A$2:$F974, 1, false), false), true, false)</f>
        <v>1</v>
      </c>
    </row>
    <row r="136">
      <c r="A136" s="2">
        <v>1849.0</v>
      </c>
      <c r="B136" s="2" t="s">
        <v>230</v>
      </c>
      <c r="C136" s="2">
        <v>79.14</v>
      </c>
      <c r="D136" s="2">
        <v>75.7</v>
      </c>
      <c r="E136" s="2">
        <v>71.76</v>
      </c>
      <c r="F136" s="2">
        <v>60.63</v>
      </c>
      <c r="G136" s="6">
        <f t="shared" ref="G136:J136" si="136">(C136-average(C:C))/stdev(C:C)</f>
        <v>0.2132018621</v>
      </c>
      <c r="H136" s="6">
        <f t="shared" si="136"/>
        <v>0.4516883466</v>
      </c>
      <c r="I136" s="6">
        <f t="shared" si="136"/>
        <v>-0.08214324013</v>
      </c>
      <c r="J136" s="6">
        <f t="shared" si="136"/>
        <v>0.2519525891</v>
      </c>
      <c r="K136" s="6">
        <f t="shared" si="3"/>
        <v>0.2086748894</v>
      </c>
      <c r="L136" s="9" t="b">
        <f>if(iferror(VLOOKUP($A136, NIL!$A$2:$F974, 1, false), false), true, false)</f>
        <v>1</v>
      </c>
    </row>
    <row r="137">
      <c r="A137" s="2">
        <v>2045.0</v>
      </c>
      <c r="B137" s="2" t="s">
        <v>288</v>
      </c>
      <c r="C137" s="2">
        <v>81.26</v>
      </c>
      <c r="D137" s="2">
        <v>73.48</v>
      </c>
      <c r="E137" s="2">
        <v>72.96</v>
      </c>
      <c r="F137" s="2">
        <v>58.83</v>
      </c>
      <c r="G137" s="6">
        <f t="shared" ref="G137:J137" si="137">(C137-average(C:C))/stdev(C:C)</f>
        <v>0.3685841342</v>
      </c>
      <c r="H137" s="6">
        <f t="shared" si="137"/>
        <v>0.3007446465</v>
      </c>
      <c r="I137" s="6">
        <f t="shared" si="137"/>
        <v>0.01183838748</v>
      </c>
      <c r="J137" s="6">
        <f t="shared" si="137"/>
        <v>0.1421278152</v>
      </c>
      <c r="K137" s="6">
        <f t="shared" si="3"/>
        <v>0.2058237458</v>
      </c>
      <c r="L137" s="9" t="b">
        <f>if(iferror(VLOOKUP($A137, NIL!$A$2:$F974, 1, false), false), true, false)</f>
        <v>1</v>
      </c>
    </row>
    <row r="138">
      <c r="A138" s="2">
        <v>1708.0</v>
      </c>
      <c r="B138" s="2" t="s">
        <v>185</v>
      </c>
      <c r="C138" s="2">
        <v>78.8</v>
      </c>
      <c r="D138" s="2">
        <v>71.83</v>
      </c>
      <c r="E138" s="2">
        <v>73.79</v>
      </c>
      <c r="F138" s="2">
        <v>61.71</v>
      </c>
      <c r="G138" s="6">
        <f t="shared" ref="G138:J138" si="138">(C138-average(C:C))/stdev(C:C)</f>
        <v>0.1882820637</v>
      </c>
      <c r="H138" s="6">
        <f t="shared" si="138"/>
        <v>0.1885567613</v>
      </c>
      <c r="I138" s="6">
        <f t="shared" si="138"/>
        <v>0.07684234657</v>
      </c>
      <c r="J138" s="6">
        <f t="shared" si="138"/>
        <v>0.3178474535</v>
      </c>
      <c r="K138" s="6">
        <f t="shared" si="3"/>
        <v>0.1928821563</v>
      </c>
      <c r="L138" s="9" t="b">
        <f>if(iferror(VLOOKUP($A138, NIL!$A$2:$F974, 1, false), false), true, false)</f>
        <v>1</v>
      </c>
    </row>
    <row r="139">
      <c r="A139" s="2">
        <v>949.0</v>
      </c>
      <c r="B139" s="2" t="s">
        <v>88</v>
      </c>
      <c r="C139" s="2">
        <v>88.05</v>
      </c>
      <c r="D139" s="2">
        <v>76.6</v>
      </c>
      <c r="E139" s="2">
        <v>71.33</v>
      </c>
      <c r="F139" s="2">
        <v>49.79</v>
      </c>
      <c r="G139" s="6">
        <f t="shared" ref="G139:J139" si="139">(C139-average(C:C))/stdev(C:C)</f>
        <v>0.8662471661</v>
      </c>
      <c r="H139" s="6">
        <f t="shared" si="139"/>
        <v>0.5128817386</v>
      </c>
      <c r="I139" s="6">
        <f t="shared" si="139"/>
        <v>-0.11581999</v>
      </c>
      <c r="J139" s="6">
        <f t="shared" si="139"/>
        <v>-0.4094366052</v>
      </c>
      <c r="K139" s="6">
        <f t="shared" si="3"/>
        <v>0.2134680774</v>
      </c>
      <c r="L139" s="9" t="b">
        <f>if(iferror(VLOOKUP($A139, NIL!$A$2:$F974, 1, false), false), true, false)</f>
        <v>1</v>
      </c>
    </row>
    <row r="140">
      <c r="A140" s="2">
        <v>1552.0</v>
      </c>
      <c r="B140" s="2" t="s">
        <v>165</v>
      </c>
      <c r="C140" s="2">
        <v>78.42</v>
      </c>
      <c r="D140" s="2">
        <v>76.82</v>
      </c>
      <c r="E140" s="2">
        <v>72.55</v>
      </c>
      <c r="F140" s="2">
        <v>57.95</v>
      </c>
      <c r="G140" s="6">
        <f t="shared" ref="G140:J140" si="140">(C140-average(C:C))/stdev(C:C)</f>
        <v>0.1604305244</v>
      </c>
      <c r="H140" s="6">
        <f t="shared" si="140"/>
        <v>0.5278401233</v>
      </c>
      <c r="I140" s="6">
        <f t="shared" si="140"/>
        <v>-0.02027200196</v>
      </c>
      <c r="J140" s="6">
        <f t="shared" si="140"/>
        <v>0.08843570346</v>
      </c>
      <c r="K140" s="6">
        <f t="shared" si="3"/>
        <v>0.1891085873</v>
      </c>
      <c r="L140" s="9" t="b">
        <f>if(iferror(VLOOKUP($A140, NIL!$A$2:$F974, 1, false), false), true, false)</f>
        <v>1</v>
      </c>
    </row>
    <row r="141">
      <c r="A141" s="2">
        <v>1412.0</v>
      </c>
      <c r="B141" s="2" t="s">
        <v>127</v>
      </c>
      <c r="C141" s="2">
        <v>77.23</v>
      </c>
      <c r="D141" s="2">
        <v>77.62</v>
      </c>
      <c r="E141" s="2">
        <v>70.74</v>
      </c>
      <c r="F141" s="2">
        <v>59.69</v>
      </c>
      <c r="G141" s="6">
        <f t="shared" ref="G141:J141" si="141">(C141-average(C:C))/stdev(C:C)</f>
        <v>0.0732112301</v>
      </c>
      <c r="H141" s="6">
        <f t="shared" si="141"/>
        <v>0.5822342495</v>
      </c>
      <c r="I141" s="6">
        <f t="shared" si="141"/>
        <v>-0.1620276236</v>
      </c>
      <c r="J141" s="6">
        <f t="shared" si="141"/>
        <v>0.1945996516</v>
      </c>
      <c r="K141" s="6">
        <f t="shared" si="3"/>
        <v>0.1720043769</v>
      </c>
      <c r="L141" s="9" t="b">
        <f>if(iferror(VLOOKUP($A141, NIL!$A$2:$F974, 1, false), false), true, false)</f>
        <v>1</v>
      </c>
    </row>
    <row r="142">
      <c r="A142" s="2">
        <v>2088.0</v>
      </c>
      <c r="B142" s="2" t="s">
        <v>300</v>
      </c>
      <c r="C142" s="2">
        <v>75.0</v>
      </c>
      <c r="D142" s="2">
        <v>71.88</v>
      </c>
      <c r="E142" s="2">
        <v>71.88</v>
      </c>
      <c r="F142" s="2">
        <v>66.41</v>
      </c>
      <c r="G142" s="6">
        <f t="shared" ref="G142:J142" si="142">(C142-average(C:C))/stdev(C:C)</f>
        <v>-0.09023332972</v>
      </c>
      <c r="H142" s="6">
        <f t="shared" si="142"/>
        <v>0.1919563941</v>
      </c>
      <c r="I142" s="6">
        <f t="shared" si="142"/>
        <v>-0.07274507737</v>
      </c>
      <c r="J142" s="6">
        <f t="shared" si="142"/>
        <v>0.6046121411</v>
      </c>
      <c r="K142" s="6">
        <f t="shared" si="3"/>
        <v>0.158397532</v>
      </c>
      <c r="L142" s="9" t="b">
        <f>if(iferror(VLOOKUP($A142, NIL!$A$2:$F974, 1, false), false), true, false)</f>
        <v>1</v>
      </c>
    </row>
    <row r="143">
      <c r="A143" s="2">
        <v>1729.0</v>
      </c>
      <c r="B143" s="2" t="s">
        <v>201</v>
      </c>
      <c r="C143" s="2">
        <v>79.45</v>
      </c>
      <c r="D143" s="2">
        <v>72.53</v>
      </c>
      <c r="E143" s="2">
        <v>79.3</v>
      </c>
      <c r="F143" s="2">
        <v>53.53</v>
      </c>
      <c r="G143" s="6">
        <f t="shared" ref="G143:J143" si="143">(C143-average(C:C))/stdev(C:C)</f>
        <v>0.2359228547</v>
      </c>
      <c r="H143" s="6">
        <f t="shared" si="143"/>
        <v>0.2361516217</v>
      </c>
      <c r="I143" s="6">
        <f t="shared" si="143"/>
        <v>0.5083746533</v>
      </c>
      <c r="J143" s="6">
        <f t="shared" si="143"/>
        <v>-0.1812451304</v>
      </c>
      <c r="K143" s="6">
        <f t="shared" si="3"/>
        <v>0.1998009998</v>
      </c>
      <c r="L143" s="9" t="b">
        <f>if(iferror(VLOOKUP($A143, NIL!$A$2:$F974, 1, false), false), true, false)</f>
        <v>1</v>
      </c>
    </row>
    <row r="144">
      <c r="A144" s="2">
        <v>1998.0</v>
      </c>
      <c r="B144" s="2" t="s">
        <v>275</v>
      </c>
      <c r="C144" s="2">
        <v>71.6</v>
      </c>
      <c r="D144" s="2">
        <v>73.63</v>
      </c>
      <c r="E144" s="2">
        <v>67.15</v>
      </c>
      <c r="F144" s="2">
        <v>71.95</v>
      </c>
      <c r="G144" s="6">
        <f t="shared" ref="G144:J144" si="144">(C144-average(C:C))/stdev(C:C)</f>
        <v>-0.3394313133</v>
      </c>
      <c r="H144" s="6">
        <f t="shared" si="144"/>
        <v>0.3109435452</v>
      </c>
      <c r="I144" s="6">
        <f t="shared" si="144"/>
        <v>-0.4431893262</v>
      </c>
      <c r="J144" s="6">
        <f t="shared" si="144"/>
        <v>0.9426283898</v>
      </c>
      <c r="K144" s="6">
        <f t="shared" si="3"/>
        <v>0.1177378239</v>
      </c>
      <c r="L144" s="9" t="b">
        <f>if(iferror(VLOOKUP($A144, NIL!$A$2:$F974, 1, false), false), true, false)</f>
        <v>1</v>
      </c>
    </row>
    <row r="145">
      <c r="A145" s="2">
        <v>2064.0</v>
      </c>
      <c r="B145" s="2" t="s">
        <v>291</v>
      </c>
      <c r="C145" s="2">
        <v>72.71</v>
      </c>
      <c r="D145" s="2">
        <v>69.57</v>
      </c>
      <c r="E145" s="2">
        <v>75.05</v>
      </c>
      <c r="F145" s="2">
        <v>66.87</v>
      </c>
      <c r="G145" s="6">
        <f t="shared" ref="G145:J145" si="145">(C145-average(C:C))/stdev(C:C)</f>
        <v>-0.258075501</v>
      </c>
      <c r="H145" s="6">
        <f t="shared" si="145"/>
        <v>0.0348933548</v>
      </c>
      <c r="I145" s="6">
        <f t="shared" si="145"/>
        <v>0.1755230556</v>
      </c>
      <c r="J145" s="6">
        <f t="shared" si="145"/>
        <v>0.6326784722</v>
      </c>
      <c r="K145" s="6">
        <f t="shared" si="3"/>
        <v>0.1462548454</v>
      </c>
      <c r="L145" s="9" t="b">
        <f>if(iferror(VLOOKUP($A145, NIL!$A$2:$F974, 1, false), false), true, false)</f>
        <v>1</v>
      </c>
    </row>
    <row r="146">
      <c r="A146" s="2">
        <v>2439.0</v>
      </c>
      <c r="B146" s="2" t="s">
        <v>302</v>
      </c>
      <c r="C146" s="2">
        <v>81.25</v>
      </c>
      <c r="D146" s="2">
        <v>66.41</v>
      </c>
      <c r="E146" s="2">
        <v>76.56</v>
      </c>
      <c r="F146" s="2">
        <v>59.38</v>
      </c>
      <c r="G146" s="6">
        <f t="shared" ref="G146:J146" si="146">(C146-average(C:C))/stdev(C:C)</f>
        <v>0.3678511989</v>
      </c>
      <c r="H146" s="6">
        <f t="shared" si="146"/>
        <v>-0.1799634436</v>
      </c>
      <c r="I146" s="6">
        <f t="shared" si="146"/>
        <v>0.2937832703</v>
      </c>
      <c r="J146" s="6">
        <f t="shared" si="146"/>
        <v>0.175685385</v>
      </c>
      <c r="K146" s="6">
        <f t="shared" si="3"/>
        <v>0.1643391027</v>
      </c>
      <c r="L146" s="9" t="b">
        <f>if(iferror(VLOOKUP($A146, NIL!$A$2:$F974, 1, false), false), true, false)</f>
        <v>1</v>
      </c>
    </row>
    <row r="147">
      <c r="A147" s="2">
        <v>1874.0</v>
      </c>
      <c r="B147" s="2" t="s">
        <v>249</v>
      </c>
      <c r="C147" s="2">
        <v>77.92</v>
      </c>
      <c r="D147" s="2">
        <v>72.66</v>
      </c>
      <c r="E147" s="2">
        <v>69.82</v>
      </c>
      <c r="F147" s="2">
        <v>62.6</v>
      </c>
      <c r="G147" s="6">
        <f t="shared" ref="G147:J147" si="147">(C147-average(C:C))/stdev(C:C)</f>
        <v>0.1237837621</v>
      </c>
      <c r="H147" s="6">
        <f t="shared" si="147"/>
        <v>0.2449906672</v>
      </c>
      <c r="I147" s="6">
        <f t="shared" si="147"/>
        <v>-0.2340802048</v>
      </c>
      <c r="J147" s="6">
        <f t="shared" si="147"/>
        <v>0.3721497029</v>
      </c>
      <c r="K147" s="6">
        <f t="shared" si="3"/>
        <v>0.1267109818</v>
      </c>
      <c r="L147" s="9" t="b">
        <f>if(iferror(VLOOKUP($A147, NIL!$A$2:$F974, 1, false), false), true, false)</f>
        <v>1</v>
      </c>
    </row>
    <row r="148">
      <c r="A148" s="2">
        <v>2015.0</v>
      </c>
      <c r="B148" s="2" t="s">
        <v>284</v>
      </c>
      <c r="C148" s="2">
        <v>80.43</v>
      </c>
      <c r="D148" s="2">
        <v>74.26</v>
      </c>
      <c r="E148" s="2">
        <v>73.55</v>
      </c>
      <c r="F148" s="2">
        <v>54.72</v>
      </c>
      <c r="G148" s="6">
        <f t="shared" ref="G148:J148" si="148">(C148-average(C:C))/stdev(C:C)</f>
        <v>0.3077505088</v>
      </c>
      <c r="H148" s="6">
        <f t="shared" si="148"/>
        <v>0.3537789195</v>
      </c>
      <c r="I148" s="6">
        <f t="shared" si="148"/>
        <v>0.05804602105</v>
      </c>
      <c r="J148" s="6">
        <f t="shared" si="148"/>
        <v>-0.108638752</v>
      </c>
      <c r="K148" s="6">
        <f t="shared" si="3"/>
        <v>0.1527341743</v>
      </c>
      <c r="L148" s="9" t="b">
        <f>if(iferror(VLOOKUP($A148, NIL!$A$2:$F974, 1, false), false), true, false)</f>
        <v>1</v>
      </c>
    </row>
    <row r="149">
      <c r="A149" s="2">
        <v>2102.0</v>
      </c>
      <c r="B149" s="2" t="s">
        <v>303</v>
      </c>
      <c r="C149" s="2">
        <v>79.43</v>
      </c>
      <c r="D149" s="2">
        <v>77.08</v>
      </c>
      <c r="E149" s="2">
        <v>73.95</v>
      </c>
      <c r="F149" s="2">
        <v>50.58</v>
      </c>
      <c r="G149" s="6">
        <f t="shared" ref="G149:J149" si="149">(C149-average(C:C))/stdev(C:C)</f>
        <v>0.2344569842</v>
      </c>
      <c r="H149" s="6">
        <f t="shared" si="149"/>
        <v>0.5455182143</v>
      </c>
      <c r="I149" s="6">
        <f t="shared" si="149"/>
        <v>0.08937323026</v>
      </c>
      <c r="J149" s="6">
        <f t="shared" si="149"/>
        <v>-0.3612357321</v>
      </c>
      <c r="K149" s="6">
        <f t="shared" si="3"/>
        <v>0.1270281741</v>
      </c>
      <c r="L149" s="9" t="b">
        <f>if(iferror(VLOOKUP($A149, NIL!$A$2:$F974, 1, false), false), true, false)</f>
        <v>1</v>
      </c>
    </row>
    <row r="150">
      <c r="A150" s="2">
        <v>1949.0</v>
      </c>
      <c r="B150" s="2" t="s">
        <v>263</v>
      </c>
      <c r="C150" s="2">
        <v>85.39</v>
      </c>
      <c r="D150" s="2">
        <v>65.38</v>
      </c>
      <c r="E150" s="2">
        <v>71.38</v>
      </c>
      <c r="F150" s="2">
        <v>58.86</v>
      </c>
      <c r="G150" s="6">
        <f t="shared" ref="G150:J150" si="150">(C150-average(C:C))/stdev(C:C)</f>
        <v>0.6712863907</v>
      </c>
      <c r="H150" s="6">
        <f t="shared" si="150"/>
        <v>-0.2499958811</v>
      </c>
      <c r="I150" s="6">
        <f t="shared" si="150"/>
        <v>-0.1119040889</v>
      </c>
      <c r="J150" s="6">
        <f t="shared" si="150"/>
        <v>0.1439582281</v>
      </c>
      <c r="K150" s="6">
        <f t="shared" si="3"/>
        <v>0.1133361622</v>
      </c>
      <c r="L150" s="9" t="b">
        <f>if(iferror(VLOOKUP($A150, NIL!$A$2:$F974, 1, false), false), true, false)</f>
        <v>1</v>
      </c>
    </row>
    <row r="151">
      <c r="A151" s="2">
        <v>1117.0</v>
      </c>
      <c r="B151" s="2" t="s">
        <v>104</v>
      </c>
      <c r="C151" s="2">
        <v>74.39</v>
      </c>
      <c r="D151" s="2">
        <v>74.95</v>
      </c>
      <c r="E151" s="2">
        <v>71.26</v>
      </c>
      <c r="F151" s="2">
        <v>59.93</v>
      </c>
      <c r="G151" s="6">
        <f t="shared" ref="G151:J151" si="151">(C151-average(C:C))/stdev(C:C)</f>
        <v>-0.1349423797</v>
      </c>
      <c r="H151" s="6">
        <f t="shared" si="151"/>
        <v>0.4006938533</v>
      </c>
      <c r="I151" s="6">
        <f t="shared" si="151"/>
        <v>-0.1213022516</v>
      </c>
      <c r="J151" s="6">
        <f t="shared" si="151"/>
        <v>0.2092429548</v>
      </c>
      <c r="K151" s="6">
        <f t="shared" si="3"/>
        <v>0.0884230442</v>
      </c>
      <c r="L151" s="9" t="b">
        <f>if(iferror(VLOOKUP($A151, NIL!$A$2:$F974, 1, false), false), true, false)</f>
        <v>1</v>
      </c>
    </row>
    <row r="152">
      <c r="A152" s="2">
        <v>758.0</v>
      </c>
      <c r="B152" s="2" t="s">
        <v>64</v>
      </c>
      <c r="C152" s="2">
        <v>74.53</v>
      </c>
      <c r="D152" s="2">
        <v>74.21</v>
      </c>
      <c r="E152" s="2">
        <v>70.0</v>
      </c>
      <c r="F152" s="2">
        <v>61.51</v>
      </c>
      <c r="G152" s="6">
        <f t="shared" ref="G152:J152" si="152">(C152-average(C:C))/stdev(C:C)</f>
        <v>-0.1246812863</v>
      </c>
      <c r="H152" s="6">
        <f t="shared" si="152"/>
        <v>0.3503792866</v>
      </c>
      <c r="I152" s="6">
        <f t="shared" si="152"/>
        <v>-0.2199829606</v>
      </c>
      <c r="J152" s="6">
        <f t="shared" si="152"/>
        <v>0.3056447008</v>
      </c>
      <c r="K152" s="6">
        <f t="shared" si="3"/>
        <v>0.07783993514</v>
      </c>
      <c r="L152" s="9" t="b">
        <f>if(iferror(VLOOKUP($A152, NIL!$A$2:$F974, 1, false), false), true, false)</f>
        <v>1</v>
      </c>
    </row>
    <row r="153">
      <c r="A153" s="2">
        <v>2396.0</v>
      </c>
      <c r="B153" s="2" t="s">
        <v>304</v>
      </c>
      <c r="C153" s="2">
        <v>79.69</v>
      </c>
      <c r="D153" s="2">
        <v>66.41</v>
      </c>
      <c r="E153" s="2">
        <v>71.88</v>
      </c>
      <c r="F153" s="2">
        <v>61.72</v>
      </c>
      <c r="G153" s="6">
        <f t="shared" ref="G153:J153" si="153">(C153-average(C:C))/stdev(C:C)</f>
        <v>0.2535133006</v>
      </c>
      <c r="H153" s="6">
        <f t="shared" si="153"/>
        <v>-0.1799634436</v>
      </c>
      <c r="I153" s="6">
        <f t="shared" si="153"/>
        <v>-0.07274507737</v>
      </c>
      <c r="J153" s="6">
        <f t="shared" si="153"/>
        <v>0.3184575911</v>
      </c>
      <c r="K153" s="6">
        <f t="shared" si="3"/>
        <v>0.07981559269</v>
      </c>
      <c r="L153" s="9" t="b">
        <f>if(iferror(VLOOKUP($A153, NIL!$A$2:$F974, 1, false), false), true, false)</f>
        <v>1</v>
      </c>
    </row>
    <row r="154">
      <c r="A154" s="2">
        <v>810.0</v>
      </c>
      <c r="B154" s="2" t="s">
        <v>69</v>
      </c>
      <c r="C154" s="2">
        <v>87.66</v>
      </c>
      <c r="D154" s="2">
        <v>69.34</v>
      </c>
      <c r="E154" s="2">
        <v>69.73</v>
      </c>
      <c r="F154" s="2">
        <v>52.93</v>
      </c>
      <c r="G154" s="6">
        <f t="shared" ref="G154:J154" si="154">(C154-average(C:C))/stdev(C:C)</f>
        <v>0.8376626915</v>
      </c>
      <c r="H154" s="6">
        <f t="shared" si="154"/>
        <v>0.01925504353</v>
      </c>
      <c r="I154" s="6">
        <f t="shared" si="154"/>
        <v>-0.2411288268</v>
      </c>
      <c r="J154" s="6">
        <f t="shared" si="154"/>
        <v>-0.2178533884</v>
      </c>
      <c r="K154" s="6">
        <f t="shared" si="3"/>
        <v>0.09948387996</v>
      </c>
      <c r="L154" s="9" t="b">
        <f>if(iferror(VLOOKUP($A154, NIL!$A$2:$F974, 1, false), false), true, false)</f>
        <v>1</v>
      </c>
    </row>
    <row r="155">
      <c r="A155" s="2">
        <v>1439.0</v>
      </c>
      <c r="B155" s="2" t="s">
        <v>134</v>
      </c>
      <c r="C155" s="2">
        <v>81.44</v>
      </c>
      <c r="D155" s="2">
        <v>67.59</v>
      </c>
      <c r="E155" s="2">
        <v>82.84</v>
      </c>
      <c r="F155" s="2">
        <v>46.76</v>
      </c>
      <c r="G155" s="6">
        <f t="shared" ref="G155:J155" si="155">(C155-average(C:C))/stdev(C:C)</f>
        <v>0.3817769686</v>
      </c>
      <c r="H155" s="6">
        <f t="shared" si="155"/>
        <v>-0.09973210749</v>
      </c>
      <c r="I155" s="6">
        <f t="shared" si="155"/>
        <v>0.7856204548</v>
      </c>
      <c r="J155" s="6">
        <f t="shared" si="155"/>
        <v>-0.594308308</v>
      </c>
      <c r="K155" s="6">
        <f t="shared" si="3"/>
        <v>0.118339252</v>
      </c>
      <c r="L155" s="9" t="b">
        <f>if(iferror(VLOOKUP($A155, NIL!$A$2:$F974, 1, false), false), true, false)</f>
        <v>1</v>
      </c>
    </row>
    <row r="156">
      <c r="A156" s="2">
        <v>2011.0</v>
      </c>
      <c r="B156" s="2" t="s">
        <v>280</v>
      </c>
      <c r="C156" s="2">
        <v>84.42</v>
      </c>
      <c r="D156" s="2">
        <v>64.7</v>
      </c>
      <c r="E156" s="2">
        <v>78.76</v>
      </c>
      <c r="F156" s="2">
        <v>49.71</v>
      </c>
      <c r="G156" s="6">
        <f t="shared" ref="G156:J156" si="156">(C156-average(C:C))/stdev(C:C)</f>
        <v>0.6001916719</v>
      </c>
      <c r="H156" s="6">
        <f t="shared" si="156"/>
        <v>-0.2962308883</v>
      </c>
      <c r="I156" s="6">
        <f t="shared" si="156"/>
        <v>0.4660829209</v>
      </c>
      <c r="J156" s="6">
        <f t="shared" si="156"/>
        <v>-0.4143177062</v>
      </c>
      <c r="K156" s="6">
        <f t="shared" si="3"/>
        <v>0.08893149957</v>
      </c>
      <c r="L156" s="9" t="b">
        <f>if(iferror(VLOOKUP($A156, NIL!$A$2:$F974, 1, false), false), true, false)</f>
        <v>1</v>
      </c>
    </row>
    <row r="157">
      <c r="A157" s="2">
        <v>2010.0</v>
      </c>
      <c r="B157" s="2" t="s">
        <v>279</v>
      </c>
      <c r="C157" s="2">
        <v>63.35</v>
      </c>
      <c r="D157" s="2">
        <v>75.31</v>
      </c>
      <c r="E157" s="2">
        <v>76.6</v>
      </c>
      <c r="F157" s="2">
        <v>61.76</v>
      </c>
      <c r="G157" s="6">
        <f t="shared" ref="G157:J157" si="157">(C157-average(C:C))/stdev(C:C)</f>
        <v>-0.9441028911</v>
      </c>
      <c r="H157" s="6">
        <f t="shared" si="157"/>
        <v>0.4251712101</v>
      </c>
      <c r="I157" s="6">
        <f t="shared" si="157"/>
        <v>0.2969159912</v>
      </c>
      <c r="J157" s="6">
        <f t="shared" si="157"/>
        <v>0.3208981417</v>
      </c>
      <c r="K157" s="6">
        <f t="shared" si="3"/>
        <v>0.02472061297</v>
      </c>
      <c r="L157" s="9" t="b">
        <f>if(iferror(VLOOKUP($A157, NIL!$A$2:$F974, 1, false), false), true, false)</f>
        <v>1</v>
      </c>
    </row>
    <row r="158">
      <c r="A158" s="2">
        <v>1862.0</v>
      </c>
      <c r="B158" s="2" t="s">
        <v>239</v>
      </c>
      <c r="C158" s="2">
        <v>79.45</v>
      </c>
      <c r="D158" s="2">
        <v>68.82</v>
      </c>
      <c r="E158" s="2">
        <v>74.82</v>
      </c>
      <c r="F158" s="2">
        <v>53.88</v>
      </c>
      <c r="G158" s="6">
        <f t="shared" ref="G158:J158" si="158">(C158-average(C:C))/stdev(C:C)</f>
        <v>0.2359228547</v>
      </c>
      <c r="H158" s="6">
        <f t="shared" si="158"/>
        <v>-0.01610113849</v>
      </c>
      <c r="I158" s="6">
        <f t="shared" si="158"/>
        <v>0.1575099103</v>
      </c>
      <c r="J158" s="6">
        <f t="shared" si="158"/>
        <v>-0.1598903132</v>
      </c>
      <c r="K158" s="6">
        <f t="shared" si="3"/>
        <v>0.05436032831</v>
      </c>
      <c r="L158" s="9" t="b">
        <f>if(iferror(VLOOKUP($A158, NIL!$A$2:$F974, 1, false), false), true, false)</f>
        <v>1</v>
      </c>
    </row>
    <row r="159">
      <c r="A159" s="2">
        <v>1752.0</v>
      </c>
      <c r="B159" s="2" t="s">
        <v>206</v>
      </c>
      <c r="C159" s="2">
        <v>83.52</v>
      </c>
      <c r="D159" s="2">
        <v>65.43</v>
      </c>
      <c r="E159" s="2">
        <v>81.04</v>
      </c>
      <c r="F159" s="2">
        <v>46.39</v>
      </c>
      <c r="G159" s="6">
        <f t="shared" ref="G159:J159" si="159">(C159-average(C:C))/stdev(C:C)</f>
        <v>0.5342274997</v>
      </c>
      <c r="H159" s="6">
        <f t="shared" si="159"/>
        <v>-0.2465962482</v>
      </c>
      <c r="I159" s="6">
        <f t="shared" si="159"/>
        <v>0.6446480134</v>
      </c>
      <c r="J159" s="6">
        <f t="shared" si="159"/>
        <v>-0.6168834004</v>
      </c>
      <c r="K159" s="6">
        <f t="shared" si="3"/>
        <v>0.07884896613</v>
      </c>
      <c r="L159" s="9" t="b">
        <f>if(iferror(VLOOKUP($A159, NIL!$A$2:$F974, 1, false), false), true, false)</f>
        <v>1</v>
      </c>
    </row>
    <row r="160">
      <c r="A160" s="2">
        <v>1765.0</v>
      </c>
      <c r="B160" s="2" t="s">
        <v>215</v>
      </c>
      <c r="C160" s="2">
        <v>80.82</v>
      </c>
      <c r="D160" s="2">
        <v>69.48</v>
      </c>
      <c r="E160" s="2">
        <v>71.17</v>
      </c>
      <c r="F160" s="2">
        <v>52.37</v>
      </c>
      <c r="G160" s="6">
        <f t="shared" ref="G160:J160" si="160">(C160-average(C:C))/stdev(C:C)</f>
        <v>0.3363349834</v>
      </c>
      <c r="H160" s="6">
        <f t="shared" si="160"/>
        <v>0.02877401561</v>
      </c>
      <c r="I160" s="6">
        <f t="shared" si="160"/>
        <v>-0.1283508737</v>
      </c>
      <c r="J160" s="6">
        <f t="shared" si="160"/>
        <v>-0.2520210958</v>
      </c>
      <c r="K160" s="6">
        <f t="shared" si="3"/>
        <v>-0.003815742639</v>
      </c>
      <c r="L160" s="9" t="b">
        <f>if(iferror(VLOOKUP($A160, NIL!$A$2:$F974, 1, false), false), true, false)</f>
        <v>1</v>
      </c>
    </row>
    <row r="161">
      <c r="A161" s="2">
        <v>1493.0</v>
      </c>
      <c r="B161" s="2" t="s">
        <v>158</v>
      </c>
      <c r="C161" s="2">
        <v>73.92</v>
      </c>
      <c r="D161" s="2">
        <v>69.71</v>
      </c>
      <c r="E161" s="2">
        <v>70.86</v>
      </c>
      <c r="F161" s="2">
        <v>58.35</v>
      </c>
      <c r="G161" s="6">
        <f t="shared" ref="G161:J161" si="161">(C161-average(C:C))/stdev(C:C)</f>
        <v>-0.1693903363</v>
      </c>
      <c r="H161" s="6">
        <f t="shared" si="161"/>
        <v>0.04441232688</v>
      </c>
      <c r="I161" s="6">
        <f t="shared" si="161"/>
        <v>-0.1526294608</v>
      </c>
      <c r="J161" s="6">
        <f t="shared" si="161"/>
        <v>0.1128412088</v>
      </c>
      <c r="K161" s="6">
        <f t="shared" si="3"/>
        <v>-0.04119156536</v>
      </c>
      <c r="L161" s="9" t="b">
        <f>if(iferror(VLOOKUP($A161, NIL!$A$2:$F974, 1, false), false), true, false)</f>
        <v>1</v>
      </c>
    </row>
    <row r="162">
      <c r="A162" s="2">
        <v>1867.0</v>
      </c>
      <c r="B162" s="2" t="s">
        <v>242</v>
      </c>
      <c r="C162" s="2">
        <v>72.46</v>
      </c>
      <c r="D162" s="2">
        <v>71.64</v>
      </c>
      <c r="E162" s="2">
        <v>72.27</v>
      </c>
      <c r="F162" s="2">
        <v>55.47</v>
      </c>
      <c r="G162" s="6">
        <f t="shared" ref="G162:J162" si="162">(C162-average(C:C))/stdev(C:C)</f>
        <v>-0.2763988822</v>
      </c>
      <c r="H162" s="6">
        <f t="shared" si="162"/>
        <v>0.1756381563</v>
      </c>
      <c r="I162" s="6">
        <f t="shared" si="162"/>
        <v>-0.0422010484</v>
      </c>
      <c r="J162" s="6">
        <f t="shared" si="162"/>
        <v>-0.06287842955</v>
      </c>
      <c r="K162" s="6">
        <f t="shared" si="3"/>
        <v>-0.05146005096</v>
      </c>
      <c r="L162" s="9" t="b">
        <f>if(iferror(VLOOKUP($A162, NIL!$A$2:$F974, 1, false), false), true, false)</f>
        <v>1</v>
      </c>
    </row>
    <row r="163">
      <c r="A163" s="2">
        <v>1844.0</v>
      </c>
      <c r="B163" s="2" t="s">
        <v>227</v>
      </c>
      <c r="C163" s="2">
        <v>89.2</v>
      </c>
      <c r="D163" s="2">
        <v>57.84</v>
      </c>
      <c r="E163" s="2">
        <v>66.94</v>
      </c>
      <c r="F163" s="2">
        <v>57.11</v>
      </c>
      <c r="G163" s="6">
        <f t="shared" ref="G163:J163" si="163">(C163-average(C:C))/stdev(C:C)</f>
        <v>0.9505347194</v>
      </c>
      <c r="H163" s="6">
        <f t="shared" si="163"/>
        <v>-0.7626605203</v>
      </c>
      <c r="I163" s="6">
        <f t="shared" si="163"/>
        <v>-0.459636111</v>
      </c>
      <c r="J163" s="6">
        <f t="shared" si="163"/>
        <v>0.03718414228</v>
      </c>
      <c r="K163" s="6">
        <f t="shared" si="3"/>
        <v>-0.05864444241</v>
      </c>
      <c r="L163" s="9" t="b">
        <f>if(iferror(VLOOKUP($A163, NIL!$A$2:$F974, 1, false), false), true, false)</f>
        <v>1</v>
      </c>
    </row>
    <row r="164">
      <c r="A164" s="2">
        <v>1018.0</v>
      </c>
      <c r="B164" s="2" t="s">
        <v>91</v>
      </c>
      <c r="C164" s="2">
        <v>88.82</v>
      </c>
      <c r="D164" s="2">
        <v>67.43</v>
      </c>
      <c r="E164" s="2">
        <v>75.76</v>
      </c>
      <c r="F164" s="2">
        <v>38.04</v>
      </c>
      <c r="G164" s="6">
        <f t="shared" ref="G164:J164" si="164">(C164-average(C:C))/stdev(C:C)</f>
        <v>0.92268318</v>
      </c>
      <c r="H164" s="6">
        <f t="shared" si="164"/>
        <v>-0.1106109327</v>
      </c>
      <c r="I164" s="6">
        <f t="shared" si="164"/>
        <v>0.2311288519</v>
      </c>
      <c r="J164" s="6">
        <f t="shared" si="164"/>
        <v>-1.126348324</v>
      </c>
      <c r="K164" s="6">
        <f t="shared" si="3"/>
        <v>-0.02078680621</v>
      </c>
      <c r="L164" s="9" t="b">
        <f>if(iferror(VLOOKUP($A164, NIL!$A$2:$F974, 1, false), false), true, false)</f>
        <v>1</v>
      </c>
    </row>
    <row r="165">
      <c r="A165" s="2">
        <v>1594.0</v>
      </c>
      <c r="B165" s="2" t="s">
        <v>173</v>
      </c>
      <c r="C165" s="2">
        <v>75.8</v>
      </c>
      <c r="D165" s="2">
        <v>68.69</v>
      </c>
      <c r="E165" s="2">
        <v>69.82</v>
      </c>
      <c r="F165" s="2">
        <v>55.2</v>
      </c>
      <c r="G165" s="6">
        <f t="shared" ref="G165:J165" si="165">(C165-average(C:C))/stdev(C:C)</f>
        <v>-0.03159851006</v>
      </c>
      <c r="H165" s="6">
        <f t="shared" si="165"/>
        <v>-0.02494018399</v>
      </c>
      <c r="I165" s="6">
        <f t="shared" si="165"/>
        <v>-0.2340802048</v>
      </c>
      <c r="J165" s="6">
        <f t="shared" si="165"/>
        <v>-0.07935214565</v>
      </c>
      <c r="K165" s="6">
        <f t="shared" si="3"/>
        <v>-0.09249276112</v>
      </c>
      <c r="L165" s="9" t="b">
        <f>if(iferror(VLOOKUP($A165, NIL!$A$2:$F974, 1, false), false), true, false)</f>
        <v>1</v>
      </c>
    </row>
    <row r="166">
      <c r="A166" s="2">
        <v>2092.0</v>
      </c>
      <c r="B166" s="2" t="s">
        <v>301</v>
      </c>
      <c r="C166" s="2">
        <v>85.78</v>
      </c>
      <c r="D166" s="2">
        <v>63.07</v>
      </c>
      <c r="E166" s="2">
        <v>66.4</v>
      </c>
      <c r="F166" s="2">
        <v>53.83</v>
      </c>
      <c r="G166" s="6">
        <f t="shared" ref="G166:J166" si="166">(C166-average(C:C))/stdev(C:C)</f>
        <v>0.6998708653</v>
      </c>
      <c r="H166" s="6">
        <f t="shared" si="166"/>
        <v>-0.4070589204</v>
      </c>
      <c r="I166" s="6">
        <f t="shared" si="166"/>
        <v>-0.5019278435</v>
      </c>
      <c r="J166" s="6">
        <f t="shared" si="166"/>
        <v>-0.1629410014</v>
      </c>
      <c r="K166" s="6">
        <f t="shared" si="3"/>
        <v>-0.09301422498</v>
      </c>
      <c r="L166" s="9" t="b">
        <f>if(iferror(VLOOKUP($A166, NIL!$A$2:$F974, 1, false), false), true, false)</f>
        <v>1</v>
      </c>
    </row>
    <row r="167">
      <c r="A167" s="2">
        <v>2012.0</v>
      </c>
      <c r="B167" s="2" t="s">
        <v>282</v>
      </c>
      <c r="C167" s="2">
        <v>80.83</v>
      </c>
      <c r="D167" s="2">
        <v>63.18</v>
      </c>
      <c r="E167" s="2">
        <v>73.65</v>
      </c>
      <c r="F167" s="2">
        <v>51.33</v>
      </c>
      <c r="G167" s="6">
        <f t="shared" ref="G167:J167" si="167">(C167-average(C:C))/stdev(C:C)</f>
        <v>0.3370679186</v>
      </c>
      <c r="H167" s="6">
        <f t="shared" si="167"/>
        <v>-0.399579728</v>
      </c>
      <c r="I167" s="6">
        <f t="shared" si="167"/>
        <v>0.06587782335</v>
      </c>
      <c r="J167" s="6">
        <f t="shared" si="167"/>
        <v>-0.3154754097</v>
      </c>
      <c r="K167" s="6">
        <f t="shared" si="3"/>
        <v>-0.07802734894</v>
      </c>
      <c r="L167" s="9" t="b">
        <f>if(iferror(VLOOKUP($A167, NIL!$A$2:$F974, 1, false), false), true, false)</f>
        <v>1</v>
      </c>
    </row>
    <row r="168">
      <c r="A168" s="2">
        <v>871.0</v>
      </c>
      <c r="B168" s="2" t="s">
        <v>83</v>
      </c>
      <c r="C168" s="2">
        <v>79.45</v>
      </c>
      <c r="D168" s="2">
        <v>71.42</v>
      </c>
      <c r="E168" s="2">
        <v>65.41</v>
      </c>
      <c r="F168" s="2">
        <v>52.09</v>
      </c>
      <c r="G168" s="6">
        <f t="shared" ref="G168:J168" si="168">(C168-average(C:C))/stdev(C:C)</f>
        <v>0.2359228547</v>
      </c>
      <c r="H168" s="6">
        <f t="shared" si="168"/>
        <v>0.1606797716</v>
      </c>
      <c r="I168" s="6">
        <f t="shared" si="168"/>
        <v>-0.5794626862</v>
      </c>
      <c r="J168" s="6">
        <f t="shared" si="168"/>
        <v>-0.2691049495</v>
      </c>
      <c r="K168" s="6">
        <f t="shared" si="3"/>
        <v>-0.1129912524</v>
      </c>
      <c r="L168" s="9" t="b">
        <f>if(iferror(VLOOKUP($A168, NIL!$A$2:$F974, 1, false), false), true, false)</f>
        <v>1</v>
      </c>
    </row>
    <row r="169">
      <c r="A169" s="2">
        <v>869.0</v>
      </c>
      <c r="B169" s="2" t="s">
        <v>81</v>
      </c>
      <c r="C169" s="2">
        <v>76.63</v>
      </c>
      <c r="D169" s="2">
        <v>71.6</v>
      </c>
      <c r="E169" s="2">
        <v>65.38</v>
      </c>
      <c r="F169" s="2">
        <v>54.56</v>
      </c>
      <c r="G169" s="6">
        <f t="shared" ref="G169:J169" si="169">(C169-average(C:C))/stdev(C:C)</f>
        <v>0.02923511535</v>
      </c>
      <c r="H169" s="6">
        <f t="shared" si="169"/>
        <v>0.17291845</v>
      </c>
      <c r="I169" s="6">
        <f t="shared" si="169"/>
        <v>-0.5818122269</v>
      </c>
      <c r="J169" s="6">
        <f t="shared" si="169"/>
        <v>-0.1184009542</v>
      </c>
      <c r="K169" s="6">
        <f t="shared" si="3"/>
        <v>-0.1245149039</v>
      </c>
      <c r="L169" s="9" t="b">
        <f>if(iferror(VLOOKUP($A169, NIL!$A$2:$F974, 1, false), false), true, false)</f>
        <v>1</v>
      </c>
    </row>
    <row r="170">
      <c r="A170" s="2">
        <v>2380.0</v>
      </c>
      <c r="B170" s="2" t="s">
        <v>312</v>
      </c>
      <c r="C170" s="2">
        <v>65.63</v>
      </c>
      <c r="D170" s="2">
        <v>68.75</v>
      </c>
      <c r="E170" s="2">
        <v>74.22</v>
      </c>
      <c r="F170" s="2">
        <v>59.38</v>
      </c>
      <c r="G170" s="6">
        <f t="shared" ref="G170:J170" si="170">(C170-average(C:C))/stdev(C:C)</f>
        <v>-0.7769936551</v>
      </c>
      <c r="H170" s="6">
        <f t="shared" si="170"/>
        <v>-0.02086062453</v>
      </c>
      <c r="I170" s="6">
        <f t="shared" si="170"/>
        <v>0.1105190965</v>
      </c>
      <c r="J170" s="6">
        <f t="shared" si="170"/>
        <v>0.175685385</v>
      </c>
      <c r="K170" s="6">
        <f t="shared" si="3"/>
        <v>-0.1279124495</v>
      </c>
      <c r="L170" s="9" t="b">
        <f>if(iferror(VLOOKUP($A170, NIL!$A$2:$F974, 1, false), false), true, false)</f>
        <v>1</v>
      </c>
    </row>
    <row r="171">
      <c r="A171" s="2">
        <v>1480.0</v>
      </c>
      <c r="B171" s="2" t="s">
        <v>156</v>
      </c>
      <c r="C171" s="2">
        <v>69.32</v>
      </c>
      <c r="D171" s="2">
        <v>69.66</v>
      </c>
      <c r="E171" s="2">
        <v>68.72</v>
      </c>
      <c r="F171" s="2">
        <v>59.37</v>
      </c>
      <c r="G171" s="6">
        <f t="shared" ref="G171:J171" si="171">(C171-average(C:C))/stdev(C:C)</f>
        <v>-0.5065405494</v>
      </c>
      <c r="H171" s="6">
        <f t="shared" si="171"/>
        <v>0.041012694</v>
      </c>
      <c r="I171" s="6">
        <f t="shared" si="171"/>
        <v>-0.3202300301</v>
      </c>
      <c r="J171" s="6">
        <f t="shared" si="171"/>
        <v>0.1750752474</v>
      </c>
      <c r="K171" s="6">
        <f t="shared" si="3"/>
        <v>-0.1526706595</v>
      </c>
      <c r="L171" s="9" t="b">
        <f>if(iferror(VLOOKUP($A171, NIL!$A$2:$F974, 1, false), false), true, false)</f>
        <v>1</v>
      </c>
    </row>
    <row r="172">
      <c r="A172" s="2">
        <v>2106.0</v>
      </c>
      <c r="B172" s="2" t="s">
        <v>305</v>
      </c>
      <c r="C172" s="2">
        <v>78.36</v>
      </c>
      <c r="D172" s="2">
        <v>63.87</v>
      </c>
      <c r="E172" s="2">
        <v>70.92</v>
      </c>
      <c r="F172" s="2">
        <v>53.62</v>
      </c>
      <c r="G172" s="6">
        <f t="shared" ref="G172:J172" si="172">(C172-average(C:C))/stdev(C:C)</f>
        <v>0.1560329129</v>
      </c>
      <c r="H172" s="6">
        <f t="shared" si="172"/>
        <v>-0.3526647942</v>
      </c>
      <c r="I172" s="6">
        <f t="shared" si="172"/>
        <v>-0.1479303795</v>
      </c>
      <c r="J172" s="6">
        <f t="shared" si="172"/>
        <v>-0.1757538917</v>
      </c>
      <c r="K172" s="6">
        <f t="shared" si="3"/>
        <v>-0.1300790381</v>
      </c>
      <c r="L172" s="9" t="b">
        <f>if(iferror(VLOOKUP($A172, NIL!$A$2:$F974, 1, false), false), true, false)</f>
        <v>1</v>
      </c>
    </row>
    <row r="173">
      <c r="A173" s="2">
        <v>2382.0</v>
      </c>
      <c r="B173" s="2" t="s">
        <v>315</v>
      </c>
      <c r="C173" s="2">
        <v>78.91</v>
      </c>
      <c r="D173" s="2">
        <v>57.81</v>
      </c>
      <c r="E173" s="2">
        <v>82.81</v>
      </c>
      <c r="F173" s="2">
        <v>46.88</v>
      </c>
      <c r="G173" s="6">
        <f t="shared" ref="G173:J173" si="173">(C173-average(C:C))/stdev(C:C)</f>
        <v>0.1963443514</v>
      </c>
      <c r="H173" s="6">
        <f t="shared" si="173"/>
        <v>-0.7647003</v>
      </c>
      <c r="I173" s="6">
        <f t="shared" si="173"/>
        <v>0.7832709141</v>
      </c>
      <c r="J173" s="6">
        <f t="shared" si="173"/>
        <v>-0.5869866564</v>
      </c>
      <c r="K173" s="6">
        <f t="shared" si="3"/>
        <v>-0.09301792272</v>
      </c>
      <c r="L173" s="9" t="b">
        <f>if(iferror(VLOOKUP($A173, NIL!$A$2:$F974, 1, false), false), true, false)</f>
        <v>1</v>
      </c>
    </row>
    <row r="174">
      <c r="A174" s="2">
        <v>2009.0</v>
      </c>
      <c r="B174" s="2" t="s">
        <v>278</v>
      </c>
      <c r="C174" s="2">
        <v>69.82</v>
      </c>
      <c r="D174" s="2">
        <v>68.57</v>
      </c>
      <c r="E174" s="2">
        <v>68.36</v>
      </c>
      <c r="F174" s="2">
        <v>59.55</v>
      </c>
      <c r="G174" s="6">
        <f t="shared" ref="G174:J174" si="174">(C174-average(C:C))/stdev(C:C)</f>
        <v>-0.4698937871</v>
      </c>
      <c r="H174" s="6">
        <f t="shared" si="174"/>
        <v>-0.03309930292</v>
      </c>
      <c r="I174" s="6">
        <f t="shared" si="174"/>
        <v>-0.3484245184</v>
      </c>
      <c r="J174" s="6">
        <f t="shared" si="174"/>
        <v>0.1860577248</v>
      </c>
      <c r="K174" s="6">
        <f t="shared" si="3"/>
        <v>-0.1663399709</v>
      </c>
      <c r="L174" s="9" t="b">
        <f>if(iferror(VLOOKUP($A174, NIL!$A$2:$F974, 1, false), false), true, false)</f>
        <v>1</v>
      </c>
    </row>
    <row r="175">
      <c r="A175" s="2">
        <v>2213.0</v>
      </c>
      <c r="B175" s="2" t="s">
        <v>319</v>
      </c>
      <c r="C175" s="2">
        <v>75.86</v>
      </c>
      <c r="D175" s="2">
        <v>68.52</v>
      </c>
      <c r="E175" s="2">
        <v>74.57</v>
      </c>
      <c r="F175" s="2">
        <v>47.27</v>
      </c>
      <c r="G175" s="6">
        <f t="shared" ref="G175:J175" si="175">(C175-average(C:C))/stdev(C:C)</f>
        <v>-0.02720089858</v>
      </c>
      <c r="H175" s="6">
        <f t="shared" si="175"/>
        <v>-0.03649893581</v>
      </c>
      <c r="I175" s="6">
        <f t="shared" si="175"/>
        <v>0.1379304045</v>
      </c>
      <c r="J175" s="6">
        <f t="shared" si="175"/>
        <v>-0.5631912887</v>
      </c>
      <c r="K175" s="6">
        <f t="shared" si="3"/>
        <v>-0.1222401796</v>
      </c>
      <c r="L175" s="9" t="b">
        <f>if(iferror(VLOOKUP($A175, NIL!$A$2:$F974, 1, false), false), true, false)</f>
        <v>1</v>
      </c>
    </row>
    <row r="176">
      <c r="A176" s="2">
        <v>1870.0</v>
      </c>
      <c r="B176" s="2" t="s">
        <v>246</v>
      </c>
      <c r="C176" s="2">
        <v>66.5</v>
      </c>
      <c r="D176" s="2">
        <v>67.01</v>
      </c>
      <c r="E176" s="2">
        <v>72.32</v>
      </c>
      <c r="F176" s="2">
        <v>60.19</v>
      </c>
      <c r="G176" s="6">
        <f t="shared" ref="G176:J176" si="176">(C176-average(C:C))/stdev(C:C)</f>
        <v>-0.7132282887</v>
      </c>
      <c r="H176" s="6">
        <f t="shared" si="176"/>
        <v>-0.139167849</v>
      </c>
      <c r="I176" s="6">
        <f t="shared" si="176"/>
        <v>-0.03828514725</v>
      </c>
      <c r="J176" s="6">
        <f t="shared" si="176"/>
        <v>0.2251065333</v>
      </c>
      <c r="K176" s="6">
        <f t="shared" si="3"/>
        <v>-0.1663936879</v>
      </c>
      <c r="L176" s="9" t="b">
        <f>if(iferror(VLOOKUP($A176, NIL!$A$2:$F974, 1, false), false), true, false)</f>
        <v>1</v>
      </c>
    </row>
    <row r="177">
      <c r="A177" s="2">
        <v>2395.0</v>
      </c>
      <c r="B177" s="2" t="s">
        <v>321</v>
      </c>
      <c r="C177" s="2">
        <v>73.44</v>
      </c>
      <c r="D177" s="2">
        <v>55.47</v>
      </c>
      <c r="E177" s="2">
        <v>78.91</v>
      </c>
      <c r="F177" s="2">
        <v>57.81</v>
      </c>
      <c r="G177" s="6">
        <f t="shared" ref="G177:J177" si="177">(C177-average(C:C))/stdev(C:C)</f>
        <v>-0.2045712281</v>
      </c>
      <c r="H177" s="6">
        <f t="shared" si="177"/>
        <v>-0.9238031191</v>
      </c>
      <c r="I177" s="6">
        <f t="shared" si="177"/>
        <v>0.4778306244</v>
      </c>
      <c r="J177" s="6">
        <f t="shared" si="177"/>
        <v>0.0798937766</v>
      </c>
      <c r="K177" s="6">
        <f t="shared" si="3"/>
        <v>-0.1426624865</v>
      </c>
      <c r="L177" s="9" t="b">
        <f>if(iferror(VLOOKUP($A177, NIL!$A$2:$F974, 1, false), false), true, false)</f>
        <v>1</v>
      </c>
    </row>
    <row r="178">
      <c r="A178" s="2">
        <v>1426.0</v>
      </c>
      <c r="B178" s="2" t="s">
        <v>130</v>
      </c>
      <c r="C178" s="2">
        <v>71.26</v>
      </c>
      <c r="D178" s="2">
        <v>65.58</v>
      </c>
      <c r="E178" s="2">
        <v>71.02</v>
      </c>
      <c r="F178" s="2">
        <v>57.37</v>
      </c>
      <c r="G178" s="6">
        <f t="shared" ref="G178:J178" si="178">(C178-average(C:C))/stdev(C:C)</f>
        <v>-0.3643511117</v>
      </c>
      <c r="H178" s="6">
        <f t="shared" si="178"/>
        <v>-0.2363973495</v>
      </c>
      <c r="I178" s="6">
        <f t="shared" si="178"/>
        <v>-0.1400985772</v>
      </c>
      <c r="J178" s="6">
        <f t="shared" si="178"/>
        <v>0.05304772074</v>
      </c>
      <c r="K178" s="6">
        <f t="shared" si="3"/>
        <v>-0.1719498294</v>
      </c>
      <c r="L178" s="9" t="b">
        <f>if(iferror(VLOOKUP($A178, NIL!$A$2:$F974, 1, false), false), true, false)</f>
        <v>1</v>
      </c>
    </row>
    <row r="179">
      <c r="A179" s="2">
        <v>1655.0</v>
      </c>
      <c r="B179" s="2" t="s">
        <v>182</v>
      </c>
      <c r="C179" s="2">
        <v>83.14</v>
      </c>
      <c r="D179" s="2">
        <v>65.51</v>
      </c>
      <c r="E179" s="2">
        <v>69.17</v>
      </c>
      <c r="F179" s="2">
        <v>46.55</v>
      </c>
      <c r="G179" s="6">
        <f t="shared" ref="G179:J179" si="179">(C179-average(C:C))/stdev(C:C)</f>
        <v>0.5063759604</v>
      </c>
      <c r="H179" s="6">
        <f t="shared" si="179"/>
        <v>-0.2411568356</v>
      </c>
      <c r="I179" s="6">
        <f t="shared" si="179"/>
        <v>-0.2849869197</v>
      </c>
      <c r="J179" s="6">
        <f t="shared" si="179"/>
        <v>-0.6071211983</v>
      </c>
      <c r="K179" s="6">
        <f t="shared" si="3"/>
        <v>-0.1567222483</v>
      </c>
      <c r="L179" s="9" t="b">
        <f>if(iferror(VLOOKUP($A179, NIL!$A$2:$F974, 1, false), false), true, false)</f>
        <v>1</v>
      </c>
    </row>
    <row r="180">
      <c r="A180" s="2">
        <v>1826.0</v>
      </c>
      <c r="B180" s="2" t="s">
        <v>222</v>
      </c>
      <c r="C180" s="2">
        <v>73.97</v>
      </c>
      <c r="D180" s="2">
        <v>69.04</v>
      </c>
      <c r="E180" s="2">
        <v>70.4</v>
      </c>
      <c r="F180" s="2">
        <v>50.89</v>
      </c>
      <c r="G180" s="6">
        <f t="shared" ref="G180:J180" si="180">(C180-average(C:C))/stdev(C:C)</f>
        <v>-0.16572566</v>
      </c>
      <c r="H180" s="6">
        <f t="shared" si="180"/>
        <v>-0.001142753791</v>
      </c>
      <c r="I180" s="6">
        <f t="shared" si="180"/>
        <v>-0.1886557514</v>
      </c>
      <c r="J180" s="6">
        <f t="shared" si="180"/>
        <v>-0.3423214655</v>
      </c>
      <c r="K180" s="6">
        <f t="shared" si="3"/>
        <v>-0.1744614077</v>
      </c>
      <c r="L180" s="9" t="b">
        <f>if(iferror(VLOOKUP($A180, NIL!$A$2:$F974, 1, false), false), true, false)</f>
        <v>1</v>
      </c>
    </row>
    <row r="181">
      <c r="A181" s="2">
        <v>676.0</v>
      </c>
      <c r="B181" s="2" t="s">
        <v>60</v>
      </c>
      <c r="C181" s="2">
        <v>75.3</v>
      </c>
      <c r="D181" s="2">
        <v>68.25</v>
      </c>
      <c r="E181" s="2">
        <v>68.96</v>
      </c>
      <c r="F181" s="2">
        <v>51.54</v>
      </c>
      <c r="G181" s="6">
        <f t="shared" ref="G181:J181" si="181">(C181-average(C:C))/stdev(C:C)</f>
        <v>-0.06824527235</v>
      </c>
      <c r="H181" s="6">
        <f t="shared" si="181"/>
        <v>-0.05485695339</v>
      </c>
      <c r="I181" s="6">
        <f t="shared" si="181"/>
        <v>-0.3014337046</v>
      </c>
      <c r="J181" s="6">
        <f t="shared" si="181"/>
        <v>-0.3026625194</v>
      </c>
      <c r="K181" s="6">
        <f t="shared" si="3"/>
        <v>-0.1817996124</v>
      </c>
      <c r="L181" s="9" t="b">
        <f>if(iferror(VLOOKUP($A181, NIL!$A$2:$F974, 1, false), false), true, false)</f>
        <v>1</v>
      </c>
    </row>
    <row r="182">
      <c r="A182" s="2">
        <v>1615.0</v>
      </c>
      <c r="B182" s="2" t="s">
        <v>179</v>
      </c>
      <c r="C182" s="2">
        <v>91.79</v>
      </c>
      <c r="D182" s="2">
        <v>62.65</v>
      </c>
      <c r="E182" s="2">
        <v>73.62</v>
      </c>
      <c r="F182" s="2">
        <v>35.62</v>
      </c>
      <c r="G182" s="6">
        <f t="shared" ref="G182:J182" si="182">(C182-average(C:C))/stdev(C:C)</f>
        <v>1.140364948</v>
      </c>
      <c r="H182" s="6">
        <f t="shared" si="182"/>
        <v>-0.4356158366</v>
      </c>
      <c r="I182" s="6">
        <f t="shared" si="182"/>
        <v>0.06352828266</v>
      </c>
      <c r="J182" s="6">
        <f t="shared" si="182"/>
        <v>-1.274001631</v>
      </c>
      <c r="K182" s="6">
        <f t="shared" si="3"/>
        <v>-0.1264310593</v>
      </c>
      <c r="L182" s="9" t="b">
        <f>if(iferror(VLOOKUP($A182, NIL!$A$2:$F974, 1, false), false), true, false)</f>
        <v>1</v>
      </c>
    </row>
    <row r="183">
      <c r="A183" s="2">
        <v>2203.0</v>
      </c>
      <c r="B183" s="2" t="s">
        <v>314</v>
      </c>
      <c r="C183" s="2">
        <v>73.44</v>
      </c>
      <c r="D183" s="2">
        <v>65.63</v>
      </c>
      <c r="E183" s="2">
        <v>72.66</v>
      </c>
      <c r="F183" s="2">
        <v>51.56</v>
      </c>
      <c r="G183" s="6">
        <f t="shared" ref="G183:J183" si="183">(C183-average(C:C))/stdev(C:C)</f>
        <v>-0.2045712281</v>
      </c>
      <c r="H183" s="6">
        <f t="shared" si="183"/>
        <v>-0.2329977166</v>
      </c>
      <c r="I183" s="6">
        <f t="shared" si="183"/>
        <v>-0.01165701942</v>
      </c>
      <c r="J183" s="6">
        <f t="shared" si="183"/>
        <v>-0.3014422441</v>
      </c>
      <c r="K183" s="6">
        <f t="shared" si="3"/>
        <v>-0.1876670521</v>
      </c>
      <c r="L183" s="9" t="b">
        <f>if(iferror(VLOOKUP($A183, NIL!$A$2:$F974, 1, false), false), true, false)</f>
        <v>1</v>
      </c>
    </row>
    <row r="184">
      <c r="A184" s="2">
        <v>176.0</v>
      </c>
      <c r="B184" s="2" t="s">
        <v>30</v>
      </c>
      <c r="C184" s="2">
        <v>69.46</v>
      </c>
      <c r="D184" s="2">
        <v>71.58</v>
      </c>
      <c r="E184" s="2">
        <v>75.7</v>
      </c>
      <c r="F184" s="2">
        <v>45.56</v>
      </c>
      <c r="G184" s="6">
        <f t="shared" ref="G184:J184" si="184">(C184-average(C:C))/stdev(C:C)</f>
        <v>-0.4962794559</v>
      </c>
      <c r="H184" s="6">
        <f t="shared" si="184"/>
        <v>0.1715585968</v>
      </c>
      <c r="I184" s="6">
        <f t="shared" si="184"/>
        <v>0.2264297705</v>
      </c>
      <c r="J184" s="6">
        <f t="shared" si="184"/>
        <v>-0.667524824</v>
      </c>
      <c r="K184" s="6">
        <f t="shared" si="3"/>
        <v>-0.1914539781</v>
      </c>
      <c r="L184" s="9" t="b">
        <f>if(iferror(VLOOKUP($A184, NIL!$A$2:$F974, 1, false), false), true, false)</f>
        <v>1</v>
      </c>
    </row>
    <row r="185">
      <c r="A185" s="2">
        <v>1304.0</v>
      </c>
      <c r="B185" s="2" t="s">
        <v>115</v>
      </c>
      <c r="C185" s="2">
        <v>79.9</v>
      </c>
      <c r="D185" s="2">
        <v>67.18</v>
      </c>
      <c r="E185" s="2">
        <v>68.43</v>
      </c>
      <c r="F185" s="2">
        <v>46.56</v>
      </c>
      <c r="G185" s="6">
        <f t="shared" ref="G185:J185" si="185">(C185-average(C:C))/stdev(C:C)</f>
        <v>0.2689049407</v>
      </c>
      <c r="H185" s="6">
        <f t="shared" si="185"/>
        <v>-0.1276090972</v>
      </c>
      <c r="I185" s="6">
        <f t="shared" si="185"/>
        <v>-0.3429422567</v>
      </c>
      <c r="J185" s="6">
        <f t="shared" si="185"/>
        <v>-0.6065110607</v>
      </c>
      <c r="K185" s="6">
        <f t="shared" si="3"/>
        <v>-0.2020393685</v>
      </c>
      <c r="L185" s="9" t="b">
        <f>if(iferror(VLOOKUP($A185, NIL!$A$2:$F974, 1, false), false), true, false)</f>
        <v>1</v>
      </c>
    </row>
    <row r="186">
      <c r="A186" s="2">
        <v>1876.0</v>
      </c>
      <c r="B186" s="2" t="s">
        <v>250</v>
      </c>
      <c r="C186" s="2">
        <v>79.69</v>
      </c>
      <c r="D186" s="2">
        <v>72.66</v>
      </c>
      <c r="E186" s="2">
        <v>67.19</v>
      </c>
      <c r="F186" s="2">
        <v>42.19</v>
      </c>
      <c r="G186" s="6">
        <f t="shared" ref="G186:J186" si="186">(C186-average(C:C))/stdev(C:C)</f>
        <v>0.2535133006</v>
      </c>
      <c r="H186" s="6">
        <f t="shared" si="186"/>
        <v>0.2449906672</v>
      </c>
      <c r="I186" s="6">
        <f t="shared" si="186"/>
        <v>-0.4400566053</v>
      </c>
      <c r="J186" s="6">
        <f t="shared" si="186"/>
        <v>-0.8731412063</v>
      </c>
      <c r="K186" s="6">
        <f t="shared" si="3"/>
        <v>-0.203673461</v>
      </c>
      <c r="L186" s="9" t="b">
        <f>if(iferror(VLOOKUP($A186, NIL!$A$2:$F974, 1, false), false), true, false)</f>
        <v>1</v>
      </c>
    </row>
    <row r="187">
      <c r="A187" s="2">
        <v>2202.0</v>
      </c>
      <c r="B187" s="2" t="s">
        <v>313</v>
      </c>
      <c r="C187" s="2">
        <v>83.71</v>
      </c>
      <c r="D187" s="2">
        <v>63.28</v>
      </c>
      <c r="E187" s="2">
        <v>76.34</v>
      </c>
      <c r="F187" s="2">
        <v>38.36</v>
      </c>
      <c r="G187" s="6">
        <f t="shared" ref="G187:J187" si="187">(C187-average(C:C))/stdev(C:C)</f>
        <v>0.5481532694</v>
      </c>
      <c r="H187" s="6">
        <f t="shared" si="187"/>
        <v>-0.3927804623</v>
      </c>
      <c r="I187" s="6">
        <f t="shared" si="187"/>
        <v>0.2765533052</v>
      </c>
      <c r="J187" s="6">
        <f t="shared" si="187"/>
        <v>-1.10682392</v>
      </c>
      <c r="K187" s="6">
        <f t="shared" si="3"/>
        <v>-0.1687244519</v>
      </c>
      <c r="L187" s="9" t="b">
        <f>if(iferror(VLOOKUP($A187, NIL!$A$2:$F974, 1, false), false), true, false)</f>
        <v>1</v>
      </c>
    </row>
    <row r="188">
      <c r="A188" s="2">
        <v>1713.0</v>
      </c>
      <c r="B188" s="2" t="s">
        <v>191</v>
      </c>
      <c r="C188" s="2">
        <v>71.47</v>
      </c>
      <c r="D188" s="2">
        <v>63.47</v>
      </c>
      <c r="E188" s="2">
        <v>79.78</v>
      </c>
      <c r="F188" s="2">
        <v>46.49</v>
      </c>
      <c r="G188" s="6">
        <f t="shared" ref="G188:J188" si="188">(C188-average(C:C))/stdev(C:C)</f>
        <v>-0.3489594715</v>
      </c>
      <c r="H188" s="6">
        <f t="shared" si="188"/>
        <v>-0.3798618573</v>
      </c>
      <c r="I188" s="6">
        <f t="shared" si="188"/>
        <v>0.5459673044</v>
      </c>
      <c r="J188" s="6">
        <f t="shared" si="188"/>
        <v>-0.6107820241</v>
      </c>
      <c r="K188" s="6">
        <f t="shared" si="3"/>
        <v>-0.1984090121</v>
      </c>
      <c r="L188" s="9" t="b">
        <f>if(iferror(VLOOKUP($A188, NIL!$A$2:$F974, 1, false), false), true, false)</f>
        <v>1</v>
      </c>
    </row>
    <row r="189">
      <c r="A189" s="2">
        <v>239.0</v>
      </c>
      <c r="B189" s="2" t="s">
        <v>51</v>
      </c>
      <c r="C189" s="2">
        <v>68.22</v>
      </c>
      <c r="D189" s="2">
        <v>76.48</v>
      </c>
      <c r="E189" s="2">
        <v>59.72</v>
      </c>
      <c r="F189" s="2">
        <v>56.6</v>
      </c>
      <c r="G189" s="6">
        <f t="shared" ref="G189:J189" si="189">(C189-average(C:C))/stdev(C:C)</f>
        <v>-0.5871634264</v>
      </c>
      <c r="H189" s="6">
        <f t="shared" si="189"/>
        <v>0.5047226197</v>
      </c>
      <c r="I189" s="6">
        <f t="shared" si="189"/>
        <v>-1.025092237</v>
      </c>
      <c r="J189" s="6">
        <f t="shared" si="189"/>
        <v>0.00606712299</v>
      </c>
      <c r="K189" s="6">
        <f t="shared" si="3"/>
        <v>-0.2753664802</v>
      </c>
      <c r="L189" s="9" t="b">
        <f>if(iferror(VLOOKUP($A189, NIL!$A$2:$F974, 1, false), false), true, false)</f>
        <v>1</v>
      </c>
    </row>
    <row r="190">
      <c r="A190" s="2">
        <v>830.0</v>
      </c>
      <c r="B190" s="2" t="s">
        <v>75</v>
      </c>
      <c r="C190" s="2">
        <v>81.32</v>
      </c>
      <c r="D190" s="2">
        <v>67.5</v>
      </c>
      <c r="E190" s="2">
        <v>64.66</v>
      </c>
      <c r="F190" s="2">
        <v>46.92</v>
      </c>
      <c r="G190" s="6">
        <f t="shared" ref="G190:J190" si="190">(C190-average(C:C))/stdev(C:C)</f>
        <v>0.3729817457</v>
      </c>
      <c r="H190" s="6">
        <f t="shared" si="190"/>
        <v>-0.1058514467</v>
      </c>
      <c r="I190" s="6">
        <f t="shared" si="190"/>
        <v>-0.6382012035</v>
      </c>
      <c r="J190" s="6">
        <f t="shared" si="190"/>
        <v>-0.5845461059</v>
      </c>
      <c r="K190" s="6">
        <f t="shared" si="3"/>
        <v>-0.2389042526</v>
      </c>
      <c r="L190" s="9" t="b">
        <f>if(iferror(VLOOKUP($A190, NIL!$A$2:$F974, 1, false), false), true, false)</f>
        <v>1</v>
      </c>
    </row>
    <row r="191">
      <c r="A191" s="2">
        <v>1222.0</v>
      </c>
      <c r="B191" s="2" t="s">
        <v>109</v>
      </c>
      <c r="C191" s="2">
        <v>71.96</v>
      </c>
      <c r="D191" s="2">
        <v>72.08</v>
      </c>
      <c r="E191" s="2">
        <v>63.07</v>
      </c>
      <c r="F191" s="2">
        <v>51.82</v>
      </c>
      <c r="G191" s="6">
        <f t="shared" ref="G191:J191" si="191">(C191-average(C:C))/stdev(C:C)</f>
        <v>-0.3130456445</v>
      </c>
      <c r="H191" s="6">
        <f t="shared" si="191"/>
        <v>0.2055549257</v>
      </c>
      <c r="I191" s="6">
        <f t="shared" si="191"/>
        <v>-0.7627268601</v>
      </c>
      <c r="J191" s="6">
        <f t="shared" si="191"/>
        <v>-0.2855786656</v>
      </c>
      <c r="K191" s="6">
        <f t="shared" si="3"/>
        <v>-0.2889490611</v>
      </c>
      <c r="L191" s="9" t="b">
        <f>if(iferror(VLOOKUP($A191, NIL!$A$2:$F974, 1, false), false), true, false)</f>
        <v>1</v>
      </c>
    </row>
    <row r="192">
      <c r="A192" s="2">
        <v>823.0</v>
      </c>
      <c r="B192" s="2" t="s">
        <v>72</v>
      </c>
      <c r="C192" s="2">
        <v>74.29</v>
      </c>
      <c r="D192" s="2">
        <v>64.93</v>
      </c>
      <c r="E192" s="2">
        <v>71.51</v>
      </c>
      <c r="F192" s="2">
        <v>48.02</v>
      </c>
      <c r="G192" s="6">
        <f t="shared" ref="G192:J192" si="192">(C192-average(C:C))/stdev(C:C)</f>
        <v>-0.1422717322</v>
      </c>
      <c r="H192" s="6">
        <f t="shared" si="192"/>
        <v>-0.280592577</v>
      </c>
      <c r="I192" s="6">
        <f t="shared" si="192"/>
        <v>-0.1017227459</v>
      </c>
      <c r="J192" s="6">
        <f t="shared" si="192"/>
        <v>-0.5174309662</v>
      </c>
      <c r="K192" s="6">
        <f t="shared" si="3"/>
        <v>-0.2605045053</v>
      </c>
      <c r="L192" s="9" t="b">
        <f>if(iferror(VLOOKUP($A192, NIL!$A$2:$F974, 1, false), false), true, false)</f>
        <v>1</v>
      </c>
    </row>
    <row r="193">
      <c r="A193" s="2">
        <v>2436.0</v>
      </c>
      <c r="B193" s="2" t="s">
        <v>327</v>
      </c>
      <c r="C193" s="2">
        <v>75.78</v>
      </c>
      <c r="D193" s="2">
        <v>65.63</v>
      </c>
      <c r="E193" s="2">
        <v>60.94</v>
      </c>
      <c r="F193" s="2">
        <v>55.47</v>
      </c>
      <c r="G193" s="6">
        <f t="shared" ref="G193:J193" si="193">(C193-average(C:C))/stdev(C:C)</f>
        <v>-0.03306438055</v>
      </c>
      <c r="H193" s="6">
        <f t="shared" si="193"/>
        <v>-0.2329977166</v>
      </c>
      <c r="I193" s="6">
        <f t="shared" si="193"/>
        <v>-0.9295442491</v>
      </c>
      <c r="J193" s="6">
        <f t="shared" si="193"/>
        <v>-0.06287842955</v>
      </c>
      <c r="K193" s="6">
        <f t="shared" si="3"/>
        <v>-0.314621194</v>
      </c>
      <c r="L193" s="9" t="b">
        <f>if(iferror(VLOOKUP($A193, NIL!$A$2:$F974, 1, false), false), true, false)</f>
        <v>1</v>
      </c>
    </row>
    <row r="194">
      <c r="A194" s="2">
        <v>2296.0</v>
      </c>
      <c r="B194" s="2" t="s">
        <v>324</v>
      </c>
      <c r="C194" s="2">
        <v>64.53</v>
      </c>
      <c r="D194" s="2">
        <v>65.31</v>
      </c>
      <c r="E194" s="2">
        <v>72.89</v>
      </c>
      <c r="F194" s="2">
        <v>54.49</v>
      </c>
      <c r="G194" s="6">
        <f t="shared" ref="G194:J194" si="194">(C194-average(C:C))/stdev(C:C)</f>
        <v>-0.8576165321</v>
      </c>
      <c r="H194" s="6">
        <f t="shared" si="194"/>
        <v>-0.2547553671</v>
      </c>
      <c r="I194" s="6">
        <f t="shared" si="194"/>
        <v>0.006356125867</v>
      </c>
      <c r="J194" s="6">
        <f t="shared" si="194"/>
        <v>-0.1226719176</v>
      </c>
      <c r="K194" s="6">
        <f t="shared" si="3"/>
        <v>-0.3071719227</v>
      </c>
      <c r="L194" s="9" t="b">
        <f>if(iferror(VLOOKUP($A194, NIL!$A$2:$F974, 1, false), false), true, false)</f>
        <v>1</v>
      </c>
    </row>
    <row r="195">
      <c r="A195" s="2">
        <v>1893.0</v>
      </c>
      <c r="B195" s="2" t="s">
        <v>254</v>
      </c>
      <c r="C195" s="2">
        <v>65.92</v>
      </c>
      <c r="D195" s="2">
        <v>64.66</v>
      </c>
      <c r="E195" s="2">
        <v>75.31</v>
      </c>
      <c r="F195" s="2">
        <v>51.1</v>
      </c>
      <c r="G195" s="6">
        <f t="shared" ref="G195:J195" si="195">(C195-average(C:C))/stdev(C:C)</f>
        <v>-0.755738533</v>
      </c>
      <c r="H195" s="6">
        <f t="shared" si="195"/>
        <v>-0.2989505946</v>
      </c>
      <c r="I195" s="6">
        <f t="shared" si="195"/>
        <v>0.1958857415</v>
      </c>
      <c r="J195" s="6">
        <f t="shared" si="195"/>
        <v>-0.3295085752</v>
      </c>
      <c r="K195" s="6">
        <f t="shared" si="3"/>
        <v>-0.2970779903</v>
      </c>
      <c r="L195" s="9" t="b">
        <f>if(iferror(VLOOKUP($A195, NIL!$A$2:$F974, 1, false), false), true, false)</f>
        <v>1</v>
      </c>
    </row>
    <row r="196">
      <c r="A196" s="2">
        <v>2211.0</v>
      </c>
      <c r="B196" s="2" t="s">
        <v>317</v>
      </c>
      <c r="C196" s="2">
        <v>74.85</v>
      </c>
      <c r="D196" s="2">
        <v>66.92</v>
      </c>
      <c r="E196" s="2">
        <v>75.2</v>
      </c>
      <c r="F196" s="2">
        <v>39.69</v>
      </c>
      <c r="G196" s="6">
        <f t="shared" ref="G196:J196" si="196">(C196-average(C:C))/stdev(C:C)</f>
        <v>-0.1012273584</v>
      </c>
      <c r="H196" s="6">
        <f t="shared" si="196"/>
        <v>-0.1452871882</v>
      </c>
      <c r="I196" s="6">
        <f t="shared" si="196"/>
        <v>0.187270759</v>
      </c>
      <c r="J196" s="6">
        <f t="shared" si="196"/>
        <v>-1.025675615</v>
      </c>
      <c r="K196" s="6">
        <f t="shared" si="3"/>
        <v>-0.2712298505</v>
      </c>
      <c r="L196" s="9" t="b">
        <f>if(iferror(VLOOKUP($A196, NIL!$A$2:$F974, 1, false), false), true, false)</f>
        <v>1</v>
      </c>
    </row>
    <row r="197">
      <c r="A197" s="2">
        <v>1850.0</v>
      </c>
      <c r="B197" s="2" t="s">
        <v>231</v>
      </c>
      <c r="C197" s="2">
        <v>85.13</v>
      </c>
      <c r="D197" s="2">
        <v>61.47</v>
      </c>
      <c r="E197" s="2">
        <v>77.15</v>
      </c>
      <c r="F197" s="2">
        <v>32.56</v>
      </c>
      <c r="G197" s="6">
        <f t="shared" ref="G197:J197" si="197">(C197-average(C:C))/stdev(C:C)</f>
        <v>0.6522300743</v>
      </c>
      <c r="H197" s="6">
        <f t="shared" si="197"/>
        <v>-0.5158471727</v>
      </c>
      <c r="I197" s="6">
        <f t="shared" si="197"/>
        <v>0.3399909039</v>
      </c>
      <c r="J197" s="6">
        <f t="shared" si="197"/>
        <v>-1.460703747</v>
      </c>
      <c r="K197" s="6">
        <f t="shared" si="3"/>
        <v>-0.2460824854</v>
      </c>
      <c r="L197" s="9" t="b">
        <f>if(iferror(VLOOKUP($A197, NIL!$A$2:$F974, 1, false), false), true, false)</f>
        <v>1</v>
      </c>
    </row>
    <row r="198">
      <c r="A198" s="2">
        <v>1760.0</v>
      </c>
      <c r="B198" s="2" t="s">
        <v>213</v>
      </c>
      <c r="C198" s="2">
        <v>59.45</v>
      </c>
      <c r="D198" s="2">
        <v>69.71</v>
      </c>
      <c r="E198" s="2">
        <v>69.42</v>
      </c>
      <c r="F198" s="2">
        <v>57.0</v>
      </c>
      <c r="G198" s="6">
        <f t="shared" ref="G198:J198" si="198">(C198-average(C:C))/stdev(C:C)</f>
        <v>-1.229947637</v>
      </c>
      <c r="H198" s="6">
        <f t="shared" si="198"/>
        <v>0.04441232688</v>
      </c>
      <c r="I198" s="6">
        <f t="shared" si="198"/>
        <v>-0.265407414</v>
      </c>
      <c r="J198" s="6">
        <f t="shared" si="198"/>
        <v>0.03047262831</v>
      </c>
      <c r="K198" s="6">
        <f t="shared" si="3"/>
        <v>-0.3551175239</v>
      </c>
      <c r="L198" s="9" t="b">
        <f>if(iferror(VLOOKUP($A198, NIL!$A$2:$F974, 1, false), false), true, false)</f>
        <v>1</v>
      </c>
    </row>
    <row r="199">
      <c r="A199" s="2">
        <v>2422.0</v>
      </c>
      <c r="B199" s="2" t="s">
        <v>328</v>
      </c>
      <c r="C199" s="2">
        <v>87.5</v>
      </c>
      <c r="D199" s="2">
        <v>65.63</v>
      </c>
      <c r="E199" s="2">
        <v>64.84</v>
      </c>
      <c r="F199" s="2">
        <v>37.5</v>
      </c>
      <c r="G199" s="6">
        <f t="shared" ref="G199:J199" si="199">(C199-average(C:C))/stdev(C:C)</f>
        <v>0.8259357276</v>
      </c>
      <c r="H199" s="6">
        <f t="shared" si="199"/>
        <v>-0.2329977166</v>
      </c>
      <c r="I199" s="6">
        <f t="shared" si="199"/>
        <v>-0.6241039593</v>
      </c>
      <c r="J199" s="6">
        <f t="shared" si="199"/>
        <v>-1.159295756</v>
      </c>
      <c r="K199" s="6">
        <f t="shared" si="3"/>
        <v>-0.2976154262</v>
      </c>
      <c r="L199" s="9" t="b">
        <f>if(iferror(VLOOKUP($A199, NIL!$A$2:$F974, 1, false), false), true, false)</f>
        <v>1</v>
      </c>
    </row>
    <row r="200">
      <c r="A200" s="2">
        <v>1868.0</v>
      </c>
      <c r="B200" s="2" t="s">
        <v>244</v>
      </c>
      <c r="C200" s="2">
        <v>83.56</v>
      </c>
      <c r="D200" s="2">
        <v>61.68</v>
      </c>
      <c r="E200" s="2">
        <v>78.83</v>
      </c>
      <c r="F200" s="2">
        <v>31.0</v>
      </c>
      <c r="G200" s="6">
        <f t="shared" ref="G200:J200" si="200">(C200-average(C:C))/stdev(C:C)</f>
        <v>0.5371592407</v>
      </c>
      <c r="H200" s="6">
        <f t="shared" si="200"/>
        <v>-0.5015687146</v>
      </c>
      <c r="I200" s="6">
        <f t="shared" si="200"/>
        <v>0.4715651825</v>
      </c>
      <c r="J200" s="6">
        <f t="shared" si="200"/>
        <v>-1.555885218</v>
      </c>
      <c r="K200" s="6">
        <f t="shared" si="3"/>
        <v>-0.2621823773</v>
      </c>
      <c r="L200" s="9" t="b">
        <f>if(iferror(VLOOKUP($A200, NIL!$A$2:$F974, 1, false), false), true, false)</f>
        <v>1</v>
      </c>
    </row>
    <row r="201">
      <c r="A201" s="2">
        <v>1087.0</v>
      </c>
      <c r="B201" s="2" t="s">
        <v>98</v>
      </c>
      <c r="C201" s="2">
        <v>70.83</v>
      </c>
      <c r="D201" s="2">
        <v>54.13</v>
      </c>
      <c r="E201" s="2">
        <v>72.05</v>
      </c>
      <c r="F201" s="2">
        <v>57.81</v>
      </c>
      <c r="G201" s="6">
        <f t="shared" ref="G201:J201" si="201">(C201-average(C:C))/stdev(C:C)</f>
        <v>-0.3958673272</v>
      </c>
      <c r="H201" s="6">
        <f t="shared" si="201"/>
        <v>-1.01491328</v>
      </c>
      <c r="I201" s="6">
        <f t="shared" si="201"/>
        <v>-0.05943101346</v>
      </c>
      <c r="J201" s="6">
        <f t="shared" si="201"/>
        <v>0.0798937766</v>
      </c>
      <c r="K201" s="6">
        <f t="shared" si="3"/>
        <v>-0.3475794611</v>
      </c>
      <c r="L201" s="9" t="b">
        <f>if(iferror(VLOOKUP($A201, NIL!$A$2:$F974, 1, false), false), true, false)</f>
        <v>1</v>
      </c>
    </row>
    <row r="202">
      <c r="A202" s="2">
        <v>2403.0</v>
      </c>
      <c r="B202" s="2" t="s">
        <v>329</v>
      </c>
      <c r="C202" s="2">
        <v>69.53</v>
      </c>
      <c r="D202" s="2">
        <v>62.5</v>
      </c>
      <c r="E202" s="2">
        <v>75.78</v>
      </c>
      <c r="F202" s="2">
        <v>46.09</v>
      </c>
      <c r="G202" s="6">
        <f t="shared" ref="G202:J202" si="202">(C202-average(C:C))/stdev(C:C)</f>
        <v>-0.4911489092</v>
      </c>
      <c r="H202" s="6">
        <f t="shared" si="202"/>
        <v>-0.4458147353</v>
      </c>
      <c r="I202" s="6">
        <f t="shared" si="202"/>
        <v>0.2326952124</v>
      </c>
      <c r="J202" s="6">
        <f t="shared" si="202"/>
        <v>-0.6351875294</v>
      </c>
      <c r="K202" s="6">
        <f t="shared" si="3"/>
        <v>-0.3348639904</v>
      </c>
      <c r="L202" s="9" t="b">
        <f>if(iferror(VLOOKUP($A202, NIL!$A$2:$F974, 1, false), false), true, false)</f>
        <v>1</v>
      </c>
    </row>
    <row r="203">
      <c r="A203" s="2">
        <v>2212.0</v>
      </c>
      <c r="B203" s="2" t="s">
        <v>318</v>
      </c>
      <c r="C203" s="2">
        <v>86.13</v>
      </c>
      <c r="D203" s="2">
        <v>61.88</v>
      </c>
      <c r="E203" s="2">
        <v>66.6</v>
      </c>
      <c r="F203" s="2">
        <v>35.98</v>
      </c>
      <c r="G203" s="6">
        <f t="shared" ref="G203:J203" si="203">(C203-average(C:C))/stdev(C:C)</f>
        <v>0.7255235989</v>
      </c>
      <c r="H203" s="6">
        <f t="shared" si="203"/>
        <v>-0.4879701831</v>
      </c>
      <c r="I203" s="6">
        <f t="shared" si="203"/>
        <v>-0.4862642389</v>
      </c>
      <c r="J203" s="6">
        <f t="shared" si="203"/>
        <v>-1.252036676</v>
      </c>
      <c r="K203" s="6">
        <f t="shared" si="3"/>
        <v>-0.3751868749</v>
      </c>
      <c r="L203" s="9" t="b">
        <f>if(iferror(VLOOKUP($A203, NIL!$A$2:$F974, 1, false), false), true, false)</f>
        <v>1</v>
      </c>
    </row>
    <row r="204">
      <c r="A204" s="2">
        <v>1988.0</v>
      </c>
      <c r="B204" s="2" t="s">
        <v>271</v>
      </c>
      <c r="C204" s="2">
        <v>76.21</v>
      </c>
      <c r="D204" s="2">
        <v>74.22</v>
      </c>
      <c r="E204" s="2">
        <v>54.81</v>
      </c>
      <c r="F204" s="2">
        <v>45.04</v>
      </c>
      <c r="G204" s="6">
        <f t="shared" ref="G204:J204" si="204">(C204-average(C:C))/stdev(C:C)</f>
        <v>-0.001548164975</v>
      </c>
      <c r="H204" s="6">
        <f t="shared" si="204"/>
        <v>0.3510592132</v>
      </c>
      <c r="I204" s="6">
        <f t="shared" si="204"/>
        <v>-1.40963373</v>
      </c>
      <c r="J204" s="6">
        <f t="shared" si="204"/>
        <v>-0.6992519809</v>
      </c>
      <c r="K204" s="6">
        <f t="shared" si="3"/>
        <v>-0.4398436657</v>
      </c>
      <c r="L204" s="9" t="b">
        <f>if(iferror(VLOOKUP($A204, NIL!$A$2:$F974, 1, false), false), true, false)</f>
        <v>1</v>
      </c>
    </row>
    <row r="205">
      <c r="A205" s="2">
        <v>1763.0</v>
      </c>
      <c r="B205" s="2" t="s">
        <v>214</v>
      </c>
      <c r="C205" s="2">
        <v>76.45</v>
      </c>
      <c r="D205" s="2">
        <v>49.01</v>
      </c>
      <c r="E205" s="2">
        <v>66.11</v>
      </c>
      <c r="F205" s="2">
        <v>56.54</v>
      </c>
      <c r="G205" s="6">
        <f t="shared" ref="G205:J205" si="205">(C205-average(C:C))/stdev(C:C)</f>
        <v>0.01604228092</v>
      </c>
      <c r="H205" s="6">
        <f t="shared" si="205"/>
        <v>-1.363035688</v>
      </c>
      <c r="I205" s="6">
        <f t="shared" si="205"/>
        <v>-0.5246400701</v>
      </c>
      <c r="J205" s="6">
        <f t="shared" si="205"/>
        <v>0.002406297192</v>
      </c>
      <c r="K205" s="6">
        <f t="shared" si="3"/>
        <v>-0.467306795</v>
      </c>
      <c r="L205" s="9" t="b">
        <f>if(iferror(VLOOKUP($A205, NIL!$A$2:$F974, 1, false), false), true, false)</f>
        <v>1</v>
      </c>
    </row>
    <row r="206">
      <c r="A206" s="2">
        <v>1871.0</v>
      </c>
      <c r="B206" s="2" t="s">
        <v>248</v>
      </c>
      <c r="C206" s="2">
        <v>72.07</v>
      </c>
      <c r="D206" s="2">
        <v>64.31</v>
      </c>
      <c r="E206" s="2">
        <v>62.21</v>
      </c>
      <c r="F206" s="2">
        <v>49.29</v>
      </c>
      <c r="G206" s="6">
        <f t="shared" ref="G206:J206" si="206">(C206-average(C:C))/stdev(C:C)</f>
        <v>-0.3049833568</v>
      </c>
      <c r="H206" s="6">
        <f t="shared" si="206"/>
        <v>-0.3227480248</v>
      </c>
      <c r="I206" s="6">
        <f t="shared" si="206"/>
        <v>-0.8300803599</v>
      </c>
      <c r="J206" s="6">
        <f t="shared" si="206"/>
        <v>-0.4399434868</v>
      </c>
      <c r="K206" s="6">
        <f t="shared" si="3"/>
        <v>-0.4744388071</v>
      </c>
      <c r="L206" s="9" t="b">
        <f>if(iferror(VLOOKUP($A206, NIL!$A$2:$F974, 1, false), false), true, false)</f>
        <v>1</v>
      </c>
    </row>
    <row r="207">
      <c r="A207" s="2">
        <v>2414.0</v>
      </c>
      <c r="B207" s="2" t="s">
        <v>331</v>
      </c>
      <c r="C207" s="2">
        <v>76.56</v>
      </c>
      <c r="D207" s="2">
        <v>64.06</v>
      </c>
      <c r="E207" s="2">
        <v>69.53</v>
      </c>
      <c r="F207" s="2">
        <v>34.38</v>
      </c>
      <c r="G207" s="6">
        <f t="shared" ref="G207:J207" si="207">(C207-average(C:C))/stdev(C:C)</f>
        <v>0.02410456863</v>
      </c>
      <c r="H207" s="6">
        <f t="shared" si="207"/>
        <v>-0.3397461892</v>
      </c>
      <c r="I207" s="6">
        <f t="shared" si="207"/>
        <v>-0.2567924314</v>
      </c>
      <c r="J207" s="6">
        <f t="shared" si="207"/>
        <v>-1.349658698</v>
      </c>
      <c r="K207" s="6">
        <f t="shared" si="3"/>
        <v>-0.4805231875</v>
      </c>
      <c r="L207" s="9" t="b">
        <f>if(iferror(VLOOKUP($A207, NIL!$A$2:$F974, 1, false), false), true, false)</f>
        <v>1</v>
      </c>
    </row>
    <row r="208">
      <c r="A208" s="2">
        <v>1754.0</v>
      </c>
      <c r="B208" s="2" t="s">
        <v>208</v>
      </c>
      <c r="C208" s="2">
        <v>59.77</v>
      </c>
      <c r="D208" s="2">
        <v>60.53</v>
      </c>
      <c r="E208" s="2">
        <v>70.34</v>
      </c>
      <c r="F208" s="2">
        <v>53.64</v>
      </c>
      <c r="G208" s="6">
        <f t="shared" ref="G208:J208" si="208">(C208-average(C:C))/stdev(C:C)</f>
        <v>-1.206493709</v>
      </c>
      <c r="H208" s="6">
        <f t="shared" si="208"/>
        <v>-0.579760271</v>
      </c>
      <c r="I208" s="6">
        <f t="shared" si="208"/>
        <v>-0.1933548328</v>
      </c>
      <c r="J208" s="6">
        <f t="shared" si="208"/>
        <v>-0.1745336164</v>
      </c>
      <c r="K208" s="6">
        <f t="shared" si="3"/>
        <v>-0.5385356073</v>
      </c>
      <c r="L208" s="9" t="b">
        <f>if(iferror(VLOOKUP($A208, NIL!$A$2:$F974, 1, false), false), true, false)</f>
        <v>1</v>
      </c>
    </row>
    <row r="209">
      <c r="A209" s="2">
        <v>2215.0</v>
      </c>
      <c r="B209" s="2" t="s">
        <v>320</v>
      </c>
      <c r="C209" s="2">
        <v>71.49</v>
      </c>
      <c r="D209" s="2">
        <v>61.8</v>
      </c>
      <c r="E209" s="2">
        <v>67.31</v>
      </c>
      <c r="F209" s="2">
        <v>42.66</v>
      </c>
      <c r="G209" s="6">
        <f t="shared" ref="G209:J209" si="209">(C209-average(C:C))/stdev(C:C)</f>
        <v>-0.347493601</v>
      </c>
      <c r="H209" s="6">
        <f t="shared" si="209"/>
        <v>-0.4934095957</v>
      </c>
      <c r="I209" s="6">
        <f t="shared" si="209"/>
        <v>-0.4306584425</v>
      </c>
      <c r="J209" s="6">
        <f t="shared" si="209"/>
        <v>-0.8444647376</v>
      </c>
      <c r="K209" s="6">
        <f t="shared" si="3"/>
        <v>-0.5290065942</v>
      </c>
      <c r="L209" s="9" t="b">
        <f>if(iferror(VLOOKUP($A209, NIL!$A$2:$F974, 1, false), false), true, false)</f>
        <v>1</v>
      </c>
    </row>
    <row r="210">
      <c r="A210" s="2">
        <v>1855.0</v>
      </c>
      <c r="B210" s="10" t="s">
        <v>237</v>
      </c>
      <c r="C210" s="2">
        <v>67.19</v>
      </c>
      <c r="D210" s="2">
        <v>60.63</v>
      </c>
      <c r="E210" s="2">
        <v>63.67</v>
      </c>
      <c r="F210" s="2">
        <v>50.47</v>
      </c>
      <c r="G210" s="6">
        <f t="shared" ref="G210:J210" si="210">(C210-average(C:C))/stdev(C:C)</f>
        <v>-0.6626557567</v>
      </c>
      <c r="H210" s="6">
        <f t="shared" si="210"/>
        <v>-0.5729610052</v>
      </c>
      <c r="I210" s="6">
        <f t="shared" si="210"/>
        <v>-0.7157360463</v>
      </c>
      <c r="J210" s="6">
        <f t="shared" si="210"/>
        <v>-0.3679472461</v>
      </c>
      <c r="K210" s="6">
        <f t="shared" si="3"/>
        <v>-0.5798250136</v>
      </c>
      <c r="L210" s="9" t="b">
        <f>if(iferror(VLOOKUP($A210, NIL!$A$2:$F974, 1, false), false), true, false)</f>
        <v>1</v>
      </c>
    </row>
    <row r="211">
      <c r="A211" s="2">
        <v>1581.0</v>
      </c>
      <c r="B211" s="2" t="s">
        <v>170</v>
      </c>
      <c r="C211" s="2">
        <v>72.33</v>
      </c>
      <c r="D211" s="2">
        <v>61.13</v>
      </c>
      <c r="E211" s="2">
        <v>64.48</v>
      </c>
      <c r="F211" s="2">
        <v>46.64</v>
      </c>
      <c r="G211" s="6">
        <f t="shared" ref="G211:J211" si="211">(C211-average(C:C))/stdev(C:C)</f>
        <v>-0.2859270404</v>
      </c>
      <c r="H211" s="6">
        <f t="shared" si="211"/>
        <v>-0.5389646764</v>
      </c>
      <c r="I211" s="6">
        <f t="shared" si="211"/>
        <v>-0.6522984476</v>
      </c>
      <c r="J211" s="6">
        <f t="shared" si="211"/>
        <v>-0.6016299596</v>
      </c>
      <c r="K211" s="6">
        <f t="shared" si="3"/>
        <v>-0.519705031</v>
      </c>
      <c r="L211" s="9" t="b">
        <f>if(iferror(VLOOKUP($A211, NIL!$A$2:$F974, 1, false), false), true, false)</f>
        <v>1</v>
      </c>
    </row>
    <row r="212">
      <c r="A212" s="2">
        <v>2397.0</v>
      </c>
      <c r="B212" s="2" t="s">
        <v>330</v>
      </c>
      <c r="C212" s="2">
        <v>82.03</v>
      </c>
      <c r="D212" s="2">
        <v>49.22</v>
      </c>
      <c r="E212" s="2">
        <v>69.53</v>
      </c>
      <c r="F212" s="2">
        <v>39.84</v>
      </c>
      <c r="G212" s="6">
        <f t="shared" ref="G212:J212" si="212">(C212-average(C:C))/stdev(C:C)</f>
        <v>0.4250201481</v>
      </c>
      <c r="H212" s="6">
        <f t="shared" si="212"/>
        <v>-1.34875723</v>
      </c>
      <c r="I212" s="6">
        <f t="shared" si="212"/>
        <v>-0.2567924314</v>
      </c>
      <c r="J212" s="6">
        <f t="shared" si="212"/>
        <v>-1.01652355</v>
      </c>
      <c r="K212" s="6">
        <f t="shared" si="3"/>
        <v>-0.5492632658</v>
      </c>
      <c r="L212" s="9" t="b">
        <f>if(iferror(VLOOKUP($A212, NIL!$A$2:$F974, 1, false), false), true, false)</f>
        <v>1</v>
      </c>
    </row>
    <row r="213">
      <c r="A213" s="2">
        <v>1233.0</v>
      </c>
      <c r="B213" s="2" t="s">
        <v>110</v>
      </c>
      <c r="C213" s="2">
        <v>52.3</v>
      </c>
      <c r="D213" s="2">
        <v>62.48</v>
      </c>
      <c r="E213" s="2">
        <v>72.75</v>
      </c>
      <c r="F213" s="2">
        <v>51.75</v>
      </c>
      <c r="G213" s="6">
        <f t="shared" ref="G213:J213" si="213">(C213-average(C:C))/stdev(C:C)</f>
        <v>-1.753996338</v>
      </c>
      <c r="H213" s="6">
        <f t="shared" si="213"/>
        <v>-0.4471745884</v>
      </c>
      <c r="I213" s="6">
        <f t="shared" si="213"/>
        <v>-0.004608397354</v>
      </c>
      <c r="J213" s="6">
        <f t="shared" si="213"/>
        <v>-0.2898496291</v>
      </c>
      <c r="K213" s="6">
        <f t="shared" si="3"/>
        <v>-0.6239072382</v>
      </c>
      <c r="L213" s="9" t="b">
        <f>if(iferror(VLOOKUP($A213, NIL!$A$2:$F974, 1, false), false), true, false)</f>
        <v>1</v>
      </c>
    </row>
    <row r="214">
      <c r="A214" s="2">
        <v>1464.0</v>
      </c>
      <c r="B214" s="2" t="s">
        <v>148</v>
      </c>
      <c r="C214" s="2">
        <v>69.22</v>
      </c>
      <c r="D214" s="2">
        <v>59.3</v>
      </c>
      <c r="E214" s="2">
        <v>67.97</v>
      </c>
      <c r="F214" s="2">
        <v>42.71</v>
      </c>
      <c r="G214" s="6">
        <f t="shared" ref="G214:J214" si="214">(C214-average(C:C))/stdev(C:C)</f>
        <v>-0.5138699018</v>
      </c>
      <c r="H214" s="6">
        <f t="shared" si="214"/>
        <v>-0.66339124</v>
      </c>
      <c r="I214" s="6">
        <f t="shared" si="214"/>
        <v>-0.3789685473</v>
      </c>
      <c r="J214" s="6">
        <f t="shared" si="214"/>
        <v>-0.8414140494</v>
      </c>
      <c r="K214" s="6">
        <f t="shared" si="3"/>
        <v>-0.5994109346</v>
      </c>
      <c r="L214" s="9" t="b">
        <f>if(iferror(VLOOKUP($A214, NIL!$A$2:$F974, 1, false), false), true, false)</f>
        <v>1</v>
      </c>
    </row>
    <row r="215">
      <c r="A215" s="2">
        <v>2420.0</v>
      </c>
      <c r="B215" s="2" t="s">
        <v>334</v>
      </c>
      <c r="C215" s="2">
        <v>64.06</v>
      </c>
      <c r="D215" s="2">
        <v>57.81</v>
      </c>
      <c r="E215" s="2">
        <v>60.94</v>
      </c>
      <c r="F215" s="2">
        <v>56.25</v>
      </c>
      <c r="G215" s="6">
        <f t="shared" ref="G215:J215" si="215">(C215-average(C:C))/stdev(C:C)</f>
        <v>-0.8920644887</v>
      </c>
      <c r="H215" s="6">
        <f t="shared" si="215"/>
        <v>-0.7647003</v>
      </c>
      <c r="I215" s="6">
        <f t="shared" si="215"/>
        <v>-0.9295442491</v>
      </c>
      <c r="J215" s="6">
        <f t="shared" si="215"/>
        <v>-0.01528769417</v>
      </c>
      <c r="K215" s="6">
        <f t="shared" si="3"/>
        <v>-0.650399183</v>
      </c>
      <c r="L215" s="9" t="b">
        <f>if(iferror(VLOOKUP($A215, NIL!$A$2:$F974, 1, false), false), true, false)</f>
        <v>1</v>
      </c>
    </row>
    <row r="216">
      <c r="A216" s="2">
        <v>1712.0</v>
      </c>
      <c r="B216" s="2" t="s">
        <v>189</v>
      </c>
      <c r="C216" s="2">
        <v>59.41</v>
      </c>
      <c r="D216" s="2">
        <v>61.79</v>
      </c>
      <c r="E216" s="2">
        <v>59.99</v>
      </c>
      <c r="F216" s="2">
        <v>57.36</v>
      </c>
      <c r="G216" s="6">
        <f t="shared" ref="G216:J216" si="216">(C216-average(C:C))/stdev(C:C)</f>
        <v>-1.232879378</v>
      </c>
      <c r="H216" s="6">
        <f t="shared" si="216"/>
        <v>-0.4940895223</v>
      </c>
      <c r="I216" s="6">
        <f t="shared" si="216"/>
        <v>-1.003946371</v>
      </c>
      <c r="J216" s="6">
        <f t="shared" si="216"/>
        <v>0.05243758311</v>
      </c>
      <c r="K216" s="6">
        <f t="shared" si="3"/>
        <v>-0.669619422</v>
      </c>
      <c r="L216" s="9" t="b">
        <f>if(iferror(VLOOKUP($A216, NIL!$A$2:$F974, 1, false), false), true, false)</f>
        <v>1</v>
      </c>
    </row>
    <row r="217">
      <c r="A217" s="2">
        <v>1607.0</v>
      </c>
      <c r="B217" s="2" t="s">
        <v>177</v>
      </c>
      <c r="C217" s="2">
        <v>84.92</v>
      </c>
      <c r="D217" s="2">
        <v>53.67</v>
      </c>
      <c r="E217" s="2">
        <v>60.98</v>
      </c>
      <c r="F217" s="2">
        <v>38.79</v>
      </c>
      <c r="G217" s="6">
        <f t="shared" ref="G217:J217" si="217">(C217-average(C:C))/stdev(C:C)</f>
        <v>0.6368384342</v>
      </c>
      <c r="H217" s="6">
        <f t="shared" si="217"/>
        <v>-1.046189903</v>
      </c>
      <c r="I217" s="6">
        <f t="shared" si="217"/>
        <v>-0.9264115282</v>
      </c>
      <c r="J217" s="6">
        <f t="shared" si="217"/>
        <v>-1.080588002</v>
      </c>
      <c r="K217" s="6">
        <f t="shared" si="3"/>
        <v>-0.6040877496</v>
      </c>
      <c r="L217" s="9" t="b">
        <f>if(iferror(VLOOKUP($A217, NIL!$A$2:$F974, 1, false), false), true, false)</f>
        <v>1</v>
      </c>
    </row>
    <row r="218">
      <c r="A218" s="2">
        <v>1476.0</v>
      </c>
      <c r="B218" s="2" t="s">
        <v>154</v>
      </c>
      <c r="C218" s="2">
        <v>61.93</v>
      </c>
      <c r="D218" s="2">
        <v>57.62</v>
      </c>
      <c r="E218" s="2">
        <v>64.2</v>
      </c>
      <c r="F218" s="2">
        <v>50.71</v>
      </c>
      <c r="G218" s="6">
        <f t="shared" ref="G218:J218" si="218">(C218-average(C:C))/stdev(C:C)</f>
        <v>-1.048179696</v>
      </c>
      <c r="H218" s="6">
        <f t="shared" si="218"/>
        <v>-0.777618905</v>
      </c>
      <c r="I218" s="6">
        <f t="shared" si="218"/>
        <v>-0.6742274941</v>
      </c>
      <c r="J218" s="6">
        <f t="shared" si="218"/>
        <v>-0.3533039429</v>
      </c>
      <c r="K218" s="6">
        <f t="shared" si="3"/>
        <v>-0.7133325095</v>
      </c>
      <c r="L218" s="9" t="b">
        <f>if(iferror(VLOOKUP($A218, NIL!$A$2:$F974, 1, false), false), true, false)</f>
        <v>1</v>
      </c>
    </row>
    <row r="219">
      <c r="A219" s="2">
        <v>2079.0</v>
      </c>
      <c r="B219" s="2" t="s">
        <v>296</v>
      </c>
      <c r="C219" s="2">
        <v>80.03</v>
      </c>
      <c r="D219" s="2">
        <v>59.19</v>
      </c>
      <c r="E219" s="2">
        <v>60.31</v>
      </c>
      <c r="F219" s="2">
        <v>34.28</v>
      </c>
      <c r="G219" s="6">
        <f t="shared" ref="G219:J219" si="219">(C219-average(C:C))/stdev(C:C)</f>
        <v>0.2784330989</v>
      </c>
      <c r="H219" s="6">
        <f t="shared" si="219"/>
        <v>-0.6708704324</v>
      </c>
      <c r="I219" s="6">
        <f t="shared" si="219"/>
        <v>-0.9788846036</v>
      </c>
      <c r="J219" s="6">
        <f t="shared" si="219"/>
        <v>-1.355760074</v>
      </c>
      <c r="K219" s="6">
        <f t="shared" si="3"/>
        <v>-0.6817705028</v>
      </c>
      <c r="L219" s="9" t="b">
        <f>if(iferror(VLOOKUP($A219, NIL!$A$2:$F974, 1, false), false), true, false)</f>
        <v>1</v>
      </c>
    </row>
    <row r="220">
      <c r="A220" s="2">
        <v>1717.0</v>
      </c>
      <c r="B220" s="2" t="s">
        <v>195</v>
      </c>
      <c r="C220" s="2">
        <v>71.32</v>
      </c>
      <c r="D220" s="2">
        <v>62.75</v>
      </c>
      <c r="E220" s="2">
        <v>60.29</v>
      </c>
      <c r="F220" s="2">
        <v>39.21</v>
      </c>
      <c r="G220" s="6">
        <f t="shared" ref="G220:J220" si="220">(C220-average(C:C))/stdev(C:C)</f>
        <v>-0.3599535002</v>
      </c>
      <c r="H220" s="6">
        <f t="shared" si="220"/>
        <v>-0.4288165709</v>
      </c>
      <c r="I220" s="6">
        <f t="shared" si="220"/>
        <v>-0.980450964</v>
      </c>
      <c r="J220" s="6">
        <f t="shared" si="220"/>
        <v>-1.054962221</v>
      </c>
      <c r="K220" s="6">
        <f t="shared" si="3"/>
        <v>-0.706045814</v>
      </c>
      <c r="L220" s="9" t="b">
        <f>if(iferror(VLOOKUP($A220, NIL!$A$2:$F974, 1, false), false), true, false)</f>
        <v>1</v>
      </c>
    </row>
    <row r="221">
      <c r="A221" s="2">
        <v>1853.0</v>
      </c>
      <c r="B221" s="2" t="s">
        <v>236</v>
      </c>
      <c r="C221" s="2">
        <v>56.42</v>
      </c>
      <c r="D221" s="2">
        <v>58.87</v>
      </c>
      <c r="E221" s="2">
        <v>68.67</v>
      </c>
      <c r="F221" s="2">
        <v>49.2</v>
      </c>
      <c r="G221" s="6">
        <f t="shared" ref="G221:J221" si="221">(C221-average(C:C))/stdev(C:C)</f>
        <v>-1.452027017</v>
      </c>
      <c r="H221" s="6">
        <f t="shared" si="221"/>
        <v>-0.6926280828</v>
      </c>
      <c r="I221" s="6">
        <f t="shared" si="221"/>
        <v>-0.3241459312</v>
      </c>
      <c r="J221" s="6">
        <f t="shared" si="221"/>
        <v>-0.4454347255</v>
      </c>
      <c r="K221" s="6">
        <f t="shared" si="3"/>
        <v>-0.728558939</v>
      </c>
      <c r="L221" s="9" t="b">
        <f>if(iferror(VLOOKUP($A221, NIL!$A$2:$F974, 1, false), false), true, false)</f>
        <v>1</v>
      </c>
    </row>
    <row r="222">
      <c r="A222" s="2">
        <v>1251.0</v>
      </c>
      <c r="B222" s="2" t="s">
        <v>113</v>
      </c>
      <c r="C222" s="2">
        <v>44.95</v>
      </c>
      <c r="D222" s="2">
        <v>67.52</v>
      </c>
      <c r="E222" s="2">
        <v>69.12</v>
      </c>
      <c r="F222" s="2">
        <v>51.12</v>
      </c>
      <c r="G222" s="6">
        <f t="shared" ref="G222:J222" si="222">(C222-average(C:C))/stdev(C:C)</f>
        <v>-2.292703743</v>
      </c>
      <c r="H222" s="6">
        <f t="shared" si="222"/>
        <v>-0.1044915935</v>
      </c>
      <c r="I222" s="6">
        <f t="shared" si="222"/>
        <v>-0.2889028209</v>
      </c>
      <c r="J222" s="6">
        <f t="shared" si="222"/>
        <v>-0.3282883</v>
      </c>
      <c r="K222" s="6">
        <f t="shared" si="3"/>
        <v>-0.7535966145</v>
      </c>
      <c r="L222" s="9" t="b">
        <f>if(iferror(VLOOKUP($A222, NIL!$A$2:$F974, 1, false), false), true, false)</f>
        <v>1</v>
      </c>
    </row>
    <row r="223">
      <c r="A223" s="2">
        <v>1440.0</v>
      </c>
      <c r="B223" s="2" t="s">
        <v>135</v>
      </c>
      <c r="C223" s="2">
        <v>74.08</v>
      </c>
      <c r="D223" s="2">
        <v>63.92</v>
      </c>
      <c r="E223" s="2">
        <v>58.4</v>
      </c>
      <c r="F223" s="2">
        <v>36.2</v>
      </c>
      <c r="G223" s="6">
        <f t="shared" ref="G223:J223" si="223">(C223-average(C:C))/stdev(C:C)</f>
        <v>-0.1576633723</v>
      </c>
      <c r="H223" s="6">
        <f t="shared" si="223"/>
        <v>-0.3492651613</v>
      </c>
      <c r="I223" s="6">
        <f t="shared" si="223"/>
        <v>-1.128472028</v>
      </c>
      <c r="J223" s="6">
        <f t="shared" si="223"/>
        <v>-1.238613649</v>
      </c>
      <c r="K223" s="6">
        <f t="shared" si="3"/>
        <v>-0.7185035524</v>
      </c>
      <c r="L223" s="9" t="b">
        <f>if(iferror(VLOOKUP($A223, NIL!$A$2:$F974, 1, false), false), true, false)</f>
        <v>1</v>
      </c>
    </row>
    <row r="224">
      <c r="A224" s="2">
        <v>1448.0</v>
      </c>
      <c r="B224" s="2" t="s">
        <v>140</v>
      </c>
      <c r="C224" s="2">
        <v>62.95</v>
      </c>
      <c r="D224" s="2">
        <v>64.58</v>
      </c>
      <c r="E224" s="2">
        <v>56.42</v>
      </c>
      <c r="F224" s="2">
        <v>48.24</v>
      </c>
      <c r="G224" s="6">
        <f t="shared" ref="G224:J224" si="224">(C224-average(C:C))/stdev(C:C)</f>
        <v>-0.973420301</v>
      </c>
      <c r="H224" s="6">
        <f t="shared" si="224"/>
        <v>-0.3043900072</v>
      </c>
      <c r="I224" s="6">
        <f t="shared" si="224"/>
        <v>-1.283541713</v>
      </c>
      <c r="J224" s="6">
        <f t="shared" si="224"/>
        <v>-0.5040079383</v>
      </c>
      <c r="K224" s="6">
        <f t="shared" si="3"/>
        <v>-0.7663399899</v>
      </c>
      <c r="L224" s="9" t="b">
        <f>if(iferror(VLOOKUP($A224, NIL!$A$2:$F974, 1, false), false), true, false)</f>
        <v>1</v>
      </c>
    </row>
    <row r="225">
      <c r="A225" s="2">
        <v>2441.0</v>
      </c>
      <c r="B225" s="2" t="s">
        <v>335</v>
      </c>
      <c r="C225" s="2">
        <v>68.75</v>
      </c>
      <c r="D225" s="2">
        <v>60.16</v>
      </c>
      <c r="E225" s="2">
        <v>57.81</v>
      </c>
      <c r="F225" s="2">
        <v>45.31</v>
      </c>
      <c r="G225" s="6">
        <f t="shared" ref="G225:J225" si="225">(C225-average(C:C))/stdev(C:C)</f>
        <v>-0.5483178584</v>
      </c>
      <c r="H225" s="6">
        <f t="shared" si="225"/>
        <v>-0.6049175544</v>
      </c>
      <c r="I225" s="6">
        <f t="shared" si="225"/>
        <v>-1.174679661</v>
      </c>
      <c r="J225" s="6">
        <f t="shared" si="225"/>
        <v>-0.6827782648</v>
      </c>
      <c r="K225" s="6">
        <f t="shared" si="3"/>
        <v>-0.7526733347</v>
      </c>
      <c r="L225" s="9" t="b">
        <f>if(iferror(VLOOKUP($A225, NIL!$A$2:$F974, 1, false), false), true, false)</f>
        <v>1</v>
      </c>
    </row>
    <row r="226">
      <c r="A226" s="2">
        <v>1097.0</v>
      </c>
      <c r="B226" s="10" t="s">
        <v>101</v>
      </c>
      <c r="C226" s="2">
        <v>56.44</v>
      </c>
      <c r="D226" s="2">
        <v>61.54</v>
      </c>
      <c r="E226" s="2">
        <v>63.92</v>
      </c>
      <c r="F226" s="2">
        <v>49.97</v>
      </c>
      <c r="G226" s="6">
        <f t="shared" ref="G226:J226" si="226">(C226-average(C:C))/stdev(C:C)</f>
        <v>-1.450561146</v>
      </c>
      <c r="H226" s="6">
        <f t="shared" si="226"/>
        <v>-0.5110876867</v>
      </c>
      <c r="I226" s="6">
        <f t="shared" si="226"/>
        <v>-0.6961565405</v>
      </c>
      <c r="J226" s="6">
        <f t="shared" si="226"/>
        <v>-0.3984541278</v>
      </c>
      <c r="K226" s="6">
        <f t="shared" si="3"/>
        <v>-0.7640648753</v>
      </c>
      <c r="L226" s="9" t="b">
        <f>if(iferror(VLOOKUP($A226, NIL!$A$2:$F974, 1, false), false), true, false)</f>
        <v>1</v>
      </c>
    </row>
    <row r="227">
      <c r="A227" s="2">
        <v>1888.0</v>
      </c>
      <c r="B227" s="2" t="s">
        <v>253</v>
      </c>
      <c r="C227" s="2">
        <v>68.26</v>
      </c>
      <c r="D227" s="2">
        <v>58.06</v>
      </c>
      <c r="E227" s="2">
        <v>66.83</v>
      </c>
      <c r="F227" s="2">
        <v>38.1</v>
      </c>
      <c r="G227" s="6">
        <f t="shared" ref="G227:J227" si="227">(C227-average(C:C))/stdev(C:C)</f>
        <v>-0.5842316854</v>
      </c>
      <c r="H227" s="6">
        <f t="shared" si="227"/>
        <v>-0.7477021356</v>
      </c>
      <c r="I227" s="6">
        <f t="shared" si="227"/>
        <v>-0.4682510936</v>
      </c>
      <c r="J227" s="6">
        <f t="shared" si="227"/>
        <v>-1.122687498</v>
      </c>
      <c r="K227" s="6">
        <f t="shared" si="3"/>
        <v>-0.7307181032</v>
      </c>
      <c r="L227" s="9" t="b">
        <f>if(iferror(VLOOKUP($A227, NIL!$A$2:$F974, 1, false), false), true, false)</f>
        <v>1</v>
      </c>
    </row>
    <row r="228">
      <c r="A228" s="2">
        <v>2108.0</v>
      </c>
      <c r="B228" s="2" t="s">
        <v>307</v>
      </c>
      <c r="C228" s="2">
        <v>69.25</v>
      </c>
      <c r="D228" s="2">
        <v>63.84</v>
      </c>
      <c r="E228" s="2">
        <v>66.6</v>
      </c>
      <c r="F228" s="2">
        <v>31.2</v>
      </c>
      <c r="G228" s="6">
        <f t="shared" ref="G228:J228" si="228">(C228-average(C:C))/stdev(C:C)</f>
        <v>-0.5116710961</v>
      </c>
      <c r="H228" s="6">
        <f t="shared" si="228"/>
        <v>-0.3547045739</v>
      </c>
      <c r="I228" s="6">
        <f t="shared" si="228"/>
        <v>-0.4862642389</v>
      </c>
      <c r="J228" s="6">
        <f t="shared" si="228"/>
        <v>-1.543682465</v>
      </c>
      <c r="K228" s="6">
        <f t="shared" si="3"/>
        <v>-0.7240805935</v>
      </c>
      <c r="L228" s="9" t="b">
        <f>if(iferror(VLOOKUP($A228, NIL!$A$2:$F974, 1, false), false), true, false)</f>
        <v>1</v>
      </c>
    </row>
    <row r="229">
      <c r="A229" s="2">
        <v>2081.0</v>
      </c>
      <c r="B229" s="2" t="s">
        <v>298</v>
      </c>
      <c r="C229" s="2">
        <v>71.06</v>
      </c>
      <c r="D229" s="2">
        <v>59.53</v>
      </c>
      <c r="E229" s="2">
        <v>65.9</v>
      </c>
      <c r="F229" s="2">
        <v>33.65</v>
      </c>
      <c r="G229" s="6">
        <f t="shared" ref="G229:J229" si="229">(C229-average(C:C))/stdev(C:C)</f>
        <v>-0.3790098166</v>
      </c>
      <c r="H229" s="6">
        <f t="shared" si="229"/>
        <v>-0.6477529287</v>
      </c>
      <c r="I229" s="6">
        <f t="shared" si="229"/>
        <v>-0.541086855</v>
      </c>
      <c r="J229" s="6">
        <f t="shared" si="229"/>
        <v>-1.394198745</v>
      </c>
      <c r="K229" s="6">
        <f t="shared" si="3"/>
        <v>-0.7405120863</v>
      </c>
      <c r="L229" s="9" t="b">
        <f>if(iferror(VLOOKUP($A229, NIL!$A$2:$F974, 1, false), false), true, false)</f>
        <v>1</v>
      </c>
    </row>
    <row r="230">
      <c r="A230" s="2">
        <v>1852.0</v>
      </c>
      <c r="B230" s="2" t="s">
        <v>234</v>
      </c>
      <c r="C230" s="2">
        <v>70.26</v>
      </c>
      <c r="D230" s="2">
        <v>54.02</v>
      </c>
      <c r="E230" s="2">
        <v>69.68</v>
      </c>
      <c r="F230" s="2">
        <v>35.91</v>
      </c>
      <c r="G230" s="6">
        <f t="shared" ref="G230:J230" si="230">(C230-average(C:C))/stdev(C:C)</f>
        <v>-0.4376446363</v>
      </c>
      <c r="H230" s="6">
        <f t="shared" si="230"/>
        <v>-1.022392473</v>
      </c>
      <c r="I230" s="6">
        <f t="shared" si="230"/>
        <v>-0.245044728</v>
      </c>
      <c r="J230" s="6">
        <f t="shared" si="230"/>
        <v>-1.25630764</v>
      </c>
      <c r="K230" s="6">
        <f t="shared" si="3"/>
        <v>-0.7403473692</v>
      </c>
      <c r="L230" s="9" t="b">
        <f>if(iferror(VLOOKUP($A230, NIL!$A$2:$F974, 1, false), false), true, false)</f>
        <v>1</v>
      </c>
    </row>
    <row r="231">
      <c r="A231" s="2">
        <v>1827.0</v>
      </c>
      <c r="B231" s="2" t="s">
        <v>224</v>
      </c>
      <c r="C231" s="2">
        <v>77.93</v>
      </c>
      <c r="D231" s="2">
        <v>46.99</v>
      </c>
      <c r="E231" s="2">
        <v>58.2</v>
      </c>
      <c r="F231" s="2">
        <v>46.45</v>
      </c>
      <c r="G231" s="6">
        <f t="shared" ref="G231:J231" si="231">(C231-average(C:C))/stdev(C:C)</f>
        <v>0.1245166973</v>
      </c>
      <c r="H231" s="6">
        <f t="shared" si="231"/>
        <v>-1.500380857</v>
      </c>
      <c r="I231" s="6">
        <f t="shared" si="231"/>
        <v>-1.144135632</v>
      </c>
      <c r="J231" s="6">
        <f t="shared" si="231"/>
        <v>-0.6132225746</v>
      </c>
      <c r="K231" s="6">
        <f t="shared" si="3"/>
        <v>-0.7833055915</v>
      </c>
      <c r="L231" s="9" t="b">
        <f>if(iferror(VLOOKUP($A231, NIL!$A$2:$F974, 1, false), false), true, false)</f>
        <v>1</v>
      </c>
    </row>
    <row r="232">
      <c r="A232" s="2">
        <v>1973.0</v>
      </c>
      <c r="B232" s="2" t="s">
        <v>267</v>
      </c>
      <c r="C232" s="2">
        <v>52.58</v>
      </c>
      <c r="D232" s="2">
        <v>68.67</v>
      </c>
      <c r="E232" s="2">
        <v>60.47</v>
      </c>
      <c r="F232" s="2">
        <v>46.49</v>
      </c>
      <c r="G232" s="6">
        <f t="shared" ref="G232:J232" si="232">(C232-average(C:C))/stdev(C:C)</f>
        <v>-1.733474151</v>
      </c>
      <c r="H232" s="6">
        <f t="shared" si="232"/>
        <v>-0.02630003715</v>
      </c>
      <c r="I232" s="6">
        <f t="shared" si="232"/>
        <v>-0.9663537199</v>
      </c>
      <c r="J232" s="6">
        <f t="shared" si="232"/>
        <v>-0.6107820241</v>
      </c>
      <c r="K232" s="6">
        <f t="shared" si="3"/>
        <v>-0.834227483</v>
      </c>
      <c r="L232" s="9" t="b">
        <f>if(iferror(VLOOKUP($A232, NIL!$A$2:$F974, 1, false), false), true, false)</f>
        <v>1</v>
      </c>
    </row>
    <row r="233">
      <c r="A233" s="2">
        <v>2119.0</v>
      </c>
      <c r="B233" s="2" t="s">
        <v>308</v>
      </c>
      <c r="C233" s="2">
        <v>65.63</v>
      </c>
      <c r="D233" s="2">
        <v>48.44</v>
      </c>
      <c r="E233" s="2">
        <v>67.19</v>
      </c>
      <c r="F233" s="2">
        <v>45.31</v>
      </c>
      <c r="G233" s="6">
        <f t="shared" ref="G233:J233" si="233">(C233-average(C:C))/stdev(C:C)</f>
        <v>-0.7769936551</v>
      </c>
      <c r="H233" s="6">
        <f t="shared" si="233"/>
        <v>-1.401791503</v>
      </c>
      <c r="I233" s="6">
        <f t="shared" si="233"/>
        <v>-0.4400566053</v>
      </c>
      <c r="J233" s="6">
        <f t="shared" si="233"/>
        <v>-0.6827782648</v>
      </c>
      <c r="K233" s="6">
        <f t="shared" si="3"/>
        <v>-0.825405007</v>
      </c>
      <c r="L233" s="9" t="b">
        <f>if(iferror(VLOOKUP($A233, NIL!$A$2:$F974, 1, false), false), true, false)</f>
        <v>1</v>
      </c>
    </row>
    <row r="234">
      <c r="A234" s="2">
        <v>1721.0</v>
      </c>
      <c r="B234" s="2" t="s">
        <v>198</v>
      </c>
      <c r="C234" s="2">
        <v>67.74</v>
      </c>
      <c r="D234" s="2">
        <v>45.75</v>
      </c>
      <c r="E234" s="2">
        <v>69.18</v>
      </c>
      <c r="F234" s="2">
        <v>41.58</v>
      </c>
      <c r="G234" s="6">
        <f t="shared" ref="G234:J234" si="234">(C234-average(C:C))/stdev(C:C)</f>
        <v>-0.6223443182</v>
      </c>
      <c r="H234" s="6">
        <f t="shared" si="234"/>
        <v>-1.584691752</v>
      </c>
      <c r="I234" s="6">
        <f t="shared" si="234"/>
        <v>-0.2842037395</v>
      </c>
      <c r="J234" s="6">
        <f t="shared" si="234"/>
        <v>-0.9103596019</v>
      </c>
      <c r="K234" s="6">
        <f t="shared" si="3"/>
        <v>-0.8503998529</v>
      </c>
      <c r="L234" s="9" t="b">
        <f>if(iferror(VLOOKUP($A234, NIL!$A$2:$F974, 1, false), false), true, false)</f>
        <v>1</v>
      </c>
    </row>
    <row r="235">
      <c r="A235" s="2">
        <v>2191.0</v>
      </c>
      <c r="B235" s="2" t="s">
        <v>311</v>
      </c>
      <c r="C235" s="2">
        <v>62.5</v>
      </c>
      <c r="D235" s="2">
        <v>56.25</v>
      </c>
      <c r="E235" s="2">
        <v>63.28</v>
      </c>
      <c r="F235" s="2">
        <v>40.63</v>
      </c>
      <c r="G235" s="6">
        <f t="shared" ref="G235:J235" si="235">(C235-average(C:C))/stdev(C:C)</f>
        <v>-1.006402387</v>
      </c>
      <c r="H235" s="6">
        <f t="shared" si="235"/>
        <v>-0.8707688461</v>
      </c>
      <c r="I235" s="6">
        <f t="shared" si="235"/>
        <v>-0.7462800752</v>
      </c>
      <c r="J235" s="6">
        <f t="shared" si="235"/>
        <v>-0.9683226771</v>
      </c>
      <c r="K235" s="6">
        <f t="shared" si="3"/>
        <v>-0.8979434964</v>
      </c>
      <c r="L235" s="9" t="b">
        <f>if(iferror(VLOOKUP($A235, NIL!$A$2:$F974, 1, false), false), true, false)</f>
        <v>1</v>
      </c>
    </row>
    <row r="236">
      <c r="A236" s="2">
        <v>1780.0</v>
      </c>
      <c r="B236" s="2" t="s">
        <v>217</v>
      </c>
      <c r="C236" s="2">
        <v>70.84</v>
      </c>
      <c r="D236" s="2">
        <v>53.0</v>
      </c>
      <c r="E236" s="2">
        <v>61.52</v>
      </c>
      <c r="F236" s="2">
        <v>36.51</v>
      </c>
      <c r="G236" s="6">
        <f t="shared" ref="G236:J236" si="236">(C236-average(C:C))/stdev(C:C)</f>
        <v>-0.395134392</v>
      </c>
      <c r="H236" s="6">
        <f t="shared" si="236"/>
        <v>-1.091744984</v>
      </c>
      <c r="I236" s="6">
        <f t="shared" si="236"/>
        <v>-0.8841197957</v>
      </c>
      <c r="J236" s="6">
        <f t="shared" si="236"/>
        <v>-1.219699382</v>
      </c>
      <c r="K236" s="6">
        <f t="shared" si="3"/>
        <v>-0.8976746383</v>
      </c>
      <c r="L236" s="9" t="b">
        <f>if(iferror(VLOOKUP($A236, NIL!$A$2:$F974, 1, false), false), true, false)</f>
        <v>1</v>
      </c>
    </row>
    <row r="237">
      <c r="A237" s="2">
        <v>1984.0</v>
      </c>
      <c r="B237" s="2" t="s">
        <v>270</v>
      </c>
      <c r="C237" s="2">
        <v>71.77</v>
      </c>
      <c r="D237" s="2">
        <v>50.62</v>
      </c>
      <c r="E237" s="2">
        <v>63.26</v>
      </c>
      <c r="F237" s="2">
        <v>35.72</v>
      </c>
      <c r="G237" s="6">
        <f t="shared" ref="G237:J237" si="237">(C237-average(C:C))/stdev(C:C)</f>
        <v>-0.3269714141</v>
      </c>
      <c r="H237" s="6">
        <f t="shared" si="237"/>
        <v>-1.253567509</v>
      </c>
      <c r="I237" s="6">
        <f t="shared" si="237"/>
        <v>-0.7478464357</v>
      </c>
      <c r="J237" s="6">
        <f t="shared" si="237"/>
        <v>-1.267900255</v>
      </c>
      <c r="K237" s="6">
        <f t="shared" si="3"/>
        <v>-0.8990714035</v>
      </c>
      <c r="L237" s="9" t="b">
        <f>if(iferror(VLOOKUP($A237, NIL!$A$2:$F974, 1, false), false), true, false)</f>
        <v>1</v>
      </c>
    </row>
    <row r="238">
      <c r="A238" s="2">
        <v>1726.0</v>
      </c>
      <c r="B238" s="2" t="s">
        <v>199</v>
      </c>
      <c r="C238" s="2">
        <v>65.58</v>
      </c>
      <c r="D238" s="2">
        <v>49.8</v>
      </c>
      <c r="E238" s="2">
        <v>57.86</v>
      </c>
      <c r="F238" s="2">
        <v>46.12</v>
      </c>
      <c r="G238" s="6">
        <f t="shared" ref="G238:J238" si="238">(C238-average(C:C))/stdev(C:C)</f>
        <v>-0.7806583313</v>
      </c>
      <c r="H238" s="6">
        <f t="shared" si="238"/>
        <v>-1.309321488</v>
      </c>
      <c r="I238" s="6">
        <f t="shared" si="238"/>
        <v>-1.17076376</v>
      </c>
      <c r="J238" s="6">
        <f t="shared" si="238"/>
        <v>-0.6333571165</v>
      </c>
      <c r="K238" s="6">
        <f t="shared" si="3"/>
        <v>-0.973525174</v>
      </c>
      <c r="L238" s="9" t="b">
        <f>if(iferror(VLOOKUP($A238, NIL!$A$2:$F974, 1, false), false), true, false)</f>
        <v>1</v>
      </c>
    </row>
    <row r="239">
      <c r="A239" s="2">
        <v>1446.0</v>
      </c>
      <c r="B239" s="2" t="s">
        <v>138</v>
      </c>
      <c r="C239" s="2">
        <v>66.88</v>
      </c>
      <c r="D239" s="2">
        <v>54.04</v>
      </c>
      <c r="E239" s="2">
        <v>61.67</v>
      </c>
      <c r="F239" s="2">
        <v>38.86</v>
      </c>
      <c r="G239" s="6">
        <f t="shared" ref="G239:J239" si="239">(C239-average(C:C))/stdev(C:C)</f>
        <v>-0.6853767494</v>
      </c>
      <c r="H239" s="6">
        <f t="shared" si="239"/>
        <v>-1.02103262</v>
      </c>
      <c r="I239" s="6">
        <f t="shared" si="239"/>
        <v>-0.8723720923</v>
      </c>
      <c r="J239" s="6">
        <f t="shared" si="239"/>
        <v>-1.076317038</v>
      </c>
      <c r="K239" s="6">
        <f t="shared" si="3"/>
        <v>-0.9137746249</v>
      </c>
      <c r="L239" s="9" t="b">
        <f>if(iferror(VLOOKUP($A239, NIL!$A$2:$F974, 1, false), false), true, false)</f>
        <v>1</v>
      </c>
    </row>
    <row r="240">
      <c r="A240" s="2">
        <v>1851.0</v>
      </c>
      <c r="B240" s="2" t="s">
        <v>232</v>
      </c>
      <c r="C240" s="2">
        <v>58.87</v>
      </c>
      <c r="D240" s="2">
        <v>54.65</v>
      </c>
      <c r="E240" s="2">
        <v>59.3</v>
      </c>
      <c r="F240" s="2">
        <v>42.5</v>
      </c>
      <c r="G240" s="6">
        <f t="shared" ref="G240:J240" si="240">(C240-average(C:C))/stdev(C:C)</f>
        <v>-1.272457881</v>
      </c>
      <c r="H240" s="6">
        <f t="shared" si="240"/>
        <v>-0.9795570984</v>
      </c>
      <c r="I240" s="6">
        <f t="shared" si="240"/>
        <v>-1.057985807</v>
      </c>
      <c r="J240" s="6">
        <f t="shared" si="240"/>
        <v>-0.8542269397</v>
      </c>
      <c r="K240" s="6">
        <f t="shared" si="3"/>
        <v>-1.041056932</v>
      </c>
      <c r="L240" s="9" t="b">
        <f>if(iferror(VLOOKUP($A240, NIL!$A$2:$F974, 1, false), false), true, false)</f>
        <v>1</v>
      </c>
    </row>
    <row r="241">
      <c r="A241" s="2">
        <v>492.0</v>
      </c>
      <c r="B241" s="2" t="s">
        <v>54</v>
      </c>
      <c r="C241" s="2">
        <v>44.55</v>
      </c>
      <c r="D241" s="2">
        <v>61.67</v>
      </c>
      <c r="E241" s="2">
        <v>54.43</v>
      </c>
      <c r="F241" s="2">
        <v>54.51</v>
      </c>
      <c r="G241" s="6">
        <f t="shared" ref="G241:J241" si="241">(C241-average(C:C))/stdev(C:C)</f>
        <v>-2.322021153</v>
      </c>
      <c r="H241" s="6">
        <f t="shared" si="241"/>
        <v>-0.5022486412</v>
      </c>
      <c r="I241" s="6">
        <f t="shared" si="241"/>
        <v>-1.439394579</v>
      </c>
      <c r="J241" s="6">
        <f t="shared" si="241"/>
        <v>-0.1214516423</v>
      </c>
      <c r="K241" s="6">
        <f t="shared" si="3"/>
        <v>-1.096279004</v>
      </c>
      <c r="L241" s="9" t="b">
        <f>if(iferror(VLOOKUP($A241, NIL!$A$2:$F974, 1, false), false), true, false)</f>
        <v>1</v>
      </c>
    </row>
    <row r="242">
      <c r="A242" s="2">
        <v>1468.0</v>
      </c>
      <c r="B242" s="2" t="s">
        <v>151</v>
      </c>
      <c r="C242" s="2">
        <v>65.84</v>
      </c>
      <c r="D242" s="2">
        <v>52.44</v>
      </c>
      <c r="E242" s="2">
        <v>65.11</v>
      </c>
      <c r="F242" s="2">
        <v>31.71</v>
      </c>
      <c r="G242" s="6">
        <f t="shared" ref="G242:J242" si="242">(C242-average(C:C))/stdev(C:C)</f>
        <v>-0.7616020149</v>
      </c>
      <c r="H242" s="6">
        <f t="shared" si="242"/>
        <v>-1.129820872</v>
      </c>
      <c r="I242" s="6">
        <f t="shared" si="242"/>
        <v>-0.6029580931</v>
      </c>
      <c r="J242" s="6">
        <f t="shared" si="242"/>
        <v>-1.512565446</v>
      </c>
      <c r="K242" s="6">
        <f t="shared" si="3"/>
        <v>-1.001736606</v>
      </c>
      <c r="L242" s="9" t="b">
        <f>if(iferror(VLOOKUP($A242, NIL!$A$2:$F974, 1, false), false), true, false)</f>
        <v>1</v>
      </c>
    </row>
    <row r="243">
      <c r="A243" s="2">
        <v>2167.0</v>
      </c>
      <c r="B243" s="2" t="s">
        <v>309</v>
      </c>
      <c r="C243" s="2">
        <v>50.63</v>
      </c>
      <c r="D243" s="2">
        <v>46.88</v>
      </c>
      <c r="E243" s="2">
        <v>60.0</v>
      </c>
      <c r="F243" s="2">
        <v>55.31</v>
      </c>
      <c r="G243" s="6">
        <f t="shared" ref="G243:J243" si="243">(C243-average(C:C))/stdev(C:C)</f>
        <v>-1.876396524</v>
      </c>
      <c r="H243" s="6">
        <f t="shared" si="243"/>
        <v>-1.507860049</v>
      </c>
      <c r="I243" s="6">
        <f t="shared" si="243"/>
        <v>-1.003163191</v>
      </c>
      <c r="J243" s="6">
        <f t="shared" si="243"/>
        <v>-0.07264063168</v>
      </c>
      <c r="K243" s="6">
        <f t="shared" si="3"/>
        <v>-1.115015099</v>
      </c>
      <c r="L243" s="9" t="b">
        <f>if(iferror(VLOOKUP($A243, NIL!$A$2:$F974, 1, false), false), true, false)</f>
        <v>1</v>
      </c>
    </row>
    <row r="244">
      <c r="A244" s="2">
        <v>2307.0</v>
      </c>
      <c r="B244" s="2">
        <v>2048.0</v>
      </c>
      <c r="C244" s="2">
        <v>59.38</v>
      </c>
      <c r="D244" s="2">
        <v>45.31</v>
      </c>
      <c r="E244" s="2">
        <v>69.53</v>
      </c>
      <c r="F244" s="2">
        <v>38.28</v>
      </c>
      <c r="G244" s="6">
        <f t="shared" ref="G244:J244" si="244">(C244-average(C:C))/stdev(C:C)</f>
        <v>-1.235078184</v>
      </c>
      <c r="H244" s="6">
        <f t="shared" si="244"/>
        <v>-1.614608522</v>
      </c>
      <c r="I244" s="6">
        <f t="shared" si="244"/>
        <v>-0.2567924314</v>
      </c>
      <c r="J244" s="6">
        <f t="shared" si="244"/>
        <v>-1.111705021</v>
      </c>
      <c r="K244" s="6">
        <f t="shared" si="3"/>
        <v>-1.054546039</v>
      </c>
      <c r="L244" s="9" t="b">
        <f>if(iferror(VLOOKUP($A244, NIL!$A$2:$F974, 1, false), false), true, false)</f>
        <v>1</v>
      </c>
    </row>
    <row r="245">
      <c r="A245" s="2">
        <v>1791.0</v>
      </c>
      <c r="B245" s="2" t="s">
        <v>218</v>
      </c>
      <c r="C245" s="2">
        <v>75.82</v>
      </c>
      <c r="D245" s="2">
        <v>53.71</v>
      </c>
      <c r="E245" s="2">
        <v>47.34</v>
      </c>
      <c r="F245" s="2">
        <v>35.35</v>
      </c>
      <c r="G245" s="6">
        <f t="shared" ref="G245:J245" si="245">(C245-average(C:C))/stdev(C:C)</f>
        <v>-0.03013263956</v>
      </c>
      <c r="H245" s="6">
        <f t="shared" si="245"/>
        <v>-1.043470197</v>
      </c>
      <c r="I245" s="6">
        <f t="shared" si="245"/>
        <v>-1.994669362</v>
      </c>
      <c r="J245" s="6">
        <f t="shared" si="245"/>
        <v>-1.290475347</v>
      </c>
      <c r="K245" s="6">
        <f t="shared" si="3"/>
        <v>-1.089686886</v>
      </c>
      <c r="L245" s="9" t="b">
        <f>if(iferror(VLOOKUP($A245, NIL!$A$2:$F974, 1, false), false), true, false)</f>
        <v>1</v>
      </c>
    </row>
    <row r="246">
      <c r="A246" s="2">
        <v>1997.0</v>
      </c>
      <c r="B246" s="2" t="s">
        <v>274</v>
      </c>
      <c r="C246" s="2">
        <v>57.05</v>
      </c>
      <c r="D246" s="2">
        <v>46.9</v>
      </c>
      <c r="E246" s="2">
        <v>66.16</v>
      </c>
      <c r="F246" s="2">
        <v>41.71</v>
      </c>
      <c r="G246" s="6">
        <f t="shared" ref="G246:J246" si="246">(C246-average(C:C))/stdev(C:C)</f>
        <v>-1.405852096</v>
      </c>
      <c r="H246" s="6">
        <f t="shared" si="246"/>
        <v>-1.506500196</v>
      </c>
      <c r="I246" s="6">
        <f t="shared" si="246"/>
        <v>-0.520724169</v>
      </c>
      <c r="J246" s="6">
        <f t="shared" si="246"/>
        <v>-0.9024278127</v>
      </c>
      <c r="K246" s="6">
        <f t="shared" si="3"/>
        <v>-1.083876068</v>
      </c>
      <c r="L246" s="9" t="b">
        <f>if(iferror(VLOOKUP($A246, NIL!$A$2:$F974, 1, false), false), true, false)</f>
        <v>1</v>
      </c>
    </row>
    <row r="247">
      <c r="A247" s="2">
        <v>2068.0</v>
      </c>
      <c r="B247" s="2" t="s">
        <v>294</v>
      </c>
      <c r="C247" s="2">
        <v>65.63</v>
      </c>
      <c r="D247" s="2">
        <v>35.16</v>
      </c>
      <c r="E247" s="2">
        <v>64.06</v>
      </c>
      <c r="F247" s="2">
        <v>45.31</v>
      </c>
      <c r="G247" s="6">
        <f t="shared" ref="G247:J247" si="247">(C247-average(C:C))/stdev(C:C)</f>
        <v>-0.7769936551</v>
      </c>
      <c r="H247" s="6">
        <f t="shared" si="247"/>
        <v>-2.304733997</v>
      </c>
      <c r="I247" s="6">
        <f t="shared" si="247"/>
        <v>-0.6851920173</v>
      </c>
      <c r="J247" s="6">
        <f t="shared" si="247"/>
        <v>-0.6827782648</v>
      </c>
      <c r="K247" s="6">
        <f t="shared" si="3"/>
        <v>-1.112424484</v>
      </c>
      <c r="L247" s="9" t="b">
        <f>if(iferror(VLOOKUP($A247, NIL!$A$2:$F974, 1, false), false), true, false)</f>
        <v>1</v>
      </c>
    </row>
    <row r="248">
      <c r="A248" s="2">
        <v>1833.0</v>
      </c>
      <c r="B248" s="2" t="s">
        <v>226</v>
      </c>
      <c r="C248" s="2">
        <v>80.52</v>
      </c>
      <c r="D248" s="2">
        <v>38.34</v>
      </c>
      <c r="E248" s="2">
        <v>57.35</v>
      </c>
      <c r="F248" s="2">
        <v>31.85</v>
      </c>
      <c r="G248" s="6">
        <f t="shared" ref="G248:J248" si="248">(C248-average(C:C))/stdev(C:C)</f>
        <v>0.314346926</v>
      </c>
      <c r="H248" s="6">
        <f t="shared" si="248"/>
        <v>-2.088517346</v>
      </c>
      <c r="I248" s="6">
        <f t="shared" si="248"/>
        <v>-1.210705952</v>
      </c>
      <c r="J248" s="6">
        <f t="shared" si="248"/>
        <v>-1.504023519</v>
      </c>
      <c r="K248" s="6">
        <f t="shared" si="3"/>
        <v>-1.122224973</v>
      </c>
      <c r="L248" s="9" t="b">
        <f>if(iferror(VLOOKUP($A248, NIL!$A$2:$F974, 1, false), false), true, false)</f>
        <v>1</v>
      </c>
    </row>
    <row r="249">
      <c r="A249" s="2">
        <v>2071.0</v>
      </c>
      <c r="B249" s="2" t="s">
        <v>295</v>
      </c>
      <c r="C249" s="2">
        <v>66.41</v>
      </c>
      <c r="D249" s="2">
        <v>52.34</v>
      </c>
      <c r="E249" s="2">
        <v>55.47</v>
      </c>
      <c r="F249" s="2">
        <v>33.59</v>
      </c>
      <c r="G249" s="6">
        <f t="shared" ref="G249:J249" si="249">(C249-average(C:C))/stdev(C:C)</f>
        <v>-0.7198247059</v>
      </c>
      <c r="H249" s="6">
        <f t="shared" si="249"/>
        <v>-1.136620138</v>
      </c>
      <c r="I249" s="6">
        <f t="shared" si="249"/>
        <v>-1.357943835</v>
      </c>
      <c r="J249" s="6">
        <f t="shared" si="249"/>
        <v>-1.397859571</v>
      </c>
      <c r="K249" s="6">
        <f t="shared" si="3"/>
        <v>-1.153062062</v>
      </c>
      <c r="L249" s="9" t="b">
        <f>if(iferror(VLOOKUP($A249, NIL!$A$2:$F974, 1, false), false), true, false)</f>
        <v>1</v>
      </c>
    </row>
    <row r="250">
      <c r="A250" s="2">
        <v>1591.0</v>
      </c>
      <c r="B250" s="2" t="s">
        <v>171</v>
      </c>
      <c r="C250" s="2">
        <v>58.35</v>
      </c>
      <c r="D250" s="2">
        <v>60.15</v>
      </c>
      <c r="E250" s="2">
        <v>52.69</v>
      </c>
      <c r="F250" s="2">
        <v>36.14</v>
      </c>
      <c r="G250" s="6">
        <f t="shared" ref="G250:J250" si="250">(C250-average(C:C))/stdev(C:C)</f>
        <v>-1.310570514</v>
      </c>
      <c r="H250" s="6">
        <f t="shared" si="250"/>
        <v>-0.6055974809</v>
      </c>
      <c r="I250" s="6">
        <f t="shared" si="250"/>
        <v>-1.575667939</v>
      </c>
      <c r="J250" s="6">
        <f t="shared" si="250"/>
        <v>-1.242274474</v>
      </c>
      <c r="K250" s="6">
        <f t="shared" si="3"/>
        <v>-1.183527602</v>
      </c>
      <c r="L250" s="9" t="b">
        <f>if(iferror(VLOOKUP($A250, NIL!$A$2:$F974, 1, false), false), true, false)</f>
        <v>1</v>
      </c>
    </row>
    <row r="251">
      <c r="A251" s="2">
        <v>1362.0</v>
      </c>
      <c r="B251" s="2" t="s">
        <v>123</v>
      </c>
      <c r="C251" s="2">
        <v>50.75</v>
      </c>
      <c r="D251" s="2">
        <v>48.35</v>
      </c>
      <c r="E251" s="2">
        <v>59.29</v>
      </c>
      <c r="F251" s="2">
        <v>48.71</v>
      </c>
      <c r="G251" s="6">
        <f t="shared" ref="G251:J251" si="251">(C251-average(C:C))/stdev(C:C)</f>
        <v>-1.867601301</v>
      </c>
      <c r="H251" s="6">
        <f t="shared" si="251"/>
        <v>-1.407910842</v>
      </c>
      <c r="I251" s="6">
        <f t="shared" si="251"/>
        <v>-1.058768987</v>
      </c>
      <c r="J251" s="6">
        <f t="shared" si="251"/>
        <v>-0.4753314695</v>
      </c>
      <c r="K251" s="6">
        <f t="shared" si="3"/>
        <v>-1.20240315</v>
      </c>
      <c r="L251" s="9" t="b">
        <f>if(iferror(VLOOKUP($A251, NIL!$A$2:$F974, 1, false), false), true, false)</f>
        <v>1</v>
      </c>
    </row>
    <row r="252">
      <c r="A252" s="2">
        <v>2209.0</v>
      </c>
      <c r="B252" s="2" t="s">
        <v>316</v>
      </c>
      <c r="C252" s="2">
        <v>76.56</v>
      </c>
      <c r="D252" s="2">
        <v>47.07</v>
      </c>
      <c r="E252" s="2">
        <v>59.02</v>
      </c>
      <c r="F252" s="2">
        <v>23.32</v>
      </c>
      <c r="G252" s="6">
        <f t="shared" ref="G252:J252" si="252">(C252-average(C:C))/stdev(C:C)</f>
        <v>0.02410456863</v>
      </c>
      <c r="H252" s="6">
        <f t="shared" si="252"/>
        <v>-1.494941444</v>
      </c>
      <c r="I252" s="6">
        <f t="shared" si="252"/>
        <v>-1.079914853</v>
      </c>
      <c r="J252" s="6">
        <f t="shared" si="252"/>
        <v>-2.02447092</v>
      </c>
      <c r="K252" s="6">
        <f t="shared" si="3"/>
        <v>-1.143805662</v>
      </c>
      <c r="L252" s="9" t="b">
        <f>if(iferror(VLOOKUP($A252, NIL!$A$2:$F974, 1, false), false), true, false)</f>
        <v>1</v>
      </c>
    </row>
    <row r="253">
      <c r="A253" s="2">
        <v>1746.0</v>
      </c>
      <c r="B253" s="2" t="s">
        <v>204</v>
      </c>
      <c r="C253" s="2">
        <v>70.26</v>
      </c>
      <c r="D253" s="2">
        <v>43.7</v>
      </c>
      <c r="E253" s="2">
        <v>59.55</v>
      </c>
      <c r="F253" s="2">
        <v>31.36</v>
      </c>
      <c r="G253" s="6">
        <f t="shared" ref="G253:J253" si="253">(C253-average(C:C))/stdev(C:C)</f>
        <v>-0.4376446363</v>
      </c>
      <c r="H253" s="6">
        <f t="shared" si="253"/>
        <v>-1.7240767</v>
      </c>
      <c r="I253" s="6">
        <f t="shared" si="253"/>
        <v>-1.038406301</v>
      </c>
      <c r="J253" s="6">
        <f t="shared" si="253"/>
        <v>-1.533920263</v>
      </c>
      <c r="K253" s="6">
        <f t="shared" si="3"/>
        <v>-1.183511975</v>
      </c>
      <c r="L253" s="9" t="b">
        <f>if(iferror(VLOOKUP($A253, NIL!$A$2:$F974, 1, false), false), true, false)</f>
        <v>1</v>
      </c>
    </row>
    <row r="254">
      <c r="A254" s="2">
        <v>1617.0</v>
      </c>
      <c r="B254" s="2" t="s">
        <v>180</v>
      </c>
      <c r="C254" s="2">
        <v>60.47</v>
      </c>
      <c r="D254" s="2">
        <v>46.32</v>
      </c>
      <c r="E254" s="2">
        <v>54.19</v>
      </c>
      <c r="F254" s="2">
        <v>42.32</v>
      </c>
      <c r="G254" s="6">
        <f t="shared" ref="G254:J254" si="254">(C254-average(C:C))/stdev(C:C)</f>
        <v>-1.155188242</v>
      </c>
      <c r="H254" s="6">
        <f t="shared" si="254"/>
        <v>-1.545935937</v>
      </c>
      <c r="I254" s="6">
        <f t="shared" si="254"/>
        <v>-1.458190904</v>
      </c>
      <c r="J254" s="6">
        <f t="shared" si="254"/>
        <v>-0.8652094171</v>
      </c>
      <c r="K254" s="6">
        <f t="shared" si="3"/>
        <v>-1.256131125</v>
      </c>
      <c r="L254" s="9" t="b">
        <f>if(iferror(VLOOKUP($A254, NIL!$A$2:$F974, 1, false), false), true, false)</f>
        <v>1</v>
      </c>
    </row>
    <row r="255">
      <c r="A255" s="2">
        <v>815.0</v>
      </c>
      <c r="B255" s="2" t="s">
        <v>71</v>
      </c>
      <c r="C255" s="2">
        <v>45.98</v>
      </c>
      <c r="D255" s="2">
        <v>52.85</v>
      </c>
      <c r="E255" s="2">
        <v>59.14</v>
      </c>
      <c r="F255" s="2">
        <v>43.83</v>
      </c>
      <c r="G255" s="6">
        <f t="shared" ref="G255:J255" si="255">(C255-average(C:C))/stdev(C:C)</f>
        <v>-2.217211413</v>
      </c>
      <c r="H255" s="6">
        <f t="shared" si="255"/>
        <v>-1.101943882</v>
      </c>
      <c r="I255" s="6">
        <f t="shared" si="255"/>
        <v>-1.07051669</v>
      </c>
      <c r="J255" s="6">
        <f t="shared" si="255"/>
        <v>-0.7730786345</v>
      </c>
      <c r="K255" s="6">
        <f t="shared" si="3"/>
        <v>-1.290687655</v>
      </c>
      <c r="L255" s="9" t="b">
        <f>if(iferror(VLOOKUP($A255, NIL!$A$2:$F974, 1, false), false), true, false)</f>
        <v>1</v>
      </c>
    </row>
    <row r="256">
      <c r="A256" s="2">
        <v>2349.0</v>
      </c>
      <c r="B256" s="2" t="s">
        <v>325</v>
      </c>
      <c r="C256" s="2">
        <v>66.41</v>
      </c>
      <c r="D256" s="2">
        <v>33.59</v>
      </c>
      <c r="E256" s="2">
        <v>67.97</v>
      </c>
      <c r="F256" s="2">
        <v>32.03</v>
      </c>
      <c r="G256" s="6">
        <f t="shared" ref="G256:J256" si="256">(C256-average(C:C))/stdev(C:C)</f>
        <v>-0.7198247059</v>
      </c>
      <c r="H256" s="6">
        <f t="shared" si="256"/>
        <v>-2.41148247</v>
      </c>
      <c r="I256" s="6">
        <f t="shared" si="256"/>
        <v>-0.3789685473</v>
      </c>
      <c r="J256" s="6">
        <f t="shared" si="256"/>
        <v>-1.493041042</v>
      </c>
      <c r="K256" s="6">
        <f t="shared" si="3"/>
        <v>-1.250829191</v>
      </c>
      <c r="L256" s="9" t="b">
        <f>if(iferror(VLOOKUP($A256, NIL!$A$2:$F974, 1, false), false), true, false)</f>
        <v>1</v>
      </c>
    </row>
    <row r="257">
      <c r="A257" s="2">
        <v>1755.0</v>
      </c>
      <c r="B257" s="2" t="s">
        <v>209</v>
      </c>
      <c r="C257" s="2">
        <v>66.48</v>
      </c>
      <c r="D257" s="2">
        <v>37.04</v>
      </c>
      <c r="E257" s="2">
        <v>62.38</v>
      </c>
      <c r="F257" s="2">
        <v>33.67</v>
      </c>
      <c r="G257" s="6">
        <f t="shared" ref="G257:J257" si="257">(C257-average(C:C))/stdev(C:C)</f>
        <v>-0.7146941592</v>
      </c>
      <c r="H257" s="6">
        <f t="shared" si="257"/>
        <v>-2.176907801</v>
      </c>
      <c r="I257" s="6">
        <f t="shared" si="257"/>
        <v>-0.8167662959</v>
      </c>
      <c r="J257" s="6">
        <f t="shared" si="257"/>
        <v>-1.39297847</v>
      </c>
      <c r="K257" s="6">
        <f t="shared" si="3"/>
        <v>-1.275336681</v>
      </c>
      <c r="L257" s="9" t="b">
        <f>if(iferror(VLOOKUP($A257, NIL!$A$2:$F974, 1, false), false), true, false)</f>
        <v>1</v>
      </c>
    </row>
    <row r="258">
      <c r="A258" s="2">
        <v>1904.0</v>
      </c>
      <c r="B258" s="2" t="s">
        <v>259</v>
      </c>
      <c r="C258" s="2">
        <v>66.95</v>
      </c>
      <c r="D258" s="2">
        <v>50.04</v>
      </c>
      <c r="E258" s="2">
        <v>48.44</v>
      </c>
      <c r="F258" s="2">
        <v>32.35</v>
      </c>
      <c r="G258" s="6">
        <f t="shared" ref="G258:J258" si="258">(C258-average(C:C))/stdev(C:C)</f>
        <v>-0.6802462026</v>
      </c>
      <c r="H258" s="6">
        <f t="shared" si="258"/>
        <v>-1.293003251</v>
      </c>
      <c r="I258" s="6">
        <f t="shared" si="258"/>
        <v>-1.908519537</v>
      </c>
      <c r="J258" s="6">
        <f t="shared" si="258"/>
        <v>-1.473516637</v>
      </c>
      <c r="K258" s="6">
        <f t="shared" si="3"/>
        <v>-1.338821407</v>
      </c>
      <c r="L258" s="9" t="b">
        <f>if(iferror(VLOOKUP($A258, NIL!$A$2:$F974, 1, false), false), true, false)</f>
        <v>1</v>
      </c>
    </row>
    <row r="259">
      <c r="A259" s="2">
        <v>2292.0</v>
      </c>
      <c r="B259" s="2" t="s">
        <v>323</v>
      </c>
      <c r="C259" s="2">
        <v>77.34</v>
      </c>
      <c r="D259" s="2">
        <v>50.78</v>
      </c>
      <c r="E259" s="2">
        <v>55.47</v>
      </c>
      <c r="F259" s="2">
        <v>14.06</v>
      </c>
      <c r="G259" s="6">
        <f t="shared" ref="G259:J259" si="259">(C259-average(C:C))/stdev(C:C)</f>
        <v>0.08127351781</v>
      </c>
      <c r="H259" s="6">
        <f t="shared" si="259"/>
        <v>-1.242688684</v>
      </c>
      <c r="I259" s="6">
        <f t="shared" si="259"/>
        <v>-1.357943835</v>
      </c>
      <c r="J259" s="6">
        <f t="shared" si="259"/>
        <v>-2.589458368</v>
      </c>
      <c r="K259" s="6">
        <f t="shared" si="3"/>
        <v>-1.277204342</v>
      </c>
      <c r="L259" s="9" t="b">
        <f>if(iferror(VLOOKUP($A259, NIL!$A$2:$F974, 1, false), false), true, false)</f>
        <v>1</v>
      </c>
    </row>
    <row r="260">
      <c r="A260" s="2">
        <v>1859.0</v>
      </c>
      <c r="B260" s="2" t="s">
        <v>238</v>
      </c>
      <c r="C260" s="2">
        <v>61.48</v>
      </c>
      <c r="D260" s="2">
        <v>46.68</v>
      </c>
      <c r="E260" s="2">
        <v>52.3</v>
      </c>
      <c r="F260" s="2">
        <v>35.35</v>
      </c>
      <c r="G260" s="6">
        <f t="shared" ref="G260:J260" si="260">(C260-average(C:C))/stdev(C:C)</f>
        <v>-1.081161782</v>
      </c>
      <c r="H260" s="6">
        <f t="shared" si="260"/>
        <v>-1.52145858</v>
      </c>
      <c r="I260" s="6">
        <f t="shared" si="260"/>
        <v>-1.606211968</v>
      </c>
      <c r="J260" s="6">
        <f t="shared" si="260"/>
        <v>-1.290475347</v>
      </c>
      <c r="K260" s="6">
        <f t="shared" si="3"/>
        <v>-1.374826919</v>
      </c>
      <c r="L260" s="9" t="b">
        <f>if(iferror(VLOOKUP($A260, NIL!$A$2:$F974, 1, false), false), true, false)</f>
        <v>1</v>
      </c>
    </row>
    <row r="261">
      <c r="A261" s="2">
        <v>1832.0</v>
      </c>
      <c r="B261" s="2" t="s">
        <v>225</v>
      </c>
      <c r="C261" s="2">
        <v>61.33</v>
      </c>
      <c r="D261" s="2">
        <v>49.8</v>
      </c>
      <c r="E261" s="2">
        <v>56.44</v>
      </c>
      <c r="F261" s="2">
        <v>27.97</v>
      </c>
      <c r="G261" s="6">
        <f t="shared" ref="G261:J261" si="261">(C261-average(C:C))/stdev(C:C)</f>
        <v>-1.092155811</v>
      </c>
      <c r="H261" s="6">
        <f t="shared" si="261"/>
        <v>-1.309321488</v>
      </c>
      <c r="I261" s="6">
        <f t="shared" si="261"/>
        <v>-1.281975353</v>
      </c>
      <c r="J261" s="6">
        <f t="shared" si="261"/>
        <v>-1.740756921</v>
      </c>
      <c r="K261" s="6">
        <f t="shared" si="3"/>
        <v>-1.356052393</v>
      </c>
      <c r="L261" s="9" t="b">
        <f>if(iferror(VLOOKUP($A261, NIL!$A$2:$F974, 1, false), false), true, false)</f>
        <v>1</v>
      </c>
    </row>
    <row r="262">
      <c r="A262" s="2">
        <v>1895.0</v>
      </c>
      <c r="B262" s="2" t="s">
        <v>256</v>
      </c>
      <c r="C262" s="2">
        <v>51.35</v>
      </c>
      <c r="D262" s="2">
        <v>41.33</v>
      </c>
      <c r="E262" s="2">
        <v>60.75</v>
      </c>
      <c r="F262" s="2">
        <v>40.5</v>
      </c>
      <c r="G262" s="6">
        <f t="shared" ref="G262:J262" si="262">(C262-average(C:C))/stdev(C:C)</f>
        <v>-1.823625186</v>
      </c>
      <c r="H262" s="6">
        <f t="shared" si="262"/>
        <v>-1.885219299</v>
      </c>
      <c r="I262" s="6">
        <f t="shared" si="262"/>
        <v>-0.9444246734</v>
      </c>
      <c r="J262" s="6">
        <f t="shared" si="262"/>
        <v>-0.9762544663</v>
      </c>
      <c r="K262" s="6">
        <f t="shared" si="3"/>
        <v>-1.407380906</v>
      </c>
      <c r="L262" s="9" t="b">
        <f>if(iferror(VLOOKUP($A262, NIL!$A$2:$F974, 1, false), false), true, false)</f>
        <v>1</v>
      </c>
    </row>
    <row r="263">
      <c r="A263" s="2">
        <v>2359.0</v>
      </c>
      <c r="B263" s="10" t="s">
        <v>326</v>
      </c>
      <c r="C263" s="2">
        <v>50.0</v>
      </c>
      <c r="D263" s="2">
        <v>45.31</v>
      </c>
      <c r="E263" s="2">
        <v>55.47</v>
      </c>
      <c r="F263" s="2">
        <v>42.19</v>
      </c>
      <c r="G263" s="6">
        <f t="shared" ref="G263:J263" si="263">(C263-average(C:C))/stdev(C:C)</f>
        <v>-1.922571444</v>
      </c>
      <c r="H263" s="6">
        <f t="shared" si="263"/>
        <v>-1.614608522</v>
      </c>
      <c r="I263" s="6">
        <f t="shared" si="263"/>
        <v>-1.357943835</v>
      </c>
      <c r="J263" s="6">
        <f t="shared" si="263"/>
        <v>-0.8731412063</v>
      </c>
      <c r="K263" s="6">
        <f t="shared" si="3"/>
        <v>-1.442066252</v>
      </c>
      <c r="L263" s="9" t="b">
        <f>if(iferror(VLOOKUP($A263, NIL!$A$2:$F974, 1, false), false), true, false)</f>
        <v>1</v>
      </c>
    </row>
    <row r="264">
      <c r="A264" s="2">
        <v>924.0</v>
      </c>
      <c r="B264" s="2" t="s">
        <v>85</v>
      </c>
      <c r="C264" s="2">
        <v>50.2</v>
      </c>
      <c r="D264" s="2">
        <v>56.99</v>
      </c>
      <c r="E264" s="2">
        <v>48.82</v>
      </c>
      <c r="F264" s="2">
        <v>34.65</v>
      </c>
      <c r="G264" s="6">
        <f t="shared" ref="G264:J264" si="264">(C264-average(C:C))/stdev(C:C)</f>
        <v>-1.907912739</v>
      </c>
      <c r="H264" s="6">
        <f t="shared" si="264"/>
        <v>-0.8204542793</v>
      </c>
      <c r="I264" s="6">
        <f t="shared" si="264"/>
        <v>-1.878758688</v>
      </c>
      <c r="J264" s="6">
        <f t="shared" si="264"/>
        <v>-1.333184982</v>
      </c>
      <c r="K264" s="6">
        <f t="shared" si="3"/>
        <v>-1.485077672</v>
      </c>
      <c r="L264" s="9" t="b">
        <f>if(iferror(VLOOKUP($A264, NIL!$A$2:$F974, 1, false), false), true, false)</f>
        <v>1</v>
      </c>
    </row>
    <row r="265">
      <c r="A265" s="2">
        <v>1529.0</v>
      </c>
      <c r="B265" s="2" t="s">
        <v>164</v>
      </c>
      <c r="C265" s="2">
        <v>40.55</v>
      </c>
      <c r="D265" s="2">
        <v>50.16</v>
      </c>
      <c r="E265" s="2">
        <v>54.53</v>
      </c>
      <c r="F265" s="2">
        <v>43.09</v>
      </c>
      <c r="G265" s="6">
        <f t="shared" ref="G265:J265" si="265">(C265-average(C:C))/stdev(C:C)</f>
        <v>-2.615195252</v>
      </c>
      <c r="H265" s="6">
        <f t="shared" si="265"/>
        <v>-1.284844132</v>
      </c>
      <c r="I265" s="6">
        <f t="shared" si="265"/>
        <v>-1.431562777</v>
      </c>
      <c r="J265" s="6">
        <f t="shared" si="265"/>
        <v>-0.8182288193</v>
      </c>
      <c r="K265" s="6">
        <f t="shared" si="3"/>
        <v>-1.537457745</v>
      </c>
      <c r="L265" s="9" t="b">
        <f>if(iferror(VLOOKUP($A265, NIL!$A$2:$F974, 1, false), false), true, false)</f>
        <v>1</v>
      </c>
    </row>
    <row r="266">
      <c r="A266" s="2">
        <v>1885.0</v>
      </c>
      <c r="B266" s="2" t="s">
        <v>251</v>
      </c>
      <c r="C266" s="2">
        <v>46.88</v>
      </c>
      <c r="D266" s="2">
        <v>40.47</v>
      </c>
      <c r="E266" s="2">
        <v>59.92</v>
      </c>
      <c r="F266" s="2">
        <v>38.67</v>
      </c>
      <c r="G266" s="6">
        <f t="shared" ref="G266:J266" si="266">(C266-average(C:C))/stdev(C:C)</f>
        <v>-2.151247241</v>
      </c>
      <c r="H266" s="6">
        <f t="shared" si="266"/>
        <v>-1.943692985</v>
      </c>
      <c r="I266" s="6">
        <f t="shared" si="266"/>
        <v>-1.009428633</v>
      </c>
      <c r="J266" s="6">
        <f t="shared" si="266"/>
        <v>-1.087909653</v>
      </c>
      <c r="K266" s="6">
        <f t="shared" si="3"/>
        <v>-1.548069628</v>
      </c>
      <c r="L266" s="9" t="b">
        <f>if(iferror(VLOOKUP($A266, NIL!$A$2:$F974, 1, false), false), true, false)</f>
        <v>1</v>
      </c>
    </row>
    <row r="267">
      <c r="A267" s="2">
        <v>1517.0</v>
      </c>
      <c r="B267" s="2" t="s">
        <v>161</v>
      </c>
      <c r="C267" s="2">
        <v>50.93</v>
      </c>
      <c r="D267" s="2">
        <v>47.48</v>
      </c>
      <c r="E267" s="2">
        <v>54.24</v>
      </c>
      <c r="F267" s="2">
        <v>33.24</v>
      </c>
      <c r="G267" s="6">
        <f t="shared" ref="G267:J267" si="267">(C267-average(C:C))/stdev(C:C)</f>
        <v>-1.854408466</v>
      </c>
      <c r="H267" s="6">
        <f t="shared" si="267"/>
        <v>-1.467064454</v>
      </c>
      <c r="I267" s="6">
        <f t="shared" si="267"/>
        <v>-1.454275003</v>
      </c>
      <c r="J267" s="6">
        <f t="shared" si="267"/>
        <v>-1.419214388</v>
      </c>
      <c r="K267" s="6">
        <f t="shared" si="3"/>
        <v>-1.548740578</v>
      </c>
      <c r="L267" s="9" t="b">
        <f>if(iferror(VLOOKUP($A267, NIL!$A$2:$F974, 1, false), false), true, false)</f>
        <v>1</v>
      </c>
    </row>
    <row r="268">
      <c r="A268" s="2">
        <v>1449.0</v>
      </c>
      <c r="B268" s="2" t="s">
        <v>142</v>
      </c>
      <c r="C268" s="2">
        <v>64.81</v>
      </c>
      <c r="D268" s="2">
        <v>43.83</v>
      </c>
      <c r="E268" s="2">
        <v>51.21</v>
      </c>
      <c r="F268" s="2">
        <v>24.53</v>
      </c>
      <c r="G268" s="6">
        <f t="shared" ref="G268:J268" si="268">(C268-average(C:C))/stdev(C:C)</f>
        <v>-0.8370943452</v>
      </c>
      <c r="H268" s="6">
        <f t="shared" si="268"/>
        <v>-1.715237655</v>
      </c>
      <c r="I268" s="6">
        <f t="shared" si="268"/>
        <v>-1.691578613</v>
      </c>
      <c r="J268" s="6">
        <f t="shared" si="268"/>
        <v>-1.950644266</v>
      </c>
      <c r="K268" s="6">
        <f t="shared" si="3"/>
        <v>-1.54863872</v>
      </c>
      <c r="L268" s="9" t="b">
        <f>if(iferror(VLOOKUP($A268, NIL!$A$2:$F974, 1, false), false), true, false)</f>
        <v>1</v>
      </c>
    </row>
    <row r="269">
      <c r="A269" s="2">
        <v>523.0</v>
      </c>
      <c r="B269" s="2" t="s">
        <v>58</v>
      </c>
      <c r="C269" s="2">
        <v>54.51</v>
      </c>
      <c r="D269" s="2">
        <v>41.05</v>
      </c>
      <c r="E269" s="2">
        <v>54.83</v>
      </c>
      <c r="F269" s="2">
        <v>32.13</v>
      </c>
      <c r="G269" s="6">
        <f t="shared" ref="G269:J269" si="269">(C269-average(C:C))/stdev(C:C)</f>
        <v>-1.592017648</v>
      </c>
      <c r="H269" s="6">
        <f t="shared" si="269"/>
        <v>-1.904257243</v>
      </c>
      <c r="I269" s="6">
        <f t="shared" si="269"/>
        <v>-1.40806737</v>
      </c>
      <c r="J269" s="6">
        <f t="shared" si="269"/>
        <v>-1.486939665</v>
      </c>
      <c r="K269" s="6">
        <f t="shared" si="3"/>
        <v>-1.597820482</v>
      </c>
      <c r="L269" s="9" t="b">
        <f>if(iferror(VLOOKUP($A269, NIL!$A$2:$F974, 1, false), false), true, false)</f>
        <v>1</v>
      </c>
    </row>
    <row r="270">
      <c r="A270" s="2">
        <v>1608.0</v>
      </c>
      <c r="B270" s="2" t="s">
        <v>178</v>
      </c>
      <c r="C270" s="2">
        <v>48.87</v>
      </c>
      <c r="D270" s="2">
        <v>50.69</v>
      </c>
      <c r="E270" s="2">
        <v>55.29</v>
      </c>
      <c r="F270" s="2">
        <v>26.42</v>
      </c>
      <c r="G270" s="6">
        <f t="shared" ref="G270:J270" si="270">(C270-average(C:C))/stdev(C:C)</f>
        <v>-2.005393127</v>
      </c>
      <c r="H270" s="6">
        <f t="shared" si="270"/>
        <v>-1.248808023</v>
      </c>
      <c r="I270" s="6">
        <f t="shared" si="270"/>
        <v>-1.372041079</v>
      </c>
      <c r="J270" s="6">
        <f t="shared" si="270"/>
        <v>-1.835328254</v>
      </c>
      <c r="K270" s="6">
        <f t="shared" si="3"/>
        <v>-1.615392621</v>
      </c>
      <c r="L270" s="9" t="b">
        <f>if(iferror(VLOOKUP($A270, NIL!$A$2:$F974, 1, false), false), true, false)</f>
        <v>1</v>
      </c>
    </row>
    <row r="271">
      <c r="A271" s="2">
        <v>2283.0</v>
      </c>
      <c r="B271" s="2" t="s">
        <v>322</v>
      </c>
      <c r="C271" s="2">
        <v>64.84</v>
      </c>
      <c r="D271" s="2">
        <v>42.97</v>
      </c>
      <c r="E271" s="2">
        <v>38.28</v>
      </c>
      <c r="F271" s="2">
        <v>32.03</v>
      </c>
      <c r="G271" s="6">
        <f t="shared" ref="G271:J271" si="271">(C271-average(C:C))/stdev(C:C)</f>
        <v>-0.8348955395</v>
      </c>
      <c r="H271" s="6">
        <f t="shared" si="271"/>
        <v>-1.773711341</v>
      </c>
      <c r="I271" s="6">
        <f t="shared" si="271"/>
        <v>-2.70423065</v>
      </c>
      <c r="J271" s="6">
        <f t="shared" si="271"/>
        <v>-1.493041042</v>
      </c>
      <c r="K271" s="6">
        <f t="shared" si="3"/>
        <v>-1.701469643</v>
      </c>
      <c r="L271" s="9" t="b">
        <f>if(iferror(VLOOKUP($A271, NIL!$A$2:$F974, 1, false), false), true, false)</f>
        <v>1</v>
      </c>
    </row>
    <row r="272">
      <c r="A272" s="2">
        <v>1864.0</v>
      </c>
      <c r="B272" s="2" t="s">
        <v>241</v>
      </c>
      <c r="C272" s="2">
        <v>62.42</v>
      </c>
      <c r="D272" s="2">
        <v>33.99</v>
      </c>
      <c r="E272" s="2">
        <v>48.21</v>
      </c>
      <c r="F272" s="2">
        <v>25.85</v>
      </c>
      <c r="G272" s="6">
        <f t="shared" ref="G272:J272" si="272">(C272-average(C:C))/stdev(C:C)</f>
        <v>-1.012265869</v>
      </c>
      <c r="H272" s="6">
        <f t="shared" si="272"/>
        <v>-2.384285407</v>
      </c>
      <c r="I272" s="6">
        <f t="shared" si="272"/>
        <v>-1.926532682</v>
      </c>
      <c r="J272" s="6">
        <f t="shared" si="272"/>
        <v>-1.870106099</v>
      </c>
      <c r="K272" s="6">
        <f t="shared" si="3"/>
        <v>-1.798297514</v>
      </c>
      <c r="L272" s="9" t="b">
        <f>if(iferror(VLOOKUP($A272, NIL!$A$2:$F974, 1, false), false), true, false)</f>
        <v>1</v>
      </c>
    </row>
    <row r="273">
      <c r="A273" s="2">
        <v>2023.0</v>
      </c>
      <c r="B273" s="2" t="s">
        <v>286</v>
      </c>
      <c r="C273" s="2">
        <v>54.69</v>
      </c>
      <c r="D273" s="2">
        <v>41.41</v>
      </c>
      <c r="E273" s="2">
        <v>41.41</v>
      </c>
      <c r="F273" s="2">
        <v>22.66</v>
      </c>
      <c r="G273" s="6">
        <f t="shared" ref="G273:J273" si="273">(C273-average(C:C))/stdev(C:C)</f>
        <v>-1.578824814</v>
      </c>
      <c r="H273" s="6">
        <f t="shared" si="273"/>
        <v>-1.879779887</v>
      </c>
      <c r="I273" s="6">
        <f t="shared" si="273"/>
        <v>-2.459095238</v>
      </c>
      <c r="J273" s="6">
        <f t="shared" si="273"/>
        <v>-2.064740004</v>
      </c>
      <c r="K273" s="6">
        <f t="shared" si="3"/>
        <v>-1.995609986</v>
      </c>
      <c r="L273" s="9" t="b">
        <f>if(iferror(VLOOKUP($A273, NIL!$A$2:$F974, 1, false), false), true, false)</f>
        <v>1</v>
      </c>
    </row>
    <row r="274">
      <c r="A274" s="2">
        <v>1467.0</v>
      </c>
      <c r="B274" s="10" t="s">
        <v>149</v>
      </c>
      <c r="C274" s="2">
        <v>47.28</v>
      </c>
      <c r="D274" s="2">
        <v>40.72</v>
      </c>
      <c r="E274" s="2">
        <v>41.68</v>
      </c>
      <c r="F274" s="2">
        <v>27.91</v>
      </c>
      <c r="G274" s="6">
        <f t="shared" ref="G274:J274" si="274">(C274-average(C:C))/stdev(C:C)</f>
        <v>-2.121929831</v>
      </c>
      <c r="H274" s="6">
        <f t="shared" si="274"/>
        <v>-1.92669482</v>
      </c>
      <c r="I274" s="6">
        <f t="shared" si="274"/>
        <v>-2.437949372</v>
      </c>
      <c r="J274" s="6">
        <f t="shared" si="274"/>
        <v>-1.744417746</v>
      </c>
      <c r="K274" s="6">
        <f t="shared" si="3"/>
        <v>-2.057747943</v>
      </c>
      <c r="L274" s="9" t="b">
        <f>if(iferror(VLOOKUP($A274, NIL!$A$2:$F974, 1, false), false), true, false)</f>
        <v>1</v>
      </c>
    </row>
    <row r="275">
      <c r="A275" s="2">
        <v>1931.0</v>
      </c>
      <c r="B275" s="2" t="s">
        <v>261</v>
      </c>
      <c r="C275" s="2">
        <v>32.69</v>
      </c>
      <c r="D275" s="2">
        <v>48.79</v>
      </c>
      <c r="E275" s="2">
        <v>46.37</v>
      </c>
      <c r="F275" s="2">
        <v>27.72</v>
      </c>
      <c r="G275" s="6">
        <f t="shared" ref="G275:J275" si="275">(C275-average(C:C))/stdev(C:C)</f>
        <v>-3.191282355</v>
      </c>
      <c r="H275" s="6">
        <f t="shared" si="275"/>
        <v>-1.377994073</v>
      </c>
      <c r="I275" s="6">
        <f t="shared" si="275"/>
        <v>-2.070637844</v>
      </c>
      <c r="J275" s="6">
        <f t="shared" si="275"/>
        <v>-1.756010361</v>
      </c>
      <c r="K275" s="6">
        <f t="shared" si="3"/>
        <v>-2.098981158</v>
      </c>
      <c r="L275" s="9" t="b">
        <f>if(iferror(VLOOKUP($A275, NIL!$A$2:$F974, 1, false), false), true, false)</f>
        <v>1</v>
      </c>
    </row>
    <row r="276">
      <c r="A276" s="2">
        <v>2107.0</v>
      </c>
      <c r="B276" s="2" t="s">
        <v>306</v>
      </c>
      <c r="C276" s="2">
        <v>41.02</v>
      </c>
      <c r="D276" s="2">
        <v>40.16</v>
      </c>
      <c r="E276" s="2">
        <v>37.97</v>
      </c>
      <c r="F276" s="2">
        <v>29.45</v>
      </c>
      <c r="G276" s="6">
        <f t="shared" ref="G276:J276" si="276">(C276-average(C:C))/stdev(C:C)</f>
        <v>-2.580747295</v>
      </c>
      <c r="H276" s="6">
        <f t="shared" si="276"/>
        <v>-1.964770709</v>
      </c>
      <c r="I276" s="6">
        <f t="shared" si="276"/>
        <v>-2.728509238</v>
      </c>
      <c r="J276" s="6">
        <f t="shared" si="276"/>
        <v>-1.650456551</v>
      </c>
      <c r="K276" s="6">
        <f t="shared" si="3"/>
        <v>-2.231120948</v>
      </c>
      <c r="L276" s="9" t="b">
        <f>if(iferror(VLOOKUP($A276, NIL!$A$2:$F974, 1, false), false), true, false)</f>
        <v>1</v>
      </c>
    </row>
    <row r="277">
      <c r="A277" s="2">
        <v>2413.0</v>
      </c>
      <c r="B277" s="2" t="s">
        <v>333</v>
      </c>
      <c r="C277" s="2">
        <v>31.25</v>
      </c>
      <c r="D277" s="2">
        <v>42.97</v>
      </c>
      <c r="E277" s="2">
        <v>47.66</v>
      </c>
      <c r="F277" s="2">
        <v>20.31</v>
      </c>
      <c r="G277" s="6">
        <f t="shared" ref="G277:J277" si="277">(C277-average(C:C))/stdev(C:C)</f>
        <v>-3.29682503</v>
      </c>
      <c r="H277" s="6">
        <f t="shared" si="277"/>
        <v>-1.773711341</v>
      </c>
      <c r="I277" s="6">
        <f t="shared" si="277"/>
        <v>-1.969607595</v>
      </c>
      <c r="J277" s="6">
        <f t="shared" si="277"/>
        <v>-2.208122348</v>
      </c>
      <c r="K277" s="6">
        <f t="shared" si="3"/>
        <v>-2.312066578</v>
      </c>
      <c r="L277" s="9" t="b">
        <f>if(iferror(VLOOKUP($A277, NIL!$A$2:$F974, 1, false), false), true, false)</f>
        <v>1</v>
      </c>
    </row>
    <row r="278">
      <c r="A278" s="2">
        <v>1707.0</v>
      </c>
      <c r="B278" s="2" t="s">
        <v>183</v>
      </c>
      <c r="C278" s="2">
        <v>51.5</v>
      </c>
      <c r="D278" s="2">
        <v>20.79</v>
      </c>
      <c r="E278" s="2">
        <v>46.88</v>
      </c>
      <c r="F278" s="2">
        <v>22.61</v>
      </c>
      <c r="G278" s="6">
        <f t="shared" ref="G278:J278" si="278">(C278-average(C:C))/stdev(C:C)</f>
        <v>-1.812631157</v>
      </c>
      <c r="H278" s="6">
        <f t="shared" si="278"/>
        <v>-3.281788489</v>
      </c>
      <c r="I278" s="6">
        <f t="shared" si="278"/>
        <v>-2.030695653</v>
      </c>
      <c r="J278" s="6">
        <f t="shared" si="278"/>
        <v>-2.067790692</v>
      </c>
      <c r="K278" s="6">
        <f t="shared" si="3"/>
        <v>-2.298226498</v>
      </c>
      <c r="L278" s="9" t="b">
        <f>if(iferror(VLOOKUP($A278, NIL!$A$2:$F974, 1, false), false), true, false)</f>
        <v>1</v>
      </c>
    </row>
    <row r="279">
      <c r="A279" s="2">
        <v>1516.0</v>
      </c>
      <c r="B279" s="2" t="s">
        <v>159</v>
      </c>
      <c r="C279" s="2">
        <v>42.12</v>
      </c>
      <c r="D279" s="2">
        <v>41.97</v>
      </c>
      <c r="E279" s="2">
        <v>38.25</v>
      </c>
      <c r="F279" s="2">
        <v>18.92</v>
      </c>
      <c r="G279" s="6">
        <f t="shared" ref="G279:J279" si="279">(C279-average(C:C))/stdev(C:C)</f>
        <v>-2.500124418</v>
      </c>
      <c r="H279" s="6">
        <f t="shared" si="279"/>
        <v>-1.841703998</v>
      </c>
      <c r="I279" s="6">
        <f t="shared" si="279"/>
        <v>-2.706580191</v>
      </c>
      <c r="J279" s="6">
        <f t="shared" si="279"/>
        <v>-2.292931479</v>
      </c>
      <c r="K279" s="6">
        <f t="shared" si="3"/>
        <v>-2.335335022</v>
      </c>
      <c r="L279" s="9" t="b">
        <f>if(iferror(VLOOKUP($A279, NIL!$A$2:$F974, 1, false), false), true, false)</f>
        <v>1</v>
      </c>
    </row>
    <row r="280">
      <c r="A280" s="2">
        <v>1757.0</v>
      </c>
      <c r="B280" s="2" t="s">
        <v>211</v>
      </c>
      <c r="C280" s="2">
        <v>40.94</v>
      </c>
      <c r="D280" s="2">
        <v>28.75</v>
      </c>
      <c r="E280" s="2">
        <v>36.25</v>
      </c>
      <c r="F280" s="2">
        <v>34.38</v>
      </c>
      <c r="G280" s="6">
        <f t="shared" ref="G280:J280" si="280">(C280-average(C:C))/stdev(C:C)</f>
        <v>-2.586610777</v>
      </c>
      <c r="H280" s="6">
        <f t="shared" si="280"/>
        <v>-2.740566933</v>
      </c>
      <c r="I280" s="6">
        <f t="shared" si="280"/>
        <v>-2.863216237</v>
      </c>
      <c r="J280" s="6">
        <f t="shared" si="280"/>
        <v>-1.349658698</v>
      </c>
      <c r="K280" s="6">
        <f t="shared" si="3"/>
        <v>-2.385013161</v>
      </c>
      <c r="L280" s="9" t="b">
        <f>if(iferror(VLOOKUP($A280, NIL!$A$2:$F974, 1, false), false), true, false)</f>
        <v>1</v>
      </c>
    </row>
    <row r="281">
      <c r="A281" s="2">
        <v>2448.0</v>
      </c>
      <c r="B281" s="2" t="s">
        <v>336</v>
      </c>
      <c r="C281" s="2">
        <v>41.41</v>
      </c>
      <c r="D281" s="2">
        <v>35.94</v>
      </c>
      <c r="E281" s="2">
        <v>37.5</v>
      </c>
      <c r="F281" s="2">
        <v>17.19</v>
      </c>
      <c r="G281" s="6">
        <f t="shared" ref="G281:J281" si="281">(C281-average(C:C))/stdev(C:C)</f>
        <v>-2.552162821</v>
      </c>
      <c r="H281" s="6">
        <f t="shared" si="281"/>
        <v>-2.251699724</v>
      </c>
      <c r="I281" s="6">
        <f t="shared" si="281"/>
        <v>-2.765318708</v>
      </c>
      <c r="J281" s="6">
        <f t="shared" si="281"/>
        <v>-2.398485289</v>
      </c>
      <c r="K281" s="6">
        <f t="shared" si="3"/>
        <v>-2.491916636</v>
      </c>
      <c r="L281" s="9" t="b">
        <f>if(iferror(VLOOKUP($A281, NIL!$A$2:$F974, 1, false), false), true, false)</f>
        <v>1</v>
      </c>
    </row>
    <row r="282">
      <c r="A282" s="2">
        <v>1519.0</v>
      </c>
      <c r="B282" s="2" t="s">
        <v>163</v>
      </c>
      <c r="C282" s="2">
        <v>39.58</v>
      </c>
      <c r="D282" s="2">
        <v>26.1</v>
      </c>
      <c r="E282" s="2">
        <v>25.35</v>
      </c>
      <c r="F282" s="2">
        <v>10.85</v>
      </c>
      <c r="G282" s="6">
        <f t="shared" ref="G282:J282" si="282">(C282-average(C:C))/stdev(C:C)</f>
        <v>-2.686289971</v>
      </c>
      <c r="H282" s="6">
        <f t="shared" si="282"/>
        <v>-2.920747476</v>
      </c>
      <c r="I282" s="6">
        <f t="shared" si="282"/>
        <v>-3.716882688</v>
      </c>
      <c r="J282" s="6">
        <f t="shared" si="282"/>
        <v>-2.785312548</v>
      </c>
      <c r="K282" s="6">
        <f t="shared" si="3"/>
        <v>-3.027308171</v>
      </c>
      <c r="L282" s="9" t="b">
        <f>if(iferror(VLOOKUP($A282, NIL!$A$2:$F974, 1, false), false), true, false)</f>
        <v>1</v>
      </c>
    </row>
    <row r="283">
      <c r="A283" s="2">
        <v>2182.0</v>
      </c>
      <c r="B283" s="2" t="s">
        <v>310</v>
      </c>
      <c r="C283" s="2">
        <v>25.78</v>
      </c>
      <c r="D283" s="2">
        <v>24.22</v>
      </c>
      <c r="E283" s="2">
        <v>18.75</v>
      </c>
      <c r="F283" s="2">
        <v>17.19</v>
      </c>
      <c r="G283" s="6">
        <f t="shared" ref="G283:J283" si="283">(C283-average(C:C))/stdev(C:C)</f>
        <v>-3.69774061</v>
      </c>
      <c r="H283" s="6">
        <f t="shared" si="283"/>
        <v>-3.048573673</v>
      </c>
      <c r="I283" s="6">
        <f t="shared" si="283"/>
        <v>-4.23378164</v>
      </c>
      <c r="J283" s="6">
        <f t="shared" si="283"/>
        <v>-2.398485289</v>
      </c>
      <c r="K283" s="6">
        <f t="shared" si="3"/>
        <v>-3.344645303</v>
      </c>
      <c r="L283" s="9" t="b">
        <f>if(iferror(VLOOKUP($A283, NIL!$A$2:$F974, 1, false), false), true, false)</f>
        <v>1</v>
      </c>
    </row>
    <row r="284">
      <c r="A284" s="2">
        <v>2407.0</v>
      </c>
      <c r="B284" s="2" t="s">
        <v>344</v>
      </c>
      <c r="C284" s="2">
        <v>35.94</v>
      </c>
      <c r="D284" s="2">
        <v>47.66</v>
      </c>
      <c r="E284" s="2">
        <v>66.41</v>
      </c>
      <c r="F284" s="2">
        <v>26.56</v>
      </c>
      <c r="G284" s="6">
        <f t="shared" ref="G284:J284" si="284">(C284-average(C:C))/stdev(C:C)</f>
        <v>-2.9530784</v>
      </c>
      <c r="H284" s="6">
        <f t="shared" si="284"/>
        <v>-1.454825776</v>
      </c>
      <c r="I284" s="6">
        <f t="shared" si="284"/>
        <v>-0.5011446632</v>
      </c>
      <c r="J284" s="6">
        <f t="shared" si="284"/>
        <v>-1.826786327</v>
      </c>
      <c r="K284" s="6">
        <f t="shared" si="3"/>
        <v>-1.683958791</v>
      </c>
    </row>
    <row r="285">
      <c r="A285" s="2">
        <v>1719.0</v>
      </c>
      <c r="B285" s="2" t="s">
        <v>197</v>
      </c>
      <c r="C285" s="2">
        <v>79.51</v>
      </c>
      <c r="D285" s="2">
        <v>77.69</v>
      </c>
      <c r="E285" s="2">
        <v>78.16</v>
      </c>
      <c r="F285" s="2">
        <v>74.75</v>
      </c>
      <c r="G285" s="6">
        <f t="shared" ref="G285:J285" si="285">(C285-average(C:C))/stdev(C:C)</f>
        <v>0.2403204662</v>
      </c>
      <c r="H285" s="6">
        <f t="shared" si="285"/>
        <v>0.5869937355</v>
      </c>
      <c r="I285" s="6">
        <f t="shared" si="285"/>
        <v>0.4190921071</v>
      </c>
      <c r="J285" s="6">
        <f t="shared" si="285"/>
        <v>1.113466927</v>
      </c>
      <c r="K285" s="6">
        <f t="shared" si="3"/>
        <v>0.589968309</v>
      </c>
    </row>
    <row r="286">
      <c r="A286" s="2">
        <v>2083.0</v>
      </c>
      <c r="B286" s="10" t="s">
        <v>345</v>
      </c>
      <c r="C286" s="2">
        <v>88.38</v>
      </c>
      <c r="D286" s="2">
        <v>80.42</v>
      </c>
      <c r="E286" s="2">
        <v>85.4</v>
      </c>
      <c r="F286" s="2">
        <v>76.9</v>
      </c>
      <c r="G286" s="6">
        <f t="shared" ref="G286:J286" si="286">(C286-average(C:C))/stdev(C:C)</f>
        <v>0.8904340292</v>
      </c>
      <c r="H286" s="6">
        <f t="shared" si="286"/>
        <v>0.7726136911</v>
      </c>
      <c r="I286" s="6">
        <f t="shared" si="286"/>
        <v>0.9861145937</v>
      </c>
      <c r="J286" s="6">
        <f t="shared" si="286"/>
        <v>1.244646518</v>
      </c>
      <c r="K286" s="6">
        <f t="shared" si="3"/>
        <v>0.9734522081</v>
      </c>
    </row>
  </sheetData>
  <hyperlinks>
    <hyperlink r:id="rId1" ref="B103"/>
    <hyperlink r:id="rId2" ref="B132"/>
    <hyperlink r:id="rId3" ref="B210"/>
    <hyperlink r:id="rId4" ref="B226"/>
    <hyperlink r:id="rId5" ref="B263"/>
    <hyperlink r:id="rId6" ref="B274"/>
    <hyperlink r:id="rId7" ref="B286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6" max="16" width="23.14"/>
  </cols>
  <sheetData>
    <row r="1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20</v>
      </c>
      <c r="I1" s="2" t="s">
        <v>22</v>
      </c>
      <c r="J1" s="2" t="s">
        <v>23</v>
      </c>
      <c r="K1" s="2" t="s">
        <v>19</v>
      </c>
      <c r="L1" s="2" t="s">
        <v>21</v>
      </c>
      <c r="M1" s="2" t="s">
        <v>24</v>
      </c>
      <c r="N1" s="2" t="s">
        <v>25</v>
      </c>
      <c r="O1" s="2" t="s">
        <v>26</v>
      </c>
      <c r="P1" s="2" t="s">
        <v>10</v>
      </c>
    </row>
    <row r="2">
      <c r="A2" s="2">
        <v>176.0</v>
      </c>
      <c r="B2" s="2" t="s">
        <v>30</v>
      </c>
      <c r="C2" s="2">
        <v>4.0</v>
      </c>
      <c r="D2" s="2">
        <v>1.0</v>
      </c>
      <c r="E2" s="2">
        <v>1.0</v>
      </c>
      <c r="F2" s="2">
        <v>0.0</v>
      </c>
      <c r="G2" s="2">
        <v>0.0</v>
      </c>
      <c r="I2" s="2">
        <v>0.0</v>
      </c>
      <c r="J2" s="7" t="b">
        <f t="shared" ref="J2:J286" si="2">or(C2=-1, not(C2))</f>
        <v>0</v>
      </c>
      <c r="K2" s="6">
        <f t="shared" ref="K2:O2" si="1">if(C2="", "", (C2-average(C:C))/stdev(C:C))</f>
        <v>0.1802616964</v>
      </c>
      <c r="L2" s="6">
        <f t="shared" si="1"/>
        <v>0.3487391692</v>
      </c>
      <c r="M2" s="6">
        <f t="shared" si="1"/>
        <v>0.2955136923</v>
      </c>
      <c r="N2" s="6">
        <f t="shared" si="1"/>
        <v>-0.980049762</v>
      </c>
      <c r="O2" s="6">
        <f t="shared" si="1"/>
        <v>-0.7116357457</v>
      </c>
      <c r="P2" s="6">
        <f t="shared" ref="P2:P286" si="4">average(K2:O2)</f>
        <v>-0.17343419</v>
      </c>
    </row>
    <row r="3">
      <c r="A3" s="2">
        <v>239.0</v>
      </c>
      <c r="B3" s="2" t="s">
        <v>51</v>
      </c>
      <c r="C3" s="2">
        <v>4.0</v>
      </c>
      <c r="D3" s="2">
        <v>1.0</v>
      </c>
      <c r="E3" s="2">
        <v>1.0</v>
      </c>
      <c r="F3" s="2">
        <v>1.0</v>
      </c>
      <c r="G3" s="2">
        <v>0.0</v>
      </c>
      <c r="I3" s="2">
        <v>1.0</v>
      </c>
      <c r="J3" s="7" t="b">
        <f t="shared" si="2"/>
        <v>0</v>
      </c>
      <c r="K3" s="6">
        <f t="shared" ref="K3:O3" si="3">if(C3="", "", (C3-average(C:C))/stdev(C:C))</f>
        <v>0.1802616964</v>
      </c>
      <c r="L3" s="6">
        <f t="shared" si="3"/>
        <v>0.3487391692</v>
      </c>
      <c r="M3" s="6">
        <f t="shared" si="3"/>
        <v>0.2955136923</v>
      </c>
      <c r="N3" s="6">
        <f t="shared" si="3"/>
        <v>1.016618783</v>
      </c>
      <c r="O3" s="6">
        <f t="shared" si="3"/>
        <v>-0.7116357457</v>
      </c>
      <c r="P3" s="6">
        <f t="shared" si="4"/>
        <v>0.225899519</v>
      </c>
    </row>
    <row r="4">
      <c r="A4" s="2">
        <v>245.0</v>
      </c>
      <c r="B4" s="2" t="s">
        <v>53</v>
      </c>
      <c r="C4" s="2">
        <v>2.0</v>
      </c>
      <c r="D4" s="2">
        <v>1.0</v>
      </c>
      <c r="E4" s="2">
        <v>1.0</v>
      </c>
      <c r="F4" s="2">
        <v>1.0</v>
      </c>
      <c r="G4" s="2">
        <v>0.0</v>
      </c>
      <c r="I4" s="2">
        <v>0.0</v>
      </c>
      <c r="J4" s="7" t="b">
        <f t="shared" si="2"/>
        <v>0</v>
      </c>
      <c r="K4" s="6">
        <f t="shared" ref="K4:O4" si="5">if(C4="", "", (C4-average(C:C))/stdev(C:C))</f>
        <v>-5.528025355</v>
      </c>
      <c r="L4" s="6">
        <f t="shared" si="5"/>
        <v>0.3487391692</v>
      </c>
      <c r="M4" s="6">
        <f t="shared" si="5"/>
        <v>0.2955136923</v>
      </c>
      <c r="N4" s="6">
        <f t="shared" si="5"/>
        <v>1.016618783</v>
      </c>
      <c r="O4" s="6">
        <f t="shared" si="5"/>
        <v>-0.7116357457</v>
      </c>
      <c r="P4" s="6">
        <f t="shared" si="4"/>
        <v>-0.9157578913</v>
      </c>
    </row>
    <row r="5">
      <c r="A5" s="2">
        <v>492.0</v>
      </c>
      <c r="B5" s="2" t="s">
        <v>54</v>
      </c>
      <c r="C5" s="2">
        <v>2.0</v>
      </c>
      <c r="D5" s="2">
        <v>0.0</v>
      </c>
      <c r="E5" s="2">
        <v>0.0</v>
      </c>
      <c r="F5" s="2">
        <v>0.0</v>
      </c>
      <c r="G5" s="2">
        <v>0.0</v>
      </c>
      <c r="I5" s="2">
        <v>0.0</v>
      </c>
      <c r="J5" s="7" t="b">
        <f t="shared" si="2"/>
        <v>0</v>
      </c>
      <c r="K5" s="6">
        <f t="shared" ref="K5:O5" si="6">if(C5="", "", (C5-average(C:C))/stdev(C:C))</f>
        <v>-5.528025355</v>
      </c>
      <c r="L5" s="6">
        <f t="shared" si="6"/>
        <v>-2.857411258</v>
      </c>
      <c r="M5" s="6">
        <f t="shared" si="6"/>
        <v>-3.37154258</v>
      </c>
      <c r="N5" s="6">
        <f t="shared" si="6"/>
        <v>-0.980049762</v>
      </c>
      <c r="O5" s="6">
        <f t="shared" si="6"/>
        <v>-0.7116357457</v>
      </c>
      <c r="P5" s="6">
        <f t="shared" si="4"/>
        <v>-2.68973294</v>
      </c>
    </row>
    <row r="6">
      <c r="A6" s="2">
        <v>520.0</v>
      </c>
      <c r="B6" s="2" t="s">
        <v>56</v>
      </c>
      <c r="C6" s="2">
        <v>4.0</v>
      </c>
      <c r="D6" s="2">
        <v>1.0</v>
      </c>
      <c r="E6" s="2">
        <v>1.0</v>
      </c>
      <c r="F6" s="2">
        <v>1.0</v>
      </c>
      <c r="G6" s="2">
        <v>1.0</v>
      </c>
      <c r="I6" s="2">
        <v>1.0</v>
      </c>
      <c r="J6" s="7" t="b">
        <f t="shared" si="2"/>
        <v>0</v>
      </c>
      <c r="K6" s="6">
        <f t="shared" ref="K6:O6" si="7">if(C6="", "", (C6-average(C:C))/stdev(C:C))</f>
        <v>0.1802616964</v>
      </c>
      <c r="L6" s="6">
        <f t="shared" si="7"/>
        <v>0.3487391692</v>
      </c>
      <c r="M6" s="6">
        <f t="shared" si="7"/>
        <v>0.2955136923</v>
      </c>
      <c r="N6" s="6">
        <f t="shared" si="7"/>
        <v>1.016618783</v>
      </c>
      <c r="O6" s="6">
        <f t="shared" si="7"/>
        <v>1.400065978</v>
      </c>
      <c r="P6" s="6">
        <f t="shared" si="4"/>
        <v>0.6482398638</v>
      </c>
    </row>
    <row r="7">
      <c r="A7" s="2">
        <v>523.0</v>
      </c>
      <c r="B7" s="2" t="s">
        <v>58</v>
      </c>
      <c r="C7" s="2">
        <v>4.0</v>
      </c>
      <c r="D7" s="2">
        <v>1.0</v>
      </c>
      <c r="E7" s="2">
        <v>0.0</v>
      </c>
      <c r="F7" s="2">
        <v>1.0</v>
      </c>
      <c r="G7" s="2">
        <v>0.0</v>
      </c>
      <c r="I7" s="2">
        <v>1.0</v>
      </c>
      <c r="J7" s="7" t="b">
        <f t="shared" si="2"/>
        <v>0</v>
      </c>
      <c r="K7" s="6">
        <f t="shared" ref="K7:O7" si="8">if(C7="", "", (C7-average(C:C))/stdev(C:C))</f>
        <v>0.1802616964</v>
      </c>
      <c r="L7" s="6">
        <f t="shared" si="8"/>
        <v>0.3487391692</v>
      </c>
      <c r="M7" s="6">
        <f t="shared" si="8"/>
        <v>-3.37154258</v>
      </c>
      <c r="N7" s="6">
        <f t="shared" si="8"/>
        <v>1.016618783</v>
      </c>
      <c r="O7" s="6">
        <f t="shared" si="8"/>
        <v>-0.7116357457</v>
      </c>
      <c r="P7" s="6">
        <f t="shared" si="4"/>
        <v>-0.5075117354</v>
      </c>
    </row>
    <row r="8">
      <c r="A8" s="2">
        <v>676.0</v>
      </c>
      <c r="B8" s="2" t="s">
        <v>60</v>
      </c>
      <c r="C8" s="2">
        <v>4.0</v>
      </c>
      <c r="D8" s="2">
        <v>1.0</v>
      </c>
      <c r="E8" s="2">
        <v>1.0</v>
      </c>
      <c r="F8" s="2">
        <v>1.0</v>
      </c>
      <c r="G8" s="2">
        <v>1.0</v>
      </c>
      <c r="I8" s="2">
        <v>0.0</v>
      </c>
      <c r="J8" s="7" t="b">
        <f t="shared" si="2"/>
        <v>0</v>
      </c>
      <c r="K8" s="6">
        <f t="shared" ref="K8:O8" si="9">if(C8="", "", (C8-average(C:C))/stdev(C:C))</f>
        <v>0.1802616964</v>
      </c>
      <c r="L8" s="6">
        <f t="shared" si="9"/>
        <v>0.3487391692</v>
      </c>
      <c r="M8" s="6">
        <f t="shared" si="9"/>
        <v>0.2955136923</v>
      </c>
      <c r="N8" s="6">
        <f t="shared" si="9"/>
        <v>1.016618783</v>
      </c>
      <c r="O8" s="6">
        <f t="shared" si="9"/>
        <v>1.400065978</v>
      </c>
      <c r="P8" s="6">
        <f t="shared" si="4"/>
        <v>0.6482398638</v>
      </c>
    </row>
    <row r="9">
      <c r="A9" s="2">
        <v>755.0</v>
      </c>
      <c r="B9" s="2" t="s">
        <v>63</v>
      </c>
      <c r="C9" s="2">
        <v>4.0</v>
      </c>
      <c r="D9" s="2">
        <v>1.0</v>
      </c>
      <c r="E9" s="2">
        <v>0.0</v>
      </c>
      <c r="F9" s="2">
        <v>0.0</v>
      </c>
      <c r="G9" s="2">
        <v>1.0</v>
      </c>
      <c r="I9" s="2">
        <v>0.0</v>
      </c>
      <c r="J9" s="7" t="b">
        <f t="shared" si="2"/>
        <v>0</v>
      </c>
      <c r="K9" s="6">
        <f t="shared" ref="K9:O9" si="10">if(C9="", "", (C9-average(C:C))/stdev(C:C))</f>
        <v>0.1802616964</v>
      </c>
      <c r="L9" s="6">
        <f t="shared" si="10"/>
        <v>0.3487391692</v>
      </c>
      <c r="M9" s="6">
        <f t="shared" si="10"/>
        <v>-3.37154258</v>
      </c>
      <c r="N9" s="6">
        <f t="shared" si="10"/>
        <v>-0.980049762</v>
      </c>
      <c r="O9" s="6">
        <f t="shared" si="10"/>
        <v>1.400065978</v>
      </c>
      <c r="P9" s="6">
        <f t="shared" si="4"/>
        <v>-0.4845050996</v>
      </c>
    </row>
    <row r="10">
      <c r="A10" s="2">
        <v>758.0</v>
      </c>
      <c r="B10" s="2" t="s">
        <v>64</v>
      </c>
      <c r="C10" s="2">
        <v>4.0</v>
      </c>
      <c r="D10" s="2">
        <v>0.0</v>
      </c>
      <c r="E10" s="2">
        <v>1.0</v>
      </c>
      <c r="F10" s="2">
        <v>0.0</v>
      </c>
      <c r="G10" s="2">
        <v>0.0</v>
      </c>
      <c r="H10" s="2" t="s">
        <v>65</v>
      </c>
      <c r="I10" s="2">
        <v>0.0</v>
      </c>
      <c r="J10" s="7" t="b">
        <f t="shared" si="2"/>
        <v>0</v>
      </c>
      <c r="K10" s="6">
        <f t="shared" ref="K10:O10" si="11">if(C10="", "", (C10-average(C:C))/stdev(C:C))</f>
        <v>0.1802616964</v>
      </c>
      <c r="L10" s="6">
        <f t="shared" si="11"/>
        <v>-2.857411258</v>
      </c>
      <c r="M10" s="6">
        <f t="shared" si="11"/>
        <v>0.2955136923</v>
      </c>
      <c r="N10" s="6">
        <f t="shared" si="11"/>
        <v>-0.980049762</v>
      </c>
      <c r="O10" s="6">
        <f t="shared" si="11"/>
        <v>-0.7116357457</v>
      </c>
      <c r="P10" s="6">
        <f t="shared" si="4"/>
        <v>-0.8146642753</v>
      </c>
    </row>
    <row r="11">
      <c r="A11" s="2">
        <v>808.0</v>
      </c>
      <c r="B11" s="2" t="s">
        <v>67</v>
      </c>
      <c r="C11" s="2">
        <v>4.0</v>
      </c>
      <c r="D11" s="2">
        <v>1.0</v>
      </c>
      <c r="E11" s="2">
        <v>1.0</v>
      </c>
      <c r="F11" s="2">
        <v>0.0</v>
      </c>
      <c r="G11" s="2">
        <v>0.0</v>
      </c>
      <c r="I11" s="2">
        <v>0.0</v>
      </c>
      <c r="J11" s="7" t="b">
        <f t="shared" si="2"/>
        <v>0</v>
      </c>
      <c r="K11" s="6">
        <f t="shared" ref="K11:O11" si="12">if(C11="", "", (C11-average(C:C))/stdev(C:C))</f>
        <v>0.1802616964</v>
      </c>
      <c r="L11" s="6">
        <f t="shared" si="12"/>
        <v>0.3487391692</v>
      </c>
      <c r="M11" s="6">
        <f t="shared" si="12"/>
        <v>0.2955136923</v>
      </c>
      <c r="N11" s="6">
        <f t="shared" si="12"/>
        <v>-0.980049762</v>
      </c>
      <c r="O11" s="6">
        <f t="shared" si="12"/>
        <v>-0.7116357457</v>
      </c>
      <c r="P11" s="6">
        <f t="shared" si="4"/>
        <v>-0.17343419</v>
      </c>
    </row>
    <row r="12">
      <c r="A12" s="2">
        <v>810.0</v>
      </c>
      <c r="B12" s="2" t="s">
        <v>69</v>
      </c>
      <c r="C12" s="2">
        <v>4.0</v>
      </c>
      <c r="D12" s="2">
        <v>1.0</v>
      </c>
      <c r="E12" s="2">
        <v>1.0</v>
      </c>
      <c r="F12" s="2">
        <v>0.0</v>
      </c>
      <c r="G12" s="2">
        <v>0.0</v>
      </c>
      <c r="I12" s="2">
        <v>0.0</v>
      </c>
      <c r="J12" s="7" t="b">
        <f t="shared" si="2"/>
        <v>0</v>
      </c>
      <c r="K12" s="6">
        <f t="shared" ref="K12:O12" si="13">if(C12="", "", (C12-average(C:C))/stdev(C:C))</f>
        <v>0.1802616964</v>
      </c>
      <c r="L12" s="6">
        <f t="shared" si="13"/>
        <v>0.3487391692</v>
      </c>
      <c r="M12" s="6">
        <f t="shared" si="13"/>
        <v>0.2955136923</v>
      </c>
      <c r="N12" s="6">
        <f t="shared" si="13"/>
        <v>-0.980049762</v>
      </c>
      <c r="O12" s="6">
        <f t="shared" si="13"/>
        <v>-0.7116357457</v>
      </c>
      <c r="P12" s="6">
        <f t="shared" si="4"/>
        <v>-0.17343419</v>
      </c>
    </row>
    <row r="13">
      <c r="A13" s="2">
        <v>815.0</v>
      </c>
      <c r="B13" s="2" t="s">
        <v>71</v>
      </c>
      <c r="C13" s="2">
        <v>4.0</v>
      </c>
      <c r="D13" s="2">
        <v>0.0</v>
      </c>
      <c r="E13" s="2">
        <v>1.0</v>
      </c>
      <c r="F13" s="2">
        <v>0.0</v>
      </c>
      <c r="G13" s="2">
        <v>0.0</v>
      </c>
      <c r="I13" s="2">
        <v>0.0</v>
      </c>
      <c r="J13" s="7" t="b">
        <f t="shared" si="2"/>
        <v>0</v>
      </c>
      <c r="K13" s="6">
        <f t="shared" ref="K13:O13" si="14">if(C13="", "", (C13-average(C:C))/stdev(C:C))</f>
        <v>0.1802616964</v>
      </c>
      <c r="L13" s="6">
        <f t="shared" si="14"/>
        <v>-2.857411258</v>
      </c>
      <c r="M13" s="6">
        <f t="shared" si="14"/>
        <v>0.2955136923</v>
      </c>
      <c r="N13" s="6">
        <f t="shared" si="14"/>
        <v>-0.980049762</v>
      </c>
      <c r="O13" s="6">
        <f t="shared" si="14"/>
        <v>-0.7116357457</v>
      </c>
      <c r="P13" s="6">
        <f t="shared" si="4"/>
        <v>-0.8146642753</v>
      </c>
    </row>
    <row r="14">
      <c r="A14" s="2">
        <v>823.0</v>
      </c>
      <c r="B14" s="2" t="s">
        <v>72</v>
      </c>
      <c r="C14" s="2">
        <v>4.0</v>
      </c>
      <c r="D14" s="2">
        <v>1.0</v>
      </c>
      <c r="J14" s="7" t="b">
        <f t="shared" si="2"/>
        <v>0</v>
      </c>
      <c r="K14" s="6">
        <f t="shared" ref="K14:O14" si="15">if(C14="", "", (C14-average(C:C))/stdev(C:C))</f>
        <v>0.1802616964</v>
      </c>
      <c r="L14" s="6">
        <f t="shared" si="15"/>
        <v>0.3487391692</v>
      </c>
      <c r="M14" s="6" t="str">
        <f t="shared" si="15"/>
        <v/>
      </c>
      <c r="N14" s="6" t="str">
        <f t="shared" si="15"/>
        <v/>
      </c>
      <c r="O14" s="6" t="str">
        <f t="shared" si="15"/>
        <v/>
      </c>
      <c r="P14" s="6">
        <f t="shared" si="4"/>
        <v>0.2645004328</v>
      </c>
    </row>
    <row r="15">
      <c r="A15" s="2">
        <v>825.0</v>
      </c>
      <c r="B15" s="2" t="s">
        <v>74</v>
      </c>
      <c r="C15" s="2">
        <v>4.0</v>
      </c>
      <c r="D15" s="2">
        <v>1.0</v>
      </c>
      <c r="E15" s="2">
        <v>0.0</v>
      </c>
      <c r="F15" s="2">
        <v>0.0</v>
      </c>
      <c r="G15" s="2">
        <v>0.0</v>
      </c>
      <c r="I15" s="2">
        <v>0.0</v>
      </c>
      <c r="J15" s="7" t="b">
        <f t="shared" si="2"/>
        <v>0</v>
      </c>
      <c r="K15" s="6">
        <f t="shared" ref="K15:O15" si="16">if(C15="", "", (C15-average(C:C))/stdev(C:C))</f>
        <v>0.1802616964</v>
      </c>
      <c r="L15" s="6">
        <f t="shared" si="16"/>
        <v>0.3487391692</v>
      </c>
      <c r="M15" s="6">
        <f t="shared" si="16"/>
        <v>-3.37154258</v>
      </c>
      <c r="N15" s="6">
        <f t="shared" si="16"/>
        <v>-0.980049762</v>
      </c>
      <c r="O15" s="6">
        <f t="shared" si="16"/>
        <v>-0.7116357457</v>
      </c>
      <c r="P15" s="6">
        <f t="shared" si="4"/>
        <v>-0.9068454444</v>
      </c>
    </row>
    <row r="16">
      <c r="A16" s="2">
        <v>830.0</v>
      </c>
      <c r="B16" s="2" t="s">
        <v>75</v>
      </c>
      <c r="C16" s="2">
        <v>4.0</v>
      </c>
      <c r="D16" s="2">
        <v>1.0</v>
      </c>
      <c r="E16" s="2">
        <v>1.0</v>
      </c>
      <c r="F16" s="2">
        <v>1.0</v>
      </c>
      <c r="G16" s="2">
        <v>0.0</v>
      </c>
      <c r="I16" s="2">
        <v>1.0</v>
      </c>
      <c r="J16" s="7" t="b">
        <f t="shared" si="2"/>
        <v>0</v>
      </c>
      <c r="K16" s="6">
        <f t="shared" ref="K16:O16" si="17">if(C16="", "", (C16-average(C:C))/stdev(C:C))</f>
        <v>0.1802616964</v>
      </c>
      <c r="L16" s="6">
        <f t="shared" si="17"/>
        <v>0.3487391692</v>
      </c>
      <c r="M16" s="6">
        <f t="shared" si="17"/>
        <v>0.2955136923</v>
      </c>
      <c r="N16" s="6">
        <f t="shared" si="17"/>
        <v>1.016618783</v>
      </c>
      <c r="O16" s="6">
        <f t="shared" si="17"/>
        <v>-0.7116357457</v>
      </c>
      <c r="P16" s="6">
        <f t="shared" si="4"/>
        <v>0.225899519</v>
      </c>
    </row>
    <row r="17">
      <c r="A17" s="2">
        <v>831.0</v>
      </c>
      <c r="B17" s="2" t="s">
        <v>77</v>
      </c>
      <c r="C17" s="2">
        <v>4.0</v>
      </c>
      <c r="D17" s="2">
        <v>1.0</v>
      </c>
      <c r="E17" s="2">
        <v>0.0</v>
      </c>
      <c r="F17" s="2">
        <v>0.0</v>
      </c>
      <c r="G17" s="2">
        <v>0.0</v>
      </c>
      <c r="I17" s="2">
        <v>0.0</v>
      </c>
      <c r="J17" s="7" t="b">
        <f t="shared" si="2"/>
        <v>0</v>
      </c>
      <c r="K17" s="6">
        <f t="shared" ref="K17:O17" si="18">if(C17="", "", (C17-average(C:C))/stdev(C:C))</f>
        <v>0.1802616964</v>
      </c>
      <c r="L17" s="6">
        <f t="shared" si="18"/>
        <v>0.3487391692</v>
      </c>
      <c r="M17" s="6">
        <f t="shared" si="18"/>
        <v>-3.37154258</v>
      </c>
      <c r="N17" s="6">
        <f t="shared" si="18"/>
        <v>-0.980049762</v>
      </c>
      <c r="O17" s="6">
        <f t="shared" si="18"/>
        <v>-0.7116357457</v>
      </c>
      <c r="P17" s="6">
        <f t="shared" si="4"/>
        <v>-0.9068454444</v>
      </c>
    </row>
    <row r="18">
      <c r="A18" s="2">
        <v>865.0</v>
      </c>
      <c r="B18" s="2" t="s">
        <v>79</v>
      </c>
      <c r="C18" s="2">
        <v>4.0</v>
      </c>
      <c r="D18" s="2">
        <v>1.0</v>
      </c>
      <c r="E18" s="2">
        <v>1.0</v>
      </c>
      <c r="F18" s="2">
        <v>0.0</v>
      </c>
      <c r="G18" s="2">
        <v>0.0</v>
      </c>
      <c r="I18" s="2">
        <v>0.0</v>
      </c>
      <c r="J18" s="7" t="b">
        <f t="shared" si="2"/>
        <v>0</v>
      </c>
      <c r="K18" s="6">
        <f t="shared" ref="K18:O18" si="19">if(C18="", "", (C18-average(C:C))/stdev(C:C))</f>
        <v>0.1802616964</v>
      </c>
      <c r="L18" s="6">
        <f t="shared" si="19"/>
        <v>0.3487391692</v>
      </c>
      <c r="M18" s="6">
        <f t="shared" si="19"/>
        <v>0.2955136923</v>
      </c>
      <c r="N18" s="6">
        <f t="shared" si="19"/>
        <v>-0.980049762</v>
      </c>
      <c r="O18" s="6">
        <f t="shared" si="19"/>
        <v>-0.7116357457</v>
      </c>
      <c r="P18" s="6">
        <f t="shared" si="4"/>
        <v>-0.17343419</v>
      </c>
    </row>
    <row r="19">
      <c r="A19" s="2">
        <v>869.0</v>
      </c>
      <c r="B19" s="2" t="s">
        <v>81</v>
      </c>
      <c r="C19" s="2">
        <v>4.0</v>
      </c>
      <c r="D19" s="2">
        <v>1.0</v>
      </c>
      <c r="E19" s="2">
        <v>1.0</v>
      </c>
      <c r="F19" s="2">
        <v>1.0</v>
      </c>
      <c r="G19" s="2">
        <v>0.0</v>
      </c>
      <c r="I19" s="2">
        <v>1.0</v>
      </c>
      <c r="J19" s="7" t="b">
        <f t="shared" si="2"/>
        <v>0</v>
      </c>
      <c r="K19" s="6">
        <f t="shared" ref="K19:O19" si="20">if(C19="", "", (C19-average(C:C))/stdev(C:C))</f>
        <v>0.1802616964</v>
      </c>
      <c r="L19" s="6">
        <f t="shared" si="20"/>
        <v>0.3487391692</v>
      </c>
      <c r="M19" s="6">
        <f t="shared" si="20"/>
        <v>0.2955136923</v>
      </c>
      <c r="N19" s="6">
        <f t="shared" si="20"/>
        <v>1.016618783</v>
      </c>
      <c r="O19" s="6">
        <f t="shared" si="20"/>
        <v>-0.7116357457</v>
      </c>
      <c r="P19" s="6">
        <f t="shared" si="4"/>
        <v>0.225899519</v>
      </c>
    </row>
    <row r="20">
      <c r="A20" s="2">
        <v>871.0</v>
      </c>
      <c r="B20" s="2" t="s">
        <v>83</v>
      </c>
      <c r="C20" s="2">
        <v>4.0</v>
      </c>
      <c r="D20" s="2">
        <v>1.0</v>
      </c>
      <c r="E20" s="2">
        <v>1.0</v>
      </c>
      <c r="F20" s="2">
        <v>0.0</v>
      </c>
      <c r="G20" s="2">
        <v>0.0</v>
      </c>
      <c r="I20" s="2">
        <v>1.0</v>
      </c>
      <c r="J20" s="7" t="b">
        <f t="shared" si="2"/>
        <v>0</v>
      </c>
      <c r="K20" s="6">
        <f t="shared" ref="K20:O20" si="21">if(C20="", "", (C20-average(C:C))/stdev(C:C))</f>
        <v>0.1802616964</v>
      </c>
      <c r="L20" s="6">
        <f t="shared" si="21"/>
        <v>0.3487391692</v>
      </c>
      <c r="M20" s="6">
        <f t="shared" si="21"/>
        <v>0.2955136923</v>
      </c>
      <c r="N20" s="6">
        <f t="shared" si="21"/>
        <v>-0.980049762</v>
      </c>
      <c r="O20" s="6">
        <f t="shared" si="21"/>
        <v>-0.7116357457</v>
      </c>
      <c r="P20" s="6">
        <f t="shared" si="4"/>
        <v>-0.17343419</v>
      </c>
    </row>
    <row r="21">
      <c r="A21" s="2">
        <v>877.0</v>
      </c>
      <c r="B21" s="2" t="s">
        <v>84</v>
      </c>
      <c r="C21" s="2">
        <v>4.0</v>
      </c>
      <c r="D21" s="2">
        <v>1.0</v>
      </c>
      <c r="E21" s="2">
        <v>0.0</v>
      </c>
      <c r="F21" s="2">
        <v>0.0</v>
      </c>
      <c r="G21" s="2">
        <v>0.0</v>
      </c>
      <c r="I21" s="2">
        <v>0.0</v>
      </c>
      <c r="J21" s="7" t="b">
        <f t="shared" si="2"/>
        <v>0</v>
      </c>
      <c r="K21" s="6">
        <f t="shared" ref="K21:O21" si="22">if(C21="", "", (C21-average(C:C))/stdev(C:C))</f>
        <v>0.1802616964</v>
      </c>
      <c r="L21" s="6">
        <f t="shared" si="22"/>
        <v>0.3487391692</v>
      </c>
      <c r="M21" s="6">
        <f t="shared" si="22"/>
        <v>-3.37154258</v>
      </c>
      <c r="N21" s="6">
        <f t="shared" si="22"/>
        <v>-0.980049762</v>
      </c>
      <c r="O21" s="6">
        <f t="shared" si="22"/>
        <v>-0.7116357457</v>
      </c>
      <c r="P21" s="6">
        <f t="shared" si="4"/>
        <v>-0.9068454444</v>
      </c>
    </row>
    <row r="22">
      <c r="A22" s="2">
        <v>924.0</v>
      </c>
      <c r="B22" s="2" t="s">
        <v>85</v>
      </c>
      <c r="C22" s="2">
        <v>4.0</v>
      </c>
      <c r="D22" s="2">
        <v>1.0</v>
      </c>
      <c r="E22" s="2">
        <v>1.0</v>
      </c>
      <c r="F22" s="2">
        <v>1.0</v>
      </c>
      <c r="G22" s="2">
        <v>0.0</v>
      </c>
      <c r="I22" s="2">
        <v>0.0</v>
      </c>
      <c r="J22" s="7" t="b">
        <f t="shared" si="2"/>
        <v>0</v>
      </c>
      <c r="K22" s="6">
        <f t="shared" ref="K22:O22" si="23">if(C22="", "", (C22-average(C:C))/stdev(C:C))</f>
        <v>0.1802616964</v>
      </c>
      <c r="L22" s="6">
        <f t="shared" si="23"/>
        <v>0.3487391692</v>
      </c>
      <c r="M22" s="6">
        <f t="shared" si="23"/>
        <v>0.2955136923</v>
      </c>
      <c r="N22" s="6">
        <f t="shared" si="23"/>
        <v>1.016618783</v>
      </c>
      <c r="O22" s="6">
        <f t="shared" si="23"/>
        <v>-0.7116357457</v>
      </c>
      <c r="P22" s="6">
        <f t="shared" si="4"/>
        <v>0.225899519</v>
      </c>
    </row>
    <row r="23">
      <c r="A23" s="2">
        <v>945.0</v>
      </c>
      <c r="B23" s="2" t="s">
        <v>86</v>
      </c>
      <c r="C23" s="2">
        <v>4.0</v>
      </c>
      <c r="D23" s="2">
        <v>1.0</v>
      </c>
      <c r="E23" s="2">
        <v>1.0</v>
      </c>
      <c r="F23" s="2">
        <v>1.0</v>
      </c>
      <c r="G23" s="2">
        <v>1.0</v>
      </c>
      <c r="I23" s="2">
        <v>1.0</v>
      </c>
      <c r="J23" s="7" t="b">
        <f t="shared" si="2"/>
        <v>0</v>
      </c>
      <c r="K23" s="6">
        <f t="shared" ref="K23:O23" si="24">if(C23="", "", (C23-average(C:C))/stdev(C:C))</f>
        <v>0.1802616964</v>
      </c>
      <c r="L23" s="6">
        <f t="shared" si="24"/>
        <v>0.3487391692</v>
      </c>
      <c r="M23" s="6">
        <f t="shared" si="24"/>
        <v>0.2955136923</v>
      </c>
      <c r="N23" s="6">
        <f t="shared" si="24"/>
        <v>1.016618783</v>
      </c>
      <c r="O23" s="6">
        <f t="shared" si="24"/>
        <v>1.400065978</v>
      </c>
      <c r="P23" s="6">
        <f t="shared" si="4"/>
        <v>0.6482398638</v>
      </c>
    </row>
    <row r="24">
      <c r="A24" s="2">
        <v>949.0</v>
      </c>
      <c r="B24" s="2" t="s">
        <v>88</v>
      </c>
      <c r="C24" s="2">
        <v>4.0</v>
      </c>
      <c r="D24" s="2">
        <v>1.0</v>
      </c>
      <c r="E24" s="2">
        <v>1.0</v>
      </c>
      <c r="F24" s="2">
        <v>0.0</v>
      </c>
      <c r="G24" s="2">
        <v>0.0</v>
      </c>
      <c r="I24" s="2">
        <v>0.0</v>
      </c>
      <c r="J24" s="7" t="b">
        <f t="shared" si="2"/>
        <v>0</v>
      </c>
      <c r="K24" s="6">
        <f t="shared" ref="K24:O24" si="25">if(C24="", "", (C24-average(C:C))/stdev(C:C))</f>
        <v>0.1802616964</v>
      </c>
      <c r="L24" s="6">
        <f t="shared" si="25"/>
        <v>0.3487391692</v>
      </c>
      <c r="M24" s="6">
        <f t="shared" si="25"/>
        <v>0.2955136923</v>
      </c>
      <c r="N24" s="6">
        <f t="shared" si="25"/>
        <v>-0.980049762</v>
      </c>
      <c r="O24" s="6">
        <f t="shared" si="25"/>
        <v>-0.7116357457</v>
      </c>
      <c r="P24" s="6">
        <f t="shared" si="4"/>
        <v>-0.17343419</v>
      </c>
    </row>
    <row r="25">
      <c r="A25" s="2">
        <v>955.0</v>
      </c>
      <c r="B25" s="2" t="s">
        <v>89</v>
      </c>
      <c r="C25" s="2">
        <v>4.0</v>
      </c>
      <c r="D25" s="2">
        <v>1.0</v>
      </c>
      <c r="E25" s="2">
        <v>1.0</v>
      </c>
      <c r="F25" s="2">
        <v>0.0</v>
      </c>
      <c r="G25" s="2">
        <v>0.0</v>
      </c>
      <c r="I25" s="2">
        <v>0.0</v>
      </c>
      <c r="J25" s="7" t="b">
        <f t="shared" si="2"/>
        <v>0</v>
      </c>
      <c r="K25" s="6">
        <f t="shared" ref="K25:O25" si="26">if(C25="", "", (C25-average(C:C))/stdev(C:C))</f>
        <v>0.1802616964</v>
      </c>
      <c r="L25" s="6">
        <f t="shared" si="26"/>
        <v>0.3487391692</v>
      </c>
      <c r="M25" s="6">
        <f t="shared" si="26"/>
        <v>0.2955136923</v>
      </c>
      <c r="N25" s="6">
        <f t="shared" si="26"/>
        <v>-0.980049762</v>
      </c>
      <c r="O25" s="6">
        <f t="shared" si="26"/>
        <v>-0.7116357457</v>
      </c>
      <c r="P25" s="6">
        <f t="shared" si="4"/>
        <v>-0.17343419</v>
      </c>
    </row>
    <row r="26">
      <c r="A26" s="2">
        <v>1018.0</v>
      </c>
      <c r="B26" s="2" t="s">
        <v>91</v>
      </c>
      <c r="C26" s="2">
        <v>4.0</v>
      </c>
      <c r="D26" s="2">
        <v>1.0</v>
      </c>
      <c r="E26" s="2">
        <v>1.0</v>
      </c>
      <c r="F26" s="2">
        <v>1.0</v>
      </c>
      <c r="G26" s="2">
        <v>0.0</v>
      </c>
      <c r="I26" s="2">
        <v>0.0</v>
      </c>
      <c r="J26" s="7" t="b">
        <f t="shared" si="2"/>
        <v>0</v>
      </c>
      <c r="K26" s="6">
        <f t="shared" ref="K26:O26" si="27">if(C26="", "", (C26-average(C:C))/stdev(C:C))</f>
        <v>0.1802616964</v>
      </c>
      <c r="L26" s="6">
        <f t="shared" si="27"/>
        <v>0.3487391692</v>
      </c>
      <c r="M26" s="6">
        <f t="shared" si="27"/>
        <v>0.2955136923</v>
      </c>
      <c r="N26" s="6">
        <f t="shared" si="27"/>
        <v>1.016618783</v>
      </c>
      <c r="O26" s="6">
        <f t="shared" si="27"/>
        <v>-0.7116357457</v>
      </c>
      <c r="P26" s="6">
        <f t="shared" si="4"/>
        <v>0.225899519</v>
      </c>
    </row>
    <row r="27">
      <c r="A27" s="2">
        <v>1062.0</v>
      </c>
      <c r="B27" s="2" t="s">
        <v>92</v>
      </c>
      <c r="C27" s="2">
        <v>4.0</v>
      </c>
      <c r="D27" s="2">
        <v>1.0</v>
      </c>
      <c r="E27" s="2">
        <v>1.0</v>
      </c>
      <c r="F27" s="2">
        <v>1.0</v>
      </c>
      <c r="G27" s="2">
        <v>1.0</v>
      </c>
      <c r="I27" s="2">
        <v>1.0</v>
      </c>
      <c r="J27" s="7" t="b">
        <f t="shared" si="2"/>
        <v>0</v>
      </c>
      <c r="K27" s="6">
        <f t="shared" ref="K27:O27" si="28">if(C27="", "", (C27-average(C:C))/stdev(C:C))</f>
        <v>0.1802616964</v>
      </c>
      <c r="L27" s="6">
        <f t="shared" si="28"/>
        <v>0.3487391692</v>
      </c>
      <c r="M27" s="6">
        <f t="shared" si="28"/>
        <v>0.2955136923</v>
      </c>
      <c r="N27" s="6">
        <f t="shared" si="28"/>
        <v>1.016618783</v>
      </c>
      <c r="O27" s="6">
        <f t="shared" si="28"/>
        <v>1.400065978</v>
      </c>
      <c r="P27" s="6">
        <f t="shared" si="4"/>
        <v>0.6482398638</v>
      </c>
    </row>
    <row r="28">
      <c r="A28" s="2">
        <v>1074.0</v>
      </c>
      <c r="B28" s="2" t="s">
        <v>94</v>
      </c>
      <c r="C28" s="2">
        <v>4.0</v>
      </c>
      <c r="D28" s="2">
        <v>1.0</v>
      </c>
      <c r="E28" s="2">
        <v>1.0</v>
      </c>
      <c r="F28" s="2">
        <v>0.0</v>
      </c>
      <c r="G28" s="2">
        <v>0.0</v>
      </c>
      <c r="I28" s="2">
        <v>0.0</v>
      </c>
      <c r="J28" s="7" t="b">
        <f t="shared" si="2"/>
        <v>0</v>
      </c>
      <c r="K28" s="6">
        <f t="shared" ref="K28:O28" si="29">if(C28="", "", (C28-average(C:C))/stdev(C:C))</f>
        <v>0.1802616964</v>
      </c>
      <c r="L28" s="6">
        <f t="shared" si="29"/>
        <v>0.3487391692</v>
      </c>
      <c r="M28" s="6">
        <f t="shared" si="29"/>
        <v>0.2955136923</v>
      </c>
      <c r="N28" s="6">
        <f t="shared" si="29"/>
        <v>-0.980049762</v>
      </c>
      <c r="O28" s="6">
        <f t="shared" si="29"/>
        <v>-0.7116357457</v>
      </c>
      <c r="P28" s="6">
        <f t="shared" si="4"/>
        <v>-0.17343419</v>
      </c>
    </row>
    <row r="29">
      <c r="A29" s="2">
        <v>1077.0</v>
      </c>
      <c r="B29" s="2" t="s">
        <v>95</v>
      </c>
      <c r="C29" s="2">
        <v>4.0</v>
      </c>
      <c r="D29" s="2">
        <v>1.0</v>
      </c>
      <c r="E29" s="2">
        <v>1.0</v>
      </c>
      <c r="F29" s="2">
        <v>1.0</v>
      </c>
      <c r="G29" s="2">
        <v>1.0</v>
      </c>
      <c r="I29" s="2">
        <v>1.0</v>
      </c>
      <c r="J29" s="7" t="b">
        <f t="shared" si="2"/>
        <v>0</v>
      </c>
      <c r="K29" s="6">
        <f t="shared" ref="K29:O29" si="30">if(C29="", "", (C29-average(C:C))/stdev(C:C))</f>
        <v>0.1802616964</v>
      </c>
      <c r="L29" s="6">
        <f t="shared" si="30"/>
        <v>0.3487391692</v>
      </c>
      <c r="M29" s="6">
        <f t="shared" si="30"/>
        <v>0.2955136923</v>
      </c>
      <c r="N29" s="6">
        <f t="shared" si="30"/>
        <v>1.016618783</v>
      </c>
      <c r="O29" s="6">
        <f t="shared" si="30"/>
        <v>1.400065978</v>
      </c>
      <c r="P29" s="6">
        <f t="shared" si="4"/>
        <v>0.6482398638</v>
      </c>
    </row>
    <row r="30">
      <c r="A30" s="2">
        <v>1085.0</v>
      </c>
      <c r="B30" s="2" t="s">
        <v>96</v>
      </c>
      <c r="C30" s="2">
        <v>4.0</v>
      </c>
      <c r="D30" s="2">
        <v>1.0</v>
      </c>
      <c r="E30" s="2">
        <v>0.0</v>
      </c>
      <c r="F30" s="2">
        <v>0.0</v>
      </c>
      <c r="G30" s="2">
        <v>0.0</v>
      </c>
      <c r="I30" s="2">
        <v>1.0</v>
      </c>
      <c r="J30" s="7" t="b">
        <f t="shared" si="2"/>
        <v>0</v>
      </c>
      <c r="K30" s="6">
        <f t="shared" ref="K30:O30" si="31">if(C30="", "", (C30-average(C:C))/stdev(C:C))</f>
        <v>0.1802616964</v>
      </c>
      <c r="L30" s="6">
        <f t="shared" si="31"/>
        <v>0.3487391692</v>
      </c>
      <c r="M30" s="6">
        <f t="shared" si="31"/>
        <v>-3.37154258</v>
      </c>
      <c r="N30" s="6">
        <f t="shared" si="31"/>
        <v>-0.980049762</v>
      </c>
      <c r="O30" s="6">
        <f t="shared" si="31"/>
        <v>-0.7116357457</v>
      </c>
      <c r="P30" s="6">
        <f t="shared" si="4"/>
        <v>-0.9068454444</v>
      </c>
    </row>
    <row r="31">
      <c r="A31" s="2">
        <v>1087.0</v>
      </c>
      <c r="B31" s="2" t="s">
        <v>98</v>
      </c>
      <c r="C31" s="2">
        <v>4.0</v>
      </c>
      <c r="D31" s="2">
        <v>1.0</v>
      </c>
      <c r="E31" s="2">
        <v>1.0</v>
      </c>
      <c r="F31" s="2">
        <v>0.0</v>
      </c>
      <c r="G31" s="2">
        <v>0.0</v>
      </c>
      <c r="I31" s="2">
        <v>1.0</v>
      </c>
      <c r="J31" s="7" t="b">
        <f t="shared" si="2"/>
        <v>0</v>
      </c>
      <c r="K31" s="6">
        <f t="shared" ref="K31:O31" si="32">if(C31="", "", (C31-average(C:C))/stdev(C:C))</f>
        <v>0.1802616964</v>
      </c>
      <c r="L31" s="6">
        <f t="shared" si="32"/>
        <v>0.3487391692</v>
      </c>
      <c r="M31" s="6">
        <f t="shared" si="32"/>
        <v>0.2955136923</v>
      </c>
      <c r="N31" s="6">
        <f t="shared" si="32"/>
        <v>-0.980049762</v>
      </c>
      <c r="O31" s="6">
        <f t="shared" si="32"/>
        <v>-0.7116357457</v>
      </c>
      <c r="P31" s="6">
        <f t="shared" si="4"/>
        <v>-0.17343419</v>
      </c>
    </row>
    <row r="32">
      <c r="A32" s="2">
        <v>1092.0</v>
      </c>
      <c r="B32" s="2" t="s">
        <v>99</v>
      </c>
      <c r="C32" s="2">
        <v>4.0</v>
      </c>
      <c r="D32" s="2">
        <v>1.0</v>
      </c>
      <c r="E32" s="2">
        <v>0.0</v>
      </c>
      <c r="F32" s="2">
        <v>0.0</v>
      </c>
      <c r="G32" s="2">
        <v>0.0</v>
      </c>
      <c r="I32" s="2">
        <v>0.0</v>
      </c>
      <c r="J32" s="7" t="b">
        <f t="shared" si="2"/>
        <v>0</v>
      </c>
      <c r="K32" s="6">
        <f t="shared" ref="K32:O32" si="33">if(C32="", "", (C32-average(C:C))/stdev(C:C))</f>
        <v>0.1802616964</v>
      </c>
      <c r="L32" s="6">
        <f t="shared" si="33"/>
        <v>0.3487391692</v>
      </c>
      <c r="M32" s="6">
        <f t="shared" si="33"/>
        <v>-3.37154258</v>
      </c>
      <c r="N32" s="6">
        <f t="shared" si="33"/>
        <v>-0.980049762</v>
      </c>
      <c r="O32" s="6">
        <f t="shared" si="33"/>
        <v>-0.7116357457</v>
      </c>
      <c r="P32" s="6">
        <f t="shared" si="4"/>
        <v>-0.9068454444</v>
      </c>
    </row>
    <row r="33">
      <c r="A33" s="2">
        <v>1097.0</v>
      </c>
      <c r="B33" s="10" t="s">
        <v>101</v>
      </c>
      <c r="C33" s="2">
        <v>4.0</v>
      </c>
      <c r="D33" s="2">
        <v>1.0</v>
      </c>
      <c r="E33" s="2">
        <v>0.0</v>
      </c>
      <c r="F33" s="2">
        <v>0.0</v>
      </c>
      <c r="G33" s="2">
        <v>0.0</v>
      </c>
      <c r="I33" s="2">
        <v>0.0</v>
      </c>
      <c r="J33" s="7" t="b">
        <f t="shared" si="2"/>
        <v>0</v>
      </c>
      <c r="K33" s="6">
        <f t="shared" ref="K33:O33" si="34">if(C33="", "", (C33-average(C:C))/stdev(C:C))</f>
        <v>0.1802616964</v>
      </c>
      <c r="L33" s="6">
        <f t="shared" si="34"/>
        <v>0.3487391692</v>
      </c>
      <c r="M33" s="6">
        <f t="shared" si="34"/>
        <v>-3.37154258</v>
      </c>
      <c r="N33" s="6">
        <f t="shared" si="34"/>
        <v>-0.980049762</v>
      </c>
      <c r="O33" s="6">
        <f t="shared" si="34"/>
        <v>-0.7116357457</v>
      </c>
      <c r="P33" s="6">
        <f t="shared" si="4"/>
        <v>-0.9068454444</v>
      </c>
    </row>
    <row r="34">
      <c r="A34" s="2">
        <v>1117.0</v>
      </c>
      <c r="B34" s="2" t="s">
        <v>104</v>
      </c>
      <c r="C34" s="2">
        <v>4.0</v>
      </c>
      <c r="D34" s="2">
        <v>1.0</v>
      </c>
      <c r="E34" s="2">
        <v>1.0</v>
      </c>
      <c r="F34" s="2">
        <v>1.0</v>
      </c>
      <c r="G34" s="2">
        <v>1.0</v>
      </c>
      <c r="I34" s="2">
        <v>0.0</v>
      </c>
      <c r="J34" s="7" t="b">
        <f t="shared" si="2"/>
        <v>0</v>
      </c>
      <c r="K34" s="6">
        <f t="shared" ref="K34:O34" si="35">if(C34="", "", (C34-average(C:C))/stdev(C:C))</f>
        <v>0.1802616964</v>
      </c>
      <c r="L34" s="6">
        <f t="shared" si="35"/>
        <v>0.3487391692</v>
      </c>
      <c r="M34" s="6">
        <f t="shared" si="35"/>
        <v>0.2955136923</v>
      </c>
      <c r="N34" s="6">
        <f t="shared" si="35"/>
        <v>1.016618783</v>
      </c>
      <c r="O34" s="6">
        <f t="shared" si="35"/>
        <v>1.400065978</v>
      </c>
      <c r="P34" s="6">
        <f t="shared" si="4"/>
        <v>0.6482398638</v>
      </c>
    </row>
    <row r="35">
      <c r="A35" s="2">
        <v>1183.0</v>
      </c>
      <c r="B35" s="2" t="s">
        <v>106</v>
      </c>
      <c r="C35" s="2">
        <v>4.0</v>
      </c>
      <c r="D35" s="2">
        <v>1.0</v>
      </c>
      <c r="E35" s="2">
        <v>1.0</v>
      </c>
      <c r="F35" s="2">
        <v>1.0</v>
      </c>
      <c r="G35" s="2">
        <v>1.0</v>
      </c>
      <c r="I35" s="2">
        <v>0.0</v>
      </c>
      <c r="J35" s="7" t="b">
        <f t="shared" si="2"/>
        <v>0</v>
      </c>
      <c r="K35" s="6">
        <f t="shared" ref="K35:O35" si="36">if(C35="", "", (C35-average(C:C))/stdev(C:C))</f>
        <v>0.1802616964</v>
      </c>
      <c r="L35" s="6">
        <f t="shared" si="36"/>
        <v>0.3487391692</v>
      </c>
      <c r="M35" s="6">
        <f t="shared" si="36"/>
        <v>0.2955136923</v>
      </c>
      <c r="N35" s="6">
        <f t="shared" si="36"/>
        <v>1.016618783</v>
      </c>
      <c r="O35" s="6">
        <f t="shared" si="36"/>
        <v>1.400065978</v>
      </c>
      <c r="P35" s="6">
        <f t="shared" si="4"/>
        <v>0.6482398638</v>
      </c>
    </row>
    <row r="36">
      <c r="A36" s="2">
        <v>1221.0</v>
      </c>
      <c r="B36" s="2" t="s">
        <v>107</v>
      </c>
      <c r="C36" s="2">
        <v>4.0</v>
      </c>
      <c r="D36" s="2">
        <v>1.0</v>
      </c>
      <c r="J36" s="7" t="b">
        <f t="shared" si="2"/>
        <v>0</v>
      </c>
      <c r="K36" s="6">
        <f t="shared" ref="K36:O36" si="37">if(C36="", "", (C36-average(C:C))/stdev(C:C))</f>
        <v>0.1802616964</v>
      </c>
      <c r="L36" s="6">
        <f t="shared" si="37"/>
        <v>0.3487391692</v>
      </c>
      <c r="M36" s="6" t="str">
        <f t="shared" si="37"/>
        <v/>
      </c>
      <c r="N36" s="6" t="str">
        <f t="shared" si="37"/>
        <v/>
      </c>
      <c r="O36" s="6" t="str">
        <f t="shared" si="37"/>
        <v/>
      </c>
      <c r="P36" s="6">
        <f t="shared" si="4"/>
        <v>0.2645004328</v>
      </c>
    </row>
    <row r="37">
      <c r="A37" s="2">
        <v>1222.0</v>
      </c>
      <c r="B37" s="2" t="s">
        <v>109</v>
      </c>
      <c r="C37" s="2">
        <v>4.0</v>
      </c>
      <c r="D37" s="2">
        <v>1.0</v>
      </c>
      <c r="E37" s="2">
        <v>1.0</v>
      </c>
      <c r="F37" s="2">
        <v>1.0</v>
      </c>
      <c r="G37" s="2">
        <v>0.0</v>
      </c>
      <c r="I37" s="2">
        <v>0.0</v>
      </c>
      <c r="J37" s="7" t="b">
        <f t="shared" si="2"/>
        <v>0</v>
      </c>
      <c r="K37" s="6">
        <f t="shared" ref="K37:O37" si="38">if(C37="", "", (C37-average(C:C))/stdev(C:C))</f>
        <v>0.1802616964</v>
      </c>
      <c r="L37" s="6">
        <f t="shared" si="38"/>
        <v>0.3487391692</v>
      </c>
      <c r="M37" s="6">
        <f t="shared" si="38"/>
        <v>0.2955136923</v>
      </c>
      <c r="N37" s="6">
        <f t="shared" si="38"/>
        <v>1.016618783</v>
      </c>
      <c r="O37" s="6">
        <f t="shared" si="38"/>
        <v>-0.7116357457</v>
      </c>
      <c r="P37" s="6">
        <f t="shared" si="4"/>
        <v>0.225899519</v>
      </c>
    </row>
    <row r="38">
      <c r="A38" s="2">
        <v>1233.0</v>
      </c>
      <c r="B38" s="2" t="s">
        <v>110</v>
      </c>
      <c r="C38" s="2">
        <v>4.0</v>
      </c>
      <c r="D38" s="2">
        <v>1.0</v>
      </c>
      <c r="E38" s="2">
        <v>1.0</v>
      </c>
      <c r="F38" s="2">
        <v>0.0</v>
      </c>
      <c r="G38" s="2">
        <v>0.0</v>
      </c>
      <c r="I38" s="2">
        <v>0.0</v>
      </c>
      <c r="J38" s="7" t="b">
        <f t="shared" si="2"/>
        <v>0</v>
      </c>
      <c r="K38" s="6">
        <f t="shared" ref="K38:O38" si="39">if(C38="", "", (C38-average(C:C))/stdev(C:C))</f>
        <v>0.1802616964</v>
      </c>
      <c r="L38" s="6">
        <f t="shared" si="39"/>
        <v>0.3487391692</v>
      </c>
      <c r="M38" s="6">
        <f t="shared" si="39"/>
        <v>0.2955136923</v>
      </c>
      <c r="N38" s="6">
        <f t="shared" si="39"/>
        <v>-0.980049762</v>
      </c>
      <c r="O38" s="6">
        <f t="shared" si="39"/>
        <v>-0.7116357457</v>
      </c>
      <c r="P38" s="6">
        <f t="shared" si="4"/>
        <v>-0.17343419</v>
      </c>
    </row>
    <row r="39">
      <c r="A39" s="2">
        <v>1250.0</v>
      </c>
      <c r="B39" s="2" t="s">
        <v>112</v>
      </c>
      <c r="C39" s="2">
        <v>4.0</v>
      </c>
      <c r="D39" s="2">
        <v>1.0</v>
      </c>
      <c r="E39" s="2">
        <v>1.0</v>
      </c>
      <c r="F39" s="2">
        <v>0.0</v>
      </c>
      <c r="G39" s="2">
        <v>0.0</v>
      </c>
      <c r="I39" s="2">
        <v>0.0</v>
      </c>
      <c r="J39" s="7" t="b">
        <f t="shared" si="2"/>
        <v>0</v>
      </c>
      <c r="K39" s="6">
        <f t="shared" ref="K39:O39" si="40">if(C39="", "", (C39-average(C:C))/stdev(C:C))</f>
        <v>0.1802616964</v>
      </c>
      <c r="L39" s="6">
        <f t="shared" si="40"/>
        <v>0.3487391692</v>
      </c>
      <c r="M39" s="6">
        <f t="shared" si="40"/>
        <v>0.2955136923</v>
      </c>
      <c r="N39" s="6">
        <f t="shared" si="40"/>
        <v>-0.980049762</v>
      </c>
      <c r="O39" s="6">
        <f t="shared" si="40"/>
        <v>-0.7116357457</v>
      </c>
      <c r="P39" s="6">
        <f t="shared" si="4"/>
        <v>-0.17343419</v>
      </c>
    </row>
    <row r="40">
      <c r="A40" s="2">
        <v>1251.0</v>
      </c>
      <c r="B40" s="2" t="s">
        <v>113</v>
      </c>
      <c r="C40" s="2">
        <v>4.0</v>
      </c>
      <c r="D40" s="2">
        <v>1.0</v>
      </c>
      <c r="E40" s="2">
        <v>1.0</v>
      </c>
      <c r="F40" s="2">
        <v>0.0</v>
      </c>
      <c r="G40" s="2">
        <v>0.0</v>
      </c>
      <c r="I40" s="2">
        <v>0.0</v>
      </c>
      <c r="J40" s="7" t="b">
        <f t="shared" si="2"/>
        <v>0</v>
      </c>
      <c r="K40" s="6">
        <f t="shared" ref="K40:O40" si="41">if(C40="", "", (C40-average(C:C))/stdev(C:C))</f>
        <v>0.1802616964</v>
      </c>
      <c r="L40" s="6">
        <f t="shared" si="41"/>
        <v>0.3487391692</v>
      </c>
      <c r="M40" s="6">
        <f t="shared" si="41"/>
        <v>0.2955136923</v>
      </c>
      <c r="N40" s="6">
        <f t="shared" si="41"/>
        <v>-0.980049762</v>
      </c>
      <c r="O40" s="6">
        <f t="shared" si="41"/>
        <v>-0.7116357457</v>
      </c>
      <c r="P40" s="6">
        <f t="shared" si="4"/>
        <v>-0.17343419</v>
      </c>
    </row>
    <row r="41">
      <c r="A41" s="2">
        <v>1304.0</v>
      </c>
      <c r="B41" s="2" t="s">
        <v>115</v>
      </c>
      <c r="C41" s="2">
        <v>4.0</v>
      </c>
      <c r="D41" s="2">
        <v>1.0</v>
      </c>
      <c r="E41" s="2">
        <v>1.0</v>
      </c>
      <c r="F41" s="2">
        <v>0.0</v>
      </c>
      <c r="G41" s="2">
        <v>0.0</v>
      </c>
      <c r="I41" s="2">
        <v>0.0</v>
      </c>
      <c r="J41" s="7" t="b">
        <f t="shared" si="2"/>
        <v>0</v>
      </c>
      <c r="K41" s="6">
        <f t="shared" ref="K41:O41" si="42">if(C41="", "", (C41-average(C:C))/stdev(C:C))</f>
        <v>0.1802616964</v>
      </c>
      <c r="L41" s="6">
        <f t="shared" si="42"/>
        <v>0.3487391692</v>
      </c>
      <c r="M41" s="6">
        <f t="shared" si="42"/>
        <v>0.2955136923</v>
      </c>
      <c r="N41" s="6">
        <f t="shared" si="42"/>
        <v>-0.980049762</v>
      </c>
      <c r="O41" s="6">
        <f t="shared" si="42"/>
        <v>-0.7116357457</v>
      </c>
      <c r="P41" s="6">
        <f t="shared" si="4"/>
        <v>-0.17343419</v>
      </c>
    </row>
    <row r="42">
      <c r="A42" s="2">
        <v>1318.0</v>
      </c>
      <c r="B42" s="2" t="s">
        <v>116</v>
      </c>
      <c r="C42" s="11">
        <v>4.0</v>
      </c>
      <c r="D42" s="12">
        <v>1.0</v>
      </c>
      <c r="E42" s="12">
        <v>1.0</v>
      </c>
      <c r="F42" s="12">
        <v>1.0</v>
      </c>
      <c r="G42" s="12">
        <v>1.0</v>
      </c>
      <c r="I42" s="2">
        <v>0.0</v>
      </c>
      <c r="J42" s="7" t="b">
        <f t="shared" si="2"/>
        <v>0</v>
      </c>
      <c r="K42" s="6">
        <f t="shared" ref="K42:O42" si="43">if(C42="", "", (C42-average(C:C))/stdev(C:C))</f>
        <v>0.1802616964</v>
      </c>
      <c r="L42" s="6">
        <f t="shared" si="43"/>
        <v>0.3487391692</v>
      </c>
      <c r="M42" s="6">
        <f t="shared" si="43"/>
        <v>0.2955136923</v>
      </c>
      <c r="N42" s="6">
        <f t="shared" si="43"/>
        <v>1.016618783</v>
      </c>
      <c r="O42" s="6">
        <f t="shared" si="43"/>
        <v>1.400065978</v>
      </c>
      <c r="P42" s="6">
        <f t="shared" si="4"/>
        <v>0.6482398638</v>
      </c>
    </row>
    <row r="43">
      <c r="A43" s="2">
        <v>1323.0</v>
      </c>
      <c r="B43" s="2" t="s">
        <v>117</v>
      </c>
      <c r="C43" s="2">
        <v>4.0</v>
      </c>
      <c r="D43" s="2">
        <v>0.0</v>
      </c>
      <c r="E43" s="2">
        <v>1.0</v>
      </c>
      <c r="F43" s="2">
        <v>0.0</v>
      </c>
      <c r="G43" s="2">
        <v>0.0</v>
      </c>
      <c r="I43" s="2">
        <v>0.0</v>
      </c>
      <c r="J43" s="7" t="b">
        <f t="shared" si="2"/>
        <v>0</v>
      </c>
      <c r="K43" s="6">
        <f t="shared" ref="K43:O43" si="44">if(C43="", "", (C43-average(C:C))/stdev(C:C))</f>
        <v>0.1802616964</v>
      </c>
      <c r="L43" s="6">
        <f t="shared" si="44"/>
        <v>-2.857411258</v>
      </c>
      <c r="M43" s="6">
        <f t="shared" si="44"/>
        <v>0.2955136923</v>
      </c>
      <c r="N43" s="6">
        <f t="shared" si="44"/>
        <v>-0.980049762</v>
      </c>
      <c r="O43" s="6">
        <f t="shared" si="44"/>
        <v>-0.7116357457</v>
      </c>
      <c r="P43" s="6">
        <f t="shared" si="4"/>
        <v>-0.8146642753</v>
      </c>
    </row>
    <row r="44">
      <c r="A44" s="2">
        <v>1349.0</v>
      </c>
      <c r="B44" s="2" t="s">
        <v>119</v>
      </c>
      <c r="C44" s="2">
        <v>4.0</v>
      </c>
      <c r="D44" s="2">
        <v>1.0</v>
      </c>
      <c r="E44" s="2">
        <v>0.0</v>
      </c>
      <c r="F44" s="2">
        <v>0.0</v>
      </c>
      <c r="G44" s="2">
        <v>0.0</v>
      </c>
      <c r="I44" s="2">
        <v>0.0</v>
      </c>
      <c r="J44" s="7" t="b">
        <f t="shared" si="2"/>
        <v>0</v>
      </c>
      <c r="K44" s="6">
        <f t="shared" ref="K44:O44" si="45">if(C44="", "", (C44-average(C:C))/stdev(C:C))</f>
        <v>0.1802616964</v>
      </c>
      <c r="L44" s="6">
        <f t="shared" si="45"/>
        <v>0.3487391692</v>
      </c>
      <c r="M44" s="6">
        <f t="shared" si="45"/>
        <v>-3.37154258</v>
      </c>
      <c r="N44" s="6">
        <f t="shared" si="45"/>
        <v>-0.980049762</v>
      </c>
      <c r="O44" s="6">
        <f t="shared" si="45"/>
        <v>-0.7116357457</v>
      </c>
      <c r="P44" s="6">
        <f t="shared" si="4"/>
        <v>-0.9068454444</v>
      </c>
    </row>
    <row r="45">
      <c r="A45" s="2">
        <v>1350.0</v>
      </c>
      <c r="B45" s="2" t="s">
        <v>108</v>
      </c>
      <c r="C45" s="2">
        <v>4.0</v>
      </c>
      <c r="D45" s="2">
        <v>1.0</v>
      </c>
      <c r="E45" s="2">
        <v>1.0</v>
      </c>
      <c r="F45" s="2">
        <v>0.0</v>
      </c>
      <c r="G45" s="2">
        <v>0.0</v>
      </c>
      <c r="I45" s="2">
        <v>0.0</v>
      </c>
      <c r="J45" s="7" t="b">
        <f t="shared" si="2"/>
        <v>0</v>
      </c>
      <c r="K45" s="6">
        <f t="shared" ref="K45:O45" si="46">if(C45="", "", (C45-average(C:C))/stdev(C:C))</f>
        <v>0.1802616964</v>
      </c>
      <c r="L45" s="6">
        <f t="shared" si="46"/>
        <v>0.3487391692</v>
      </c>
      <c r="M45" s="6">
        <f t="shared" si="46"/>
        <v>0.2955136923</v>
      </c>
      <c r="N45" s="6">
        <f t="shared" si="46"/>
        <v>-0.980049762</v>
      </c>
      <c r="O45" s="6">
        <f t="shared" si="46"/>
        <v>-0.7116357457</v>
      </c>
      <c r="P45" s="6">
        <f t="shared" si="4"/>
        <v>-0.17343419</v>
      </c>
    </row>
    <row r="46">
      <c r="A46" s="2">
        <v>1358.0</v>
      </c>
      <c r="B46" s="2" t="s">
        <v>121</v>
      </c>
      <c r="C46" s="2">
        <v>4.0</v>
      </c>
      <c r="D46" s="2">
        <v>1.0</v>
      </c>
      <c r="E46" s="2">
        <v>1.0</v>
      </c>
      <c r="F46" s="2">
        <v>1.0</v>
      </c>
      <c r="G46" s="2">
        <v>0.0</v>
      </c>
      <c r="I46" s="2">
        <v>1.0</v>
      </c>
      <c r="J46" s="7" t="b">
        <f t="shared" si="2"/>
        <v>0</v>
      </c>
      <c r="K46" s="6">
        <f t="shared" ref="K46:O46" si="47">if(C46="", "", (C46-average(C:C))/stdev(C:C))</f>
        <v>0.1802616964</v>
      </c>
      <c r="L46" s="6">
        <f t="shared" si="47"/>
        <v>0.3487391692</v>
      </c>
      <c r="M46" s="6">
        <f t="shared" si="47"/>
        <v>0.2955136923</v>
      </c>
      <c r="N46" s="6">
        <f t="shared" si="47"/>
        <v>1.016618783</v>
      </c>
      <c r="O46" s="6">
        <f t="shared" si="47"/>
        <v>-0.7116357457</v>
      </c>
      <c r="P46" s="6">
        <f t="shared" si="4"/>
        <v>0.225899519</v>
      </c>
    </row>
    <row r="47">
      <c r="A47" s="2">
        <v>1362.0</v>
      </c>
      <c r="B47" s="2" t="s">
        <v>123</v>
      </c>
      <c r="C47" s="2">
        <v>2.0</v>
      </c>
      <c r="D47" s="2">
        <v>1.0</v>
      </c>
      <c r="E47" s="2">
        <v>0.0</v>
      </c>
      <c r="F47" s="2">
        <v>0.0</v>
      </c>
      <c r="G47" s="2">
        <v>0.0</v>
      </c>
      <c r="I47" s="2">
        <v>0.0</v>
      </c>
      <c r="J47" s="7" t="b">
        <f t="shared" si="2"/>
        <v>0</v>
      </c>
      <c r="K47" s="6">
        <f t="shared" ref="K47:O47" si="48">if(C47="", "", (C47-average(C:C))/stdev(C:C))</f>
        <v>-5.528025355</v>
      </c>
      <c r="L47" s="6">
        <f t="shared" si="48"/>
        <v>0.3487391692</v>
      </c>
      <c r="M47" s="6">
        <f t="shared" si="48"/>
        <v>-3.37154258</v>
      </c>
      <c r="N47" s="6">
        <f t="shared" si="48"/>
        <v>-0.980049762</v>
      </c>
      <c r="O47" s="6">
        <f t="shared" si="48"/>
        <v>-0.7116357457</v>
      </c>
      <c r="P47" s="6">
        <f t="shared" si="4"/>
        <v>-2.048502855</v>
      </c>
    </row>
    <row r="48">
      <c r="A48" s="2">
        <v>1397.0</v>
      </c>
      <c r="B48" s="10" t="s">
        <v>125</v>
      </c>
      <c r="C48" s="2">
        <v>4.0</v>
      </c>
      <c r="D48" s="2">
        <v>1.0</v>
      </c>
      <c r="E48" s="2">
        <v>1.0</v>
      </c>
      <c r="F48" s="2">
        <v>1.0</v>
      </c>
      <c r="G48" s="2">
        <v>0.0</v>
      </c>
      <c r="I48" s="2">
        <v>1.0</v>
      </c>
      <c r="J48" s="7" t="b">
        <f t="shared" si="2"/>
        <v>0</v>
      </c>
      <c r="K48" s="6">
        <f t="shared" ref="K48:O48" si="49">if(C48="", "", (C48-average(C:C))/stdev(C:C))</f>
        <v>0.1802616964</v>
      </c>
      <c r="L48" s="6">
        <f t="shared" si="49"/>
        <v>0.3487391692</v>
      </c>
      <c r="M48" s="6">
        <f t="shared" si="49"/>
        <v>0.2955136923</v>
      </c>
      <c r="N48" s="6">
        <f t="shared" si="49"/>
        <v>1.016618783</v>
      </c>
      <c r="O48" s="6">
        <f t="shared" si="49"/>
        <v>-0.7116357457</v>
      </c>
      <c r="P48" s="6">
        <f t="shared" si="4"/>
        <v>0.225899519</v>
      </c>
    </row>
    <row r="49">
      <c r="A49" s="2">
        <v>1401.0</v>
      </c>
      <c r="B49" s="2" t="s">
        <v>62</v>
      </c>
      <c r="C49" s="2">
        <v>4.0</v>
      </c>
      <c r="D49" s="2">
        <v>1.0</v>
      </c>
      <c r="E49" s="2">
        <v>1.0</v>
      </c>
      <c r="F49" s="2">
        <v>1.0</v>
      </c>
      <c r="G49" s="2">
        <v>0.0</v>
      </c>
      <c r="I49" s="2">
        <v>1.0</v>
      </c>
      <c r="J49" s="7" t="b">
        <f t="shared" si="2"/>
        <v>0</v>
      </c>
      <c r="K49" s="6">
        <f t="shared" ref="K49:O49" si="50">if(C49="", "", (C49-average(C:C))/stdev(C:C))</f>
        <v>0.1802616964</v>
      </c>
      <c r="L49" s="6">
        <f t="shared" si="50"/>
        <v>0.3487391692</v>
      </c>
      <c r="M49" s="6">
        <f t="shared" si="50"/>
        <v>0.2955136923</v>
      </c>
      <c r="N49" s="6">
        <f t="shared" si="50"/>
        <v>1.016618783</v>
      </c>
      <c r="O49" s="6">
        <f t="shared" si="50"/>
        <v>-0.7116357457</v>
      </c>
      <c r="P49" s="6">
        <f t="shared" si="4"/>
        <v>0.225899519</v>
      </c>
    </row>
    <row r="50">
      <c r="A50" s="2">
        <v>1412.0</v>
      </c>
      <c r="B50" s="2" t="s">
        <v>127</v>
      </c>
      <c r="C50" s="2">
        <v>4.0</v>
      </c>
      <c r="D50" s="2">
        <v>1.0</v>
      </c>
      <c r="E50" s="2">
        <v>1.0</v>
      </c>
      <c r="F50" s="2">
        <v>0.0</v>
      </c>
      <c r="G50" s="2">
        <v>0.0</v>
      </c>
      <c r="I50" s="2">
        <v>0.0</v>
      </c>
      <c r="J50" s="7" t="b">
        <f t="shared" si="2"/>
        <v>0</v>
      </c>
      <c r="K50" s="6">
        <f t="shared" ref="K50:O50" si="51">if(C50="", "", (C50-average(C:C))/stdev(C:C))</f>
        <v>0.1802616964</v>
      </c>
      <c r="L50" s="6">
        <f t="shared" si="51"/>
        <v>0.3487391692</v>
      </c>
      <c r="M50" s="6">
        <f t="shared" si="51"/>
        <v>0.2955136923</v>
      </c>
      <c r="N50" s="6">
        <f t="shared" si="51"/>
        <v>-0.980049762</v>
      </c>
      <c r="O50" s="6">
        <f t="shared" si="51"/>
        <v>-0.7116357457</v>
      </c>
      <c r="P50" s="6">
        <f t="shared" si="4"/>
        <v>-0.17343419</v>
      </c>
    </row>
    <row r="51">
      <c r="A51" s="2">
        <v>1416.0</v>
      </c>
      <c r="B51" s="2" t="s">
        <v>128</v>
      </c>
      <c r="C51" s="2">
        <v>4.0</v>
      </c>
      <c r="D51" s="2">
        <v>1.0</v>
      </c>
      <c r="E51" s="2">
        <v>1.0</v>
      </c>
      <c r="F51" s="2">
        <v>1.0</v>
      </c>
      <c r="G51" s="2">
        <v>1.0</v>
      </c>
      <c r="I51" s="2">
        <v>1.0</v>
      </c>
      <c r="J51" s="7" t="b">
        <f t="shared" si="2"/>
        <v>0</v>
      </c>
      <c r="K51" s="6">
        <f t="shared" ref="K51:O51" si="52">if(C51="", "", (C51-average(C:C))/stdev(C:C))</f>
        <v>0.1802616964</v>
      </c>
      <c r="L51" s="6">
        <f t="shared" si="52"/>
        <v>0.3487391692</v>
      </c>
      <c r="M51" s="6">
        <f t="shared" si="52"/>
        <v>0.2955136923</v>
      </c>
      <c r="N51" s="6">
        <f t="shared" si="52"/>
        <v>1.016618783</v>
      </c>
      <c r="O51" s="6">
        <f t="shared" si="52"/>
        <v>1.400065978</v>
      </c>
      <c r="P51" s="6">
        <f t="shared" si="4"/>
        <v>0.6482398638</v>
      </c>
    </row>
    <row r="52">
      <c r="A52" s="2">
        <v>1423.0</v>
      </c>
      <c r="B52" s="2" t="s">
        <v>52</v>
      </c>
      <c r="C52" s="2">
        <v>4.0</v>
      </c>
      <c r="D52" s="2">
        <v>1.0</v>
      </c>
      <c r="E52" s="2">
        <v>1.0</v>
      </c>
      <c r="F52" s="2">
        <v>1.0</v>
      </c>
      <c r="G52" s="2">
        <v>1.0</v>
      </c>
      <c r="I52" s="2">
        <v>1.0</v>
      </c>
      <c r="J52" s="7" t="b">
        <f t="shared" si="2"/>
        <v>0</v>
      </c>
      <c r="K52" s="6">
        <f t="shared" ref="K52:O52" si="53">if(C52="", "", (C52-average(C:C))/stdev(C:C))</f>
        <v>0.1802616964</v>
      </c>
      <c r="L52" s="6">
        <f t="shared" si="53"/>
        <v>0.3487391692</v>
      </c>
      <c r="M52" s="6">
        <f t="shared" si="53"/>
        <v>0.2955136923</v>
      </c>
      <c r="N52" s="6">
        <f t="shared" si="53"/>
        <v>1.016618783</v>
      </c>
      <c r="O52" s="6">
        <f t="shared" si="53"/>
        <v>1.400065978</v>
      </c>
      <c r="P52" s="6">
        <f t="shared" si="4"/>
        <v>0.6482398638</v>
      </c>
    </row>
    <row r="53">
      <c r="A53" s="2">
        <v>1426.0</v>
      </c>
      <c r="B53" s="2" t="s">
        <v>130</v>
      </c>
      <c r="C53" s="2">
        <v>4.0</v>
      </c>
      <c r="D53" s="2">
        <v>1.0</v>
      </c>
      <c r="E53" s="2">
        <v>1.0</v>
      </c>
      <c r="F53" s="2">
        <v>0.0</v>
      </c>
      <c r="G53" s="2">
        <v>0.0</v>
      </c>
      <c r="I53" s="2">
        <v>0.0</v>
      </c>
      <c r="J53" s="7" t="b">
        <f t="shared" si="2"/>
        <v>0</v>
      </c>
      <c r="K53" s="6">
        <f t="shared" ref="K53:O53" si="54">if(C53="", "", (C53-average(C:C))/stdev(C:C))</f>
        <v>0.1802616964</v>
      </c>
      <c r="L53" s="6">
        <f t="shared" si="54"/>
        <v>0.3487391692</v>
      </c>
      <c r="M53" s="6">
        <f t="shared" si="54"/>
        <v>0.2955136923</v>
      </c>
      <c r="N53" s="6">
        <f t="shared" si="54"/>
        <v>-0.980049762</v>
      </c>
      <c r="O53" s="6">
        <f t="shared" si="54"/>
        <v>-0.7116357457</v>
      </c>
      <c r="P53" s="6">
        <f t="shared" si="4"/>
        <v>-0.17343419</v>
      </c>
    </row>
    <row r="54">
      <c r="A54" s="2">
        <v>1438.0</v>
      </c>
      <c r="B54" s="2" t="s">
        <v>132</v>
      </c>
      <c r="C54" s="2">
        <v>4.0</v>
      </c>
      <c r="D54" s="2">
        <v>1.0</v>
      </c>
      <c r="E54" s="2">
        <v>1.0</v>
      </c>
      <c r="F54" s="2">
        <v>1.0</v>
      </c>
      <c r="G54" s="2">
        <v>1.0</v>
      </c>
      <c r="I54" s="2">
        <v>0.0</v>
      </c>
      <c r="J54" s="7" t="b">
        <f t="shared" si="2"/>
        <v>0</v>
      </c>
      <c r="K54" s="6">
        <f t="shared" ref="K54:O54" si="55">if(C54="", "", (C54-average(C:C))/stdev(C:C))</f>
        <v>0.1802616964</v>
      </c>
      <c r="L54" s="6">
        <f t="shared" si="55"/>
        <v>0.3487391692</v>
      </c>
      <c r="M54" s="6">
        <f t="shared" si="55"/>
        <v>0.2955136923</v>
      </c>
      <c r="N54" s="6">
        <f t="shared" si="55"/>
        <v>1.016618783</v>
      </c>
      <c r="O54" s="6">
        <f t="shared" si="55"/>
        <v>1.400065978</v>
      </c>
      <c r="P54" s="6">
        <f t="shared" si="4"/>
        <v>0.6482398638</v>
      </c>
    </row>
    <row r="55">
      <c r="A55" s="2">
        <v>1439.0</v>
      </c>
      <c r="B55" s="2" t="s">
        <v>134</v>
      </c>
      <c r="C55" s="2">
        <v>4.0</v>
      </c>
      <c r="D55" s="2">
        <v>1.0</v>
      </c>
      <c r="J55" s="7" t="b">
        <f t="shared" si="2"/>
        <v>0</v>
      </c>
      <c r="K55" s="6">
        <f t="shared" ref="K55:O55" si="56">if(C55="", "", (C55-average(C:C))/stdev(C:C))</f>
        <v>0.1802616964</v>
      </c>
      <c r="L55" s="6">
        <f t="shared" si="56"/>
        <v>0.3487391692</v>
      </c>
      <c r="M55" s="6" t="str">
        <f t="shared" si="56"/>
        <v/>
      </c>
      <c r="N55" s="6" t="str">
        <f t="shared" si="56"/>
        <v/>
      </c>
      <c r="O55" s="6" t="str">
        <f t="shared" si="56"/>
        <v/>
      </c>
      <c r="P55" s="6">
        <f t="shared" si="4"/>
        <v>0.2645004328</v>
      </c>
    </row>
    <row r="56">
      <c r="A56" s="2">
        <v>1440.0</v>
      </c>
      <c r="B56" s="2" t="s">
        <v>135</v>
      </c>
      <c r="C56" s="2">
        <v>4.0</v>
      </c>
      <c r="D56" s="2">
        <v>1.0</v>
      </c>
      <c r="E56" s="2">
        <v>1.0</v>
      </c>
      <c r="F56" s="2">
        <v>1.0</v>
      </c>
      <c r="G56" s="2">
        <v>0.0</v>
      </c>
      <c r="I56" s="2">
        <v>0.0</v>
      </c>
      <c r="J56" s="7" t="b">
        <f t="shared" si="2"/>
        <v>0</v>
      </c>
      <c r="K56" s="6">
        <f t="shared" ref="K56:O56" si="57">if(C56="", "", (C56-average(C:C))/stdev(C:C))</f>
        <v>0.1802616964</v>
      </c>
      <c r="L56" s="6">
        <f t="shared" si="57"/>
        <v>0.3487391692</v>
      </c>
      <c r="M56" s="6">
        <f t="shared" si="57"/>
        <v>0.2955136923</v>
      </c>
      <c r="N56" s="6">
        <f t="shared" si="57"/>
        <v>1.016618783</v>
      </c>
      <c r="O56" s="6">
        <f t="shared" si="57"/>
        <v>-0.7116357457</v>
      </c>
      <c r="P56" s="6">
        <f t="shared" si="4"/>
        <v>0.225899519</v>
      </c>
    </row>
    <row r="57">
      <c r="A57" s="2">
        <v>1444.0</v>
      </c>
      <c r="B57" s="2" t="s">
        <v>137</v>
      </c>
      <c r="C57" s="2">
        <v>4.0</v>
      </c>
      <c r="D57" s="2">
        <v>1.0</v>
      </c>
      <c r="E57" s="2">
        <v>1.0</v>
      </c>
      <c r="F57" s="2">
        <v>1.0</v>
      </c>
      <c r="G57" s="2">
        <v>0.0</v>
      </c>
      <c r="I57" s="2">
        <v>0.0</v>
      </c>
      <c r="J57" s="7" t="b">
        <f t="shared" si="2"/>
        <v>0</v>
      </c>
      <c r="K57" s="6">
        <f t="shared" ref="K57:O57" si="58">if(C57="", "", (C57-average(C:C))/stdev(C:C))</f>
        <v>0.1802616964</v>
      </c>
      <c r="L57" s="6">
        <f t="shared" si="58"/>
        <v>0.3487391692</v>
      </c>
      <c r="M57" s="6">
        <f t="shared" si="58"/>
        <v>0.2955136923</v>
      </c>
      <c r="N57" s="6">
        <f t="shared" si="58"/>
        <v>1.016618783</v>
      </c>
      <c r="O57" s="6">
        <f t="shared" si="58"/>
        <v>-0.7116357457</v>
      </c>
      <c r="P57" s="6">
        <f t="shared" si="4"/>
        <v>0.225899519</v>
      </c>
    </row>
    <row r="58">
      <c r="A58" s="2">
        <v>1446.0</v>
      </c>
      <c r="B58" s="2" t="s">
        <v>138</v>
      </c>
      <c r="C58" s="2">
        <v>4.0</v>
      </c>
      <c r="D58" s="2">
        <v>1.0</v>
      </c>
      <c r="E58" s="2">
        <v>1.0</v>
      </c>
      <c r="F58" s="2">
        <v>1.0</v>
      </c>
      <c r="G58" s="2">
        <v>0.0</v>
      </c>
      <c r="I58" s="2">
        <v>1.0</v>
      </c>
      <c r="J58" s="7" t="b">
        <f t="shared" si="2"/>
        <v>0</v>
      </c>
      <c r="K58" s="6">
        <f t="shared" ref="K58:O58" si="59">if(C58="", "", (C58-average(C:C))/stdev(C:C))</f>
        <v>0.1802616964</v>
      </c>
      <c r="L58" s="6">
        <f t="shared" si="59"/>
        <v>0.3487391692</v>
      </c>
      <c r="M58" s="6">
        <f t="shared" si="59"/>
        <v>0.2955136923</v>
      </c>
      <c r="N58" s="6">
        <f t="shared" si="59"/>
        <v>1.016618783</v>
      </c>
      <c r="O58" s="6">
        <f t="shared" si="59"/>
        <v>-0.7116357457</v>
      </c>
      <c r="P58" s="6">
        <f t="shared" si="4"/>
        <v>0.225899519</v>
      </c>
    </row>
    <row r="59">
      <c r="A59" s="2">
        <v>1448.0</v>
      </c>
      <c r="B59" s="2" t="s">
        <v>140</v>
      </c>
      <c r="C59" s="2">
        <v>4.0</v>
      </c>
      <c r="D59" s="2">
        <v>1.0</v>
      </c>
      <c r="E59" s="2">
        <v>1.0</v>
      </c>
      <c r="F59" s="2">
        <v>0.0</v>
      </c>
      <c r="G59" s="2">
        <v>0.0</v>
      </c>
      <c r="I59" s="2">
        <v>0.0</v>
      </c>
      <c r="J59" s="7" t="b">
        <f t="shared" si="2"/>
        <v>0</v>
      </c>
      <c r="K59" s="6">
        <f t="shared" ref="K59:O59" si="60">if(C59="", "", (C59-average(C:C))/stdev(C:C))</f>
        <v>0.1802616964</v>
      </c>
      <c r="L59" s="6">
        <f t="shared" si="60"/>
        <v>0.3487391692</v>
      </c>
      <c r="M59" s="6">
        <f t="shared" si="60"/>
        <v>0.2955136923</v>
      </c>
      <c r="N59" s="6">
        <f t="shared" si="60"/>
        <v>-0.980049762</v>
      </c>
      <c r="O59" s="6">
        <f t="shared" si="60"/>
        <v>-0.7116357457</v>
      </c>
      <c r="P59" s="6">
        <f t="shared" si="4"/>
        <v>-0.17343419</v>
      </c>
    </row>
    <row r="60">
      <c r="A60" s="2">
        <v>1449.0</v>
      </c>
      <c r="B60" s="2" t="s">
        <v>142</v>
      </c>
      <c r="C60" s="2">
        <v>4.0</v>
      </c>
      <c r="D60" s="2">
        <v>1.0</v>
      </c>
      <c r="E60" s="2">
        <v>1.0</v>
      </c>
      <c r="F60" s="2">
        <v>1.0</v>
      </c>
      <c r="G60" s="2">
        <v>0.0</v>
      </c>
      <c r="I60" s="2">
        <v>1.0</v>
      </c>
      <c r="J60" s="7" t="b">
        <f t="shared" si="2"/>
        <v>0</v>
      </c>
      <c r="K60" s="6">
        <f t="shared" ref="K60:O60" si="61">if(C60="", "", (C60-average(C:C))/stdev(C:C))</f>
        <v>0.1802616964</v>
      </c>
      <c r="L60" s="6">
        <f t="shared" si="61"/>
        <v>0.3487391692</v>
      </c>
      <c r="M60" s="6">
        <f t="shared" si="61"/>
        <v>0.2955136923</v>
      </c>
      <c r="N60" s="6">
        <f t="shared" si="61"/>
        <v>1.016618783</v>
      </c>
      <c r="O60" s="6">
        <f t="shared" si="61"/>
        <v>-0.7116357457</v>
      </c>
      <c r="P60" s="6">
        <f t="shared" si="4"/>
        <v>0.225899519</v>
      </c>
    </row>
    <row r="61">
      <c r="A61" s="2">
        <v>1453.0</v>
      </c>
      <c r="B61" s="2" t="s">
        <v>93</v>
      </c>
      <c r="C61" s="2">
        <v>4.0</v>
      </c>
      <c r="D61" s="2">
        <v>1.0</v>
      </c>
      <c r="E61" s="2">
        <v>1.0</v>
      </c>
      <c r="F61" s="2">
        <v>1.0</v>
      </c>
      <c r="G61" s="2">
        <v>1.0</v>
      </c>
      <c r="I61" s="2">
        <v>1.0</v>
      </c>
      <c r="J61" s="7" t="b">
        <f t="shared" si="2"/>
        <v>0</v>
      </c>
      <c r="K61" s="6">
        <f t="shared" ref="K61:O61" si="62">if(C61="", "", (C61-average(C:C))/stdev(C:C))</f>
        <v>0.1802616964</v>
      </c>
      <c r="L61" s="6">
        <f t="shared" si="62"/>
        <v>0.3487391692</v>
      </c>
      <c r="M61" s="6">
        <f t="shared" si="62"/>
        <v>0.2955136923</v>
      </c>
      <c r="N61" s="6">
        <f t="shared" si="62"/>
        <v>1.016618783</v>
      </c>
      <c r="O61" s="6">
        <f t="shared" si="62"/>
        <v>1.400065978</v>
      </c>
      <c r="P61" s="6">
        <f t="shared" si="4"/>
        <v>0.6482398638</v>
      </c>
    </row>
    <row r="62">
      <c r="A62" s="2">
        <v>1458.0</v>
      </c>
      <c r="B62" s="2" t="s">
        <v>144</v>
      </c>
      <c r="C62" s="2">
        <v>4.0</v>
      </c>
      <c r="D62" s="2">
        <v>1.0</v>
      </c>
      <c r="E62" s="2">
        <v>1.0</v>
      </c>
      <c r="F62" s="2">
        <v>0.0</v>
      </c>
      <c r="G62" s="2">
        <v>1.0</v>
      </c>
      <c r="I62" s="2">
        <v>1.0</v>
      </c>
      <c r="J62" s="7" t="b">
        <f t="shared" si="2"/>
        <v>0</v>
      </c>
      <c r="K62" s="6">
        <f t="shared" ref="K62:O62" si="63">if(C62="", "", (C62-average(C:C))/stdev(C:C))</f>
        <v>0.1802616964</v>
      </c>
      <c r="L62" s="6">
        <f t="shared" si="63"/>
        <v>0.3487391692</v>
      </c>
      <c r="M62" s="6">
        <f t="shared" si="63"/>
        <v>0.2955136923</v>
      </c>
      <c r="N62" s="6">
        <f t="shared" si="63"/>
        <v>-0.980049762</v>
      </c>
      <c r="O62" s="6">
        <f t="shared" si="63"/>
        <v>1.400065978</v>
      </c>
      <c r="P62" s="6">
        <f t="shared" si="4"/>
        <v>0.2489061548</v>
      </c>
    </row>
    <row r="63">
      <c r="A63" s="2">
        <v>1459.0</v>
      </c>
      <c r="B63" s="2" t="s">
        <v>76</v>
      </c>
      <c r="C63" s="2">
        <v>4.0</v>
      </c>
      <c r="D63" s="2">
        <v>1.0</v>
      </c>
      <c r="E63" s="2">
        <v>1.0</v>
      </c>
      <c r="F63" s="2">
        <v>1.0</v>
      </c>
      <c r="G63" s="2">
        <v>0.0</v>
      </c>
      <c r="I63" s="2">
        <v>1.0</v>
      </c>
      <c r="J63" s="7" t="b">
        <f t="shared" si="2"/>
        <v>0</v>
      </c>
      <c r="K63" s="6">
        <f t="shared" ref="K63:O63" si="64">if(C63="", "", (C63-average(C:C))/stdev(C:C))</f>
        <v>0.1802616964</v>
      </c>
      <c r="L63" s="6">
        <f t="shared" si="64"/>
        <v>0.3487391692</v>
      </c>
      <c r="M63" s="6">
        <f t="shared" si="64"/>
        <v>0.2955136923</v>
      </c>
      <c r="N63" s="6">
        <f t="shared" si="64"/>
        <v>1.016618783</v>
      </c>
      <c r="O63" s="6">
        <f t="shared" si="64"/>
        <v>-0.7116357457</v>
      </c>
      <c r="P63" s="6">
        <f t="shared" si="4"/>
        <v>0.225899519</v>
      </c>
    </row>
    <row r="64">
      <c r="A64" s="2">
        <v>1460.0</v>
      </c>
      <c r="B64" s="2" t="s">
        <v>12</v>
      </c>
      <c r="C64" s="2">
        <v>4.0</v>
      </c>
      <c r="D64" s="2">
        <v>1.0</v>
      </c>
      <c r="E64" s="2">
        <v>1.0</v>
      </c>
      <c r="F64" s="2">
        <v>1.0</v>
      </c>
      <c r="G64" s="2">
        <v>1.0</v>
      </c>
      <c r="I64" s="2">
        <v>1.0</v>
      </c>
      <c r="J64" s="7" t="b">
        <f t="shared" si="2"/>
        <v>0</v>
      </c>
      <c r="K64" s="6">
        <f t="shared" ref="K64:O64" si="65">if(C64="", "", (C64-average(C:C))/stdev(C:C))</f>
        <v>0.1802616964</v>
      </c>
      <c r="L64" s="6">
        <f t="shared" si="65"/>
        <v>0.3487391692</v>
      </c>
      <c r="M64" s="6">
        <f t="shared" si="65"/>
        <v>0.2955136923</v>
      </c>
      <c r="N64" s="6">
        <f t="shared" si="65"/>
        <v>1.016618783</v>
      </c>
      <c r="O64" s="6">
        <f t="shared" si="65"/>
        <v>1.400065978</v>
      </c>
      <c r="P64" s="6">
        <f t="shared" si="4"/>
        <v>0.6482398638</v>
      </c>
    </row>
    <row r="65">
      <c r="A65" s="2">
        <v>1462.0</v>
      </c>
      <c r="B65" s="2" t="s">
        <v>147</v>
      </c>
      <c r="C65" s="2">
        <v>4.0</v>
      </c>
      <c r="D65" s="2">
        <v>1.0</v>
      </c>
      <c r="E65" s="2">
        <v>0.0</v>
      </c>
      <c r="F65" s="2">
        <v>1.0</v>
      </c>
      <c r="G65" s="2">
        <v>0.0</v>
      </c>
      <c r="I65" s="2">
        <v>0.0</v>
      </c>
      <c r="J65" s="7" t="b">
        <f t="shared" si="2"/>
        <v>0</v>
      </c>
      <c r="K65" s="6">
        <f t="shared" ref="K65:O65" si="66">if(C65="", "", (C65-average(C:C))/stdev(C:C))</f>
        <v>0.1802616964</v>
      </c>
      <c r="L65" s="6">
        <f t="shared" si="66"/>
        <v>0.3487391692</v>
      </c>
      <c r="M65" s="6">
        <f t="shared" si="66"/>
        <v>-3.37154258</v>
      </c>
      <c r="N65" s="6">
        <f t="shared" si="66"/>
        <v>1.016618783</v>
      </c>
      <c r="O65" s="6">
        <f t="shared" si="66"/>
        <v>-0.7116357457</v>
      </c>
      <c r="P65" s="6">
        <f t="shared" si="4"/>
        <v>-0.5075117354</v>
      </c>
    </row>
    <row r="66">
      <c r="A66" s="2">
        <v>1464.0</v>
      </c>
      <c r="B66" s="2" t="s">
        <v>148</v>
      </c>
      <c r="C66" s="2">
        <v>4.0</v>
      </c>
      <c r="D66" s="2">
        <v>1.0</v>
      </c>
      <c r="E66" s="2">
        <v>1.0</v>
      </c>
      <c r="F66" s="2">
        <v>0.0</v>
      </c>
      <c r="G66" s="2">
        <v>0.0</v>
      </c>
      <c r="I66" s="2">
        <v>0.0</v>
      </c>
      <c r="J66" s="7" t="b">
        <f t="shared" si="2"/>
        <v>0</v>
      </c>
      <c r="K66" s="6">
        <f t="shared" ref="K66:O66" si="67">if(C66="", "", (C66-average(C:C))/stdev(C:C))</f>
        <v>0.1802616964</v>
      </c>
      <c r="L66" s="6">
        <f t="shared" si="67"/>
        <v>0.3487391692</v>
      </c>
      <c r="M66" s="6">
        <f t="shared" si="67"/>
        <v>0.2955136923</v>
      </c>
      <c r="N66" s="6">
        <f t="shared" si="67"/>
        <v>-0.980049762</v>
      </c>
      <c r="O66" s="6">
        <f t="shared" si="67"/>
        <v>-0.7116357457</v>
      </c>
      <c r="P66" s="6">
        <f t="shared" si="4"/>
        <v>-0.17343419</v>
      </c>
    </row>
    <row r="67">
      <c r="A67" s="2">
        <v>1467.0</v>
      </c>
      <c r="B67" s="10" t="s">
        <v>149</v>
      </c>
      <c r="C67" s="2">
        <v>4.0</v>
      </c>
      <c r="D67" s="2">
        <v>1.0</v>
      </c>
      <c r="E67" s="2">
        <v>1.0</v>
      </c>
      <c r="F67" s="2">
        <v>0.0</v>
      </c>
      <c r="G67" s="2">
        <v>0.0</v>
      </c>
      <c r="I67" s="2">
        <v>0.0</v>
      </c>
      <c r="J67" s="7" t="b">
        <f t="shared" si="2"/>
        <v>0</v>
      </c>
      <c r="K67" s="6">
        <f t="shared" ref="K67:O67" si="68">if(C67="", "", (C67-average(C:C))/stdev(C:C))</f>
        <v>0.1802616964</v>
      </c>
      <c r="L67" s="6">
        <f t="shared" si="68"/>
        <v>0.3487391692</v>
      </c>
      <c r="M67" s="6">
        <f t="shared" si="68"/>
        <v>0.2955136923</v>
      </c>
      <c r="N67" s="6">
        <f t="shared" si="68"/>
        <v>-0.980049762</v>
      </c>
      <c r="O67" s="6">
        <f t="shared" si="68"/>
        <v>-0.7116357457</v>
      </c>
      <c r="P67" s="6">
        <f t="shared" si="4"/>
        <v>-0.17343419</v>
      </c>
    </row>
    <row r="68">
      <c r="A68" s="2">
        <v>1468.0</v>
      </c>
      <c r="B68" s="2" t="s">
        <v>151</v>
      </c>
      <c r="C68" s="2">
        <v>4.0</v>
      </c>
      <c r="D68" s="2">
        <v>1.0</v>
      </c>
      <c r="E68" s="2">
        <v>1.0</v>
      </c>
      <c r="F68" s="2">
        <v>0.0</v>
      </c>
      <c r="G68" s="2">
        <v>0.0</v>
      </c>
      <c r="I68" s="2">
        <v>0.0</v>
      </c>
      <c r="J68" s="7" t="b">
        <f t="shared" si="2"/>
        <v>0</v>
      </c>
      <c r="K68" s="6">
        <f t="shared" ref="K68:O68" si="69">if(C68="", "", (C68-average(C:C))/stdev(C:C))</f>
        <v>0.1802616964</v>
      </c>
      <c r="L68" s="6">
        <f t="shared" si="69"/>
        <v>0.3487391692</v>
      </c>
      <c r="M68" s="6">
        <f t="shared" si="69"/>
        <v>0.2955136923</v>
      </c>
      <c r="N68" s="6">
        <f t="shared" si="69"/>
        <v>-0.980049762</v>
      </c>
      <c r="O68" s="6">
        <f t="shared" si="69"/>
        <v>-0.7116357457</v>
      </c>
      <c r="P68" s="6">
        <f t="shared" si="4"/>
        <v>-0.17343419</v>
      </c>
    </row>
    <row r="69">
      <c r="A69" s="2">
        <v>1470.0</v>
      </c>
      <c r="B69" s="2" t="s">
        <v>153</v>
      </c>
      <c r="C69" s="2">
        <v>4.0</v>
      </c>
      <c r="D69" s="2">
        <v>1.0</v>
      </c>
      <c r="E69" s="2">
        <v>1.0</v>
      </c>
      <c r="F69" s="2">
        <v>0.0</v>
      </c>
      <c r="G69" s="2">
        <v>0.0</v>
      </c>
      <c r="I69" s="2">
        <v>0.0</v>
      </c>
      <c r="J69" s="7" t="b">
        <f t="shared" si="2"/>
        <v>0</v>
      </c>
      <c r="K69" s="6">
        <f t="shared" ref="K69:O69" si="70">if(C69="", "", (C69-average(C:C))/stdev(C:C))</f>
        <v>0.1802616964</v>
      </c>
      <c r="L69" s="6">
        <f t="shared" si="70"/>
        <v>0.3487391692</v>
      </c>
      <c r="M69" s="6">
        <f t="shared" si="70"/>
        <v>0.2955136923</v>
      </c>
      <c r="N69" s="6">
        <f t="shared" si="70"/>
        <v>-0.980049762</v>
      </c>
      <c r="O69" s="6">
        <f t="shared" si="70"/>
        <v>-0.7116357457</v>
      </c>
      <c r="P69" s="6">
        <f t="shared" si="4"/>
        <v>-0.17343419</v>
      </c>
    </row>
    <row r="70">
      <c r="A70" s="2">
        <v>1476.0</v>
      </c>
      <c r="B70" s="2" t="s">
        <v>154</v>
      </c>
      <c r="C70" s="2">
        <v>4.0</v>
      </c>
      <c r="D70" s="2">
        <v>1.0</v>
      </c>
      <c r="E70" s="2">
        <v>1.0</v>
      </c>
      <c r="F70" s="2">
        <v>1.0</v>
      </c>
      <c r="G70" s="2">
        <v>1.0</v>
      </c>
      <c r="I70" s="2">
        <v>0.0</v>
      </c>
      <c r="J70" s="7" t="b">
        <f t="shared" si="2"/>
        <v>0</v>
      </c>
      <c r="K70" s="6">
        <f t="shared" ref="K70:O70" si="71">if(C70="", "", (C70-average(C:C))/stdev(C:C))</f>
        <v>0.1802616964</v>
      </c>
      <c r="L70" s="6">
        <f t="shared" si="71"/>
        <v>0.3487391692</v>
      </c>
      <c r="M70" s="6">
        <f t="shared" si="71"/>
        <v>0.2955136923</v>
      </c>
      <c r="N70" s="6">
        <f t="shared" si="71"/>
        <v>1.016618783</v>
      </c>
      <c r="O70" s="6">
        <f t="shared" si="71"/>
        <v>1.400065978</v>
      </c>
      <c r="P70" s="6">
        <f t="shared" si="4"/>
        <v>0.6482398638</v>
      </c>
    </row>
    <row r="71">
      <c r="A71" s="2">
        <v>1480.0</v>
      </c>
      <c r="B71" s="2" t="s">
        <v>156</v>
      </c>
      <c r="C71" s="2">
        <v>4.0</v>
      </c>
      <c r="D71" s="2">
        <v>1.0</v>
      </c>
      <c r="E71" s="2">
        <v>1.0</v>
      </c>
      <c r="F71" s="2">
        <v>1.0</v>
      </c>
      <c r="G71" s="2">
        <v>1.0</v>
      </c>
      <c r="I71" s="2">
        <v>0.0</v>
      </c>
      <c r="J71" s="7" t="b">
        <f t="shared" si="2"/>
        <v>0</v>
      </c>
      <c r="K71" s="6">
        <f t="shared" ref="K71:O71" si="72">if(C71="", "", (C71-average(C:C))/stdev(C:C))</f>
        <v>0.1802616964</v>
      </c>
      <c r="L71" s="6">
        <f t="shared" si="72"/>
        <v>0.3487391692</v>
      </c>
      <c r="M71" s="6">
        <f t="shared" si="72"/>
        <v>0.2955136923</v>
      </c>
      <c r="N71" s="6">
        <f t="shared" si="72"/>
        <v>1.016618783</v>
      </c>
      <c r="O71" s="6">
        <f t="shared" si="72"/>
        <v>1.400065978</v>
      </c>
      <c r="P71" s="6">
        <f t="shared" si="4"/>
        <v>0.6482398638</v>
      </c>
    </row>
    <row r="72">
      <c r="A72" s="2">
        <v>1493.0</v>
      </c>
      <c r="B72" s="2" t="s">
        <v>158</v>
      </c>
      <c r="C72" s="2">
        <v>4.0</v>
      </c>
      <c r="D72" s="2">
        <v>1.0</v>
      </c>
      <c r="E72" s="2">
        <v>1.0</v>
      </c>
      <c r="F72" s="2">
        <v>0.0</v>
      </c>
      <c r="G72" s="2">
        <v>0.0</v>
      </c>
      <c r="I72" s="2">
        <v>0.0</v>
      </c>
      <c r="J72" s="7" t="b">
        <f t="shared" si="2"/>
        <v>0</v>
      </c>
      <c r="K72" s="6">
        <f t="shared" ref="K72:O72" si="73">if(C72="", "", (C72-average(C:C))/stdev(C:C))</f>
        <v>0.1802616964</v>
      </c>
      <c r="L72" s="6">
        <f t="shared" si="73"/>
        <v>0.3487391692</v>
      </c>
      <c r="M72" s="6">
        <f t="shared" si="73"/>
        <v>0.2955136923</v>
      </c>
      <c r="N72" s="6">
        <f t="shared" si="73"/>
        <v>-0.980049762</v>
      </c>
      <c r="O72" s="6">
        <f t="shared" si="73"/>
        <v>-0.7116357457</v>
      </c>
      <c r="P72" s="6">
        <f t="shared" si="4"/>
        <v>-0.17343419</v>
      </c>
    </row>
    <row r="73">
      <c r="A73" s="2">
        <v>1516.0</v>
      </c>
      <c r="B73" s="2" t="s">
        <v>159</v>
      </c>
      <c r="C73" s="2">
        <v>4.0</v>
      </c>
      <c r="D73" s="2">
        <v>0.0</v>
      </c>
      <c r="E73" s="2">
        <v>1.0</v>
      </c>
      <c r="F73" s="2">
        <v>0.0</v>
      </c>
      <c r="G73" s="2">
        <v>0.0</v>
      </c>
      <c r="I73" s="2">
        <v>0.0</v>
      </c>
      <c r="J73" s="7" t="b">
        <f t="shared" si="2"/>
        <v>0</v>
      </c>
      <c r="K73" s="6">
        <f t="shared" ref="K73:O73" si="74">if(C73="", "", (C73-average(C:C))/stdev(C:C))</f>
        <v>0.1802616964</v>
      </c>
      <c r="L73" s="6">
        <f t="shared" si="74"/>
        <v>-2.857411258</v>
      </c>
      <c r="M73" s="6">
        <f t="shared" si="74"/>
        <v>0.2955136923</v>
      </c>
      <c r="N73" s="6">
        <f t="shared" si="74"/>
        <v>-0.980049762</v>
      </c>
      <c r="O73" s="6">
        <f t="shared" si="74"/>
        <v>-0.7116357457</v>
      </c>
      <c r="P73" s="6">
        <f t="shared" si="4"/>
        <v>-0.8146642753</v>
      </c>
    </row>
    <row r="74">
      <c r="A74" s="2">
        <v>1517.0</v>
      </c>
      <c r="B74" s="2" t="s">
        <v>161</v>
      </c>
      <c r="C74" s="2">
        <v>4.0</v>
      </c>
      <c r="D74" s="2">
        <v>0.0</v>
      </c>
      <c r="E74" s="2">
        <v>1.0</v>
      </c>
      <c r="F74" s="2">
        <v>0.0</v>
      </c>
      <c r="G74" s="2">
        <v>0.0</v>
      </c>
      <c r="I74" s="2">
        <v>0.0</v>
      </c>
      <c r="J74" s="7" t="b">
        <f t="shared" si="2"/>
        <v>0</v>
      </c>
      <c r="K74" s="6">
        <f t="shared" ref="K74:O74" si="75">if(C74="", "", (C74-average(C:C))/stdev(C:C))</f>
        <v>0.1802616964</v>
      </c>
      <c r="L74" s="6">
        <f t="shared" si="75"/>
        <v>-2.857411258</v>
      </c>
      <c r="M74" s="6">
        <f t="shared" si="75"/>
        <v>0.2955136923</v>
      </c>
      <c r="N74" s="6">
        <f t="shared" si="75"/>
        <v>-0.980049762</v>
      </c>
      <c r="O74" s="6">
        <f t="shared" si="75"/>
        <v>-0.7116357457</v>
      </c>
      <c r="P74" s="6">
        <f t="shared" si="4"/>
        <v>-0.8146642753</v>
      </c>
    </row>
    <row r="75">
      <c r="A75" s="2">
        <v>1519.0</v>
      </c>
      <c r="B75" s="2" t="s">
        <v>163</v>
      </c>
      <c r="C75" s="2">
        <v>4.0</v>
      </c>
      <c r="D75" s="2">
        <v>0.0</v>
      </c>
      <c r="E75" s="2">
        <v>1.0</v>
      </c>
      <c r="F75" s="2">
        <v>0.0</v>
      </c>
      <c r="G75" s="2">
        <v>0.0</v>
      </c>
      <c r="I75" s="2">
        <v>1.0</v>
      </c>
      <c r="J75" s="7" t="b">
        <f t="shared" si="2"/>
        <v>0</v>
      </c>
      <c r="K75" s="6">
        <f t="shared" ref="K75:O75" si="76">if(C75="", "", (C75-average(C:C))/stdev(C:C))</f>
        <v>0.1802616964</v>
      </c>
      <c r="L75" s="6">
        <f t="shared" si="76"/>
        <v>-2.857411258</v>
      </c>
      <c r="M75" s="6">
        <f t="shared" si="76"/>
        <v>0.2955136923</v>
      </c>
      <c r="N75" s="6">
        <f t="shared" si="76"/>
        <v>-0.980049762</v>
      </c>
      <c r="O75" s="6">
        <f t="shared" si="76"/>
        <v>-0.7116357457</v>
      </c>
      <c r="P75" s="6">
        <f t="shared" si="4"/>
        <v>-0.8146642753</v>
      </c>
    </row>
    <row r="76">
      <c r="A76" s="2">
        <v>1529.0</v>
      </c>
      <c r="B76" s="2" t="s">
        <v>164</v>
      </c>
      <c r="C76" s="2">
        <v>4.0</v>
      </c>
      <c r="D76" s="2">
        <v>1.0</v>
      </c>
      <c r="E76" s="2">
        <v>1.0</v>
      </c>
      <c r="F76" s="2">
        <v>1.0</v>
      </c>
      <c r="G76" s="2">
        <v>0.0</v>
      </c>
      <c r="I76" s="2">
        <v>1.0</v>
      </c>
      <c r="J76" s="7" t="b">
        <f t="shared" si="2"/>
        <v>0</v>
      </c>
      <c r="K76" s="6">
        <f t="shared" ref="K76:O76" si="77">if(C76="", "", (C76-average(C:C))/stdev(C:C))</f>
        <v>0.1802616964</v>
      </c>
      <c r="L76" s="6">
        <f t="shared" si="77"/>
        <v>0.3487391692</v>
      </c>
      <c r="M76" s="6">
        <f t="shared" si="77"/>
        <v>0.2955136923</v>
      </c>
      <c r="N76" s="6">
        <f t="shared" si="77"/>
        <v>1.016618783</v>
      </c>
      <c r="O76" s="6">
        <f t="shared" si="77"/>
        <v>-0.7116357457</v>
      </c>
      <c r="P76" s="6">
        <f t="shared" si="4"/>
        <v>0.225899519</v>
      </c>
    </row>
    <row r="77">
      <c r="A77" s="2">
        <v>1552.0</v>
      </c>
      <c r="B77" s="2" t="s">
        <v>165</v>
      </c>
      <c r="C77" s="2">
        <v>4.0</v>
      </c>
      <c r="D77" s="2">
        <v>1.0</v>
      </c>
      <c r="E77" s="2">
        <v>1.0</v>
      </c>
      <c r="F77" s="2">
        <v>0.0</v>
      </c>
      <c r="G77" s="2">
        <v>0.0</v>
      </c>
      <c r="I77" s="2">
        <v>0.0</v>
      </c>
      <c r="J77" s="7" t="b">
        <f t="shared" si="2"/>
        <v>0</v>
      </c>
      <c r="K77" s="6">
        <f t="shared" ref="K77:O77" si="78">if(C77="", "", (C77-average(C:C))/stdev(C:C))</f>
        <v>0.1802616964</v>
      </c>
      <c r="L77" s="6">
        <f t="shared" si="78"/>
        <v>0.3487391692</v>
      </c>
      <c r="M77" s="6">
        <f t="shared" si="78"/>
        <v>0.2955136923</v>
      </c>
      <c r="N77" s="6">
        <f t="shared" si="78"/>
        <v>-0.980049762</v>
      </c>
      <c r="O77" s="6">
        <f t="shared" si="78"/>
        <v>-0.7116357457</v>
      </c>
      <c r="P77" s="6">
        <f t="shared" si="4"/>
        <v>-0.17343419</v>
      </c>
    </row>
    <row r="78">
      <c r="A78" s="2">
        <v>1569.0</v>
      </c>
      <c r="B78" s="2" t="s">
        <v>167</v>
      </c>
      <c r="C78" s="2">
        <v>4.0</v>
      </c>
      <c r="D78" s="2">
        <v>1.0</v>
      </c>
      <c r="E78" s="2">
        <v>1.0</v>
      </c>
      <c r="F78" s="2">
        <v>1.0</v>
      </c>
      <c r="G78" s="2">
        <v>1.0</v>
      </c>
      <c r="I78" s="2">
        <v>1.0</v>
      </c>
      <c r="J78" s="7" t="b">
        <f t="shared" si="2"/>
        <v>0</v>
      </c>
      <c r="K78" s="6">
        <f t="shared" ref="K78:O78" si="79">if(C78="", "", (C78-average(C:C))/stdev(C:C))</f>
        <v>0.1802616964</v>
      </c>
      <c r="L78" s="6">
        <f t="shared" si="79"/>
        <v>0.3487391692</v>
      </c>
      <c r="M78" s="6">
        <f t="shared" si="79"/>
        <v>0.2955136923</v>
      </c>
      <c r="N78" s="6">
        <f t="shared" si="79"/>
        <v>1.016618783</v>
      </c>
      <c r="O78" s="6">
        <f t="shared" si="79"/>
        <v>1.400065978</v>
      </c>
      <c r="P78" s="6">
        <f t="shared" si="4"/>
        <v>0.6482398638</v>
      </c>
    </row>
    <row r="79">
      <c r="A79" s="2">
        <v>1571.0</v>
      </c>
      <c r="B79" s="2" t="s">
        <v>169</v>
      </c>
      <c r="C79" s="2">
        <v>4.0</v>
      </c>
      <c r="D79" s="2">
        <v>1.0</v>
      </c>
      <c r="E79" s="2">
        <v>1.0</v>
      </c>
      <c r="F79" s="2">
        <v>1.0</v>
      </c>
      <c r="G79" s="2">
        <v>1.0</v>
      </c>
      <c r="I79" s="2">
        <v>1.0</v>
      </c>
      <c r="J79" s="7" t="b">
        <f t="shared" si="2"/>
        <v>0</v>
      </c>
      <c r="K79" s="6">
        <f t="shared" ref="K79:O79" si="80">if(C79="", "", (C79-average(C:C))/stdev(C:C))</f>
        <v>0.1802616964</v>
      </c>
      <c r="L79" s="6">
        <f t="shared" si="80"/>
        <v>0.3487391692</v>
      </c>
      <c r="M79" s="6">
        <f t="shared" si="80"/>
        <v>0.2955136923</v>
      </c>
      <c r="N79" s="6">
        <f t="shared" si="80"/>
        <v>1.016618783</v>
      </c>
      <c r="O79" s="6">
        <f t="shared" si="80"/>
        <v>1.400065978</v>
      </c>
      <c r="P79" s="6">
        <f t="shared" si="4"/>
        <v>0.6482398638</v>
      </c>
    </row>
    <row r="80">
      <c r="A80" s="2">
        <v>1581.0</v>
      </c>
      <c r="B80" s="2" t="s">
        <v>170</v>
      </c>
      <c r="C80" s="2">
        <v>4.0</v>
      </c>
      <c r="D80" s="2">
        <v>1.0</v>
      </c>
      <c r="E80" s="2">
        <v>1.0</v>
      </c>
      <c r="F80" s="2">
        <v>0.0</v>
      </c>
      <c r="G80" s="2">
        <v>0.0</v>
      </c>
      <c r="I80" s="2">
        <v>0.0</v>
      </c>
      <c r="J80" s="7" t="b">
        <f t="shared" si="2"/>
        <v>0</v>
      </c>
      <c r="K80" s="6">
        <f t="shared" ref="K80:O80" si="81">if(C80="", "", (C80-average(C:C))/stdev(C:C))</f>
        <v>0.1802616964</v>
      </c>
      <c r="L80" s="6">
        <f t="shared" si="81"/>
        <v>0.3487391692</v>
      </c>
      <c r="M80" s="6">
        <f t="shared" si="81"/>
        <v>0.2955136923</v>
      </c>
      <c r="N80" s="6">
        <f t="shared" si="81"/>
        <v>-0.980049762</v>
      </c>
      <c r="O80" s="6">
        <f t="shared" si="81"/>
        <v>-0.7116357457</v>
      </c>
      <c r="P80" s="6">
        <f t="shared" si="4"/>
        <v>-0.17343419</v>
      </c>
    </row>
    <row r="81">
      <c r="A81" s="2">
        <v>1591.0</v>
      </c>
      <c r="B81" s="2" t="s">
        <v>171</v>
      </c>
      <c r="C81" s="2">
        <v>2.0</v>
      </c>
      <c r="D81" s="2">
        <v>0.0</v>
      </c>
      <c r="E81" s="2">
        <v>1.0</v>
      </c>
      <c r="F81" s="2">
        <v>0.0</v>
      </c>
      <c r="G81" s="2">
        <v>0.0</v>
      </c>
      <c r="I81" s="2">
        <v>0.0</v>
      </c>
      <c r="J81" s="7" t="b">
        <f t="shared" si="2"/>
        <v>0</v>
      </c>
      <c r="K81" s="6">
        <f t="shared" ref="K81:O81" si="82">if(C81="", "", (C81-average(C:C))/stdev(C:C))</f>
        <v>-5.528025355</v>
      </c>
      <c r="L81" s="6">
        <f t="shared" si="82"/>
        <v>-2.857411258</v>
      </c>
      <c r="M81" s="6">
        <f t="shared" si="82"/>
        <v>0.2955136923</v>
      </c>
      <c r="N81" s="6">
        <f t="shared" si="82"/>
        <v>-0.980049762</v>
      </c>
      <c r="O81" s="6">
        <f t="shared" si="82"/>
        <v>-0.7116357457</v>
      </c>
      <c r="P81" s="6">
        <f t="shared" si="4"/>
        <v>-1.956321686</v>
      </c>
    </row>
    <row r="82">
      <c r="A82" s="2">
        <v>1594.0</v>
      </c>
      <c r="B82" s="2" t="s">
        <v>173</v>
      </c>
      <c r="C82" s="2">
        <v>4.0</v>
      </c>
      <c r="D82" s="2">
        <v>1.0</v>
      </c>
      <c r="E82" s="2">
        <v>1.0</v>
      </c>
      <c r="F82" s="2">
        <v>1.0</v>
      </c>
      <c r="G82" s="2">
        <v>1.0</v>
      </c>
      <c r="I82" s="2">
        <v>1.0</v>
      </c>
      <c r="J82" s="7" t="b">
        <f t="shared" si="2"/>
        <v>0</v>
      </c>
      <c r="K82" s="6">
        <f t="shared" ref="K82:O82" si="83">if(C82="", "", (C82-average(C:C))/stdev(C:C))</f>
        <v>0.1802616964</v>
      </c>
      <c r="L82" s="6">
        <f t="shared" si="83"/>
        <v>0.3487391692</v>
      </c>
      <c r="M82" s="6">
        <f t="shared" si="83"/>
        <v>0.2955136923</v>
      </c>
      <c r="N82" s="6">
        <f t="shared" si="83"/>
        <v>1.016618783</v>
      </c>
      <c r="O82" s="6">
        <f t="shared" si="83"/>
        <v>1.400065978</v>
      </c>
      <c r="P82" s="6">
        <f t="shared" si="4"/>
        <v>0.6482398638</v>
      </c>
    </row>
    <row r="83">
      <c r="A83" s="2">
        <v>1595.0</v>
      </c>
      <c r="B83" s="2" t="s">
        <v>57</v>
      </c>
      <c r="C83" s="2">
        <v>4.0</v>
      </c>
      <c r="D83" s="2">
        <v>1.0</v>
      </c>
      <c r="E83" s="2">
        <v>0.0</v>
      </c>
      <c r="F83" s="2">
        <v>0.0</v>
      </c>
      <c r="G83" s="2">
        <v>0.0</v>
      </c>
      <c r="I83" s="2">
        <v>0.0</v>
      </c>
      <c r="J83" s="7" t="b">
        <f t="shared" si="2"/>
        <v>0</v>
      </c>
      <c r="K83" s="6">
        <f t="shared" ref="K83:O83" si="84">if(C83="", "", (C83-average(C:C))/stdev(C:C))</f>
        <v>0.1802616964</v>
      </c>
      <c r="L83" s="6">
        <f t="shared" si="84"/>
        <v>0.3487391692</v>
      </c>
      <c r="M83" s="6">
        <f t="shared" si="84"/>
        <v>-3.37154258</v>
      </c>
      <c r="N83" s="6">
        <f t="shared" si="84"/>
        <v>-0.980049762</v>
      </c>
      <c r="O83" s="6">
        <f t="shared" si="84"/>
        <v>-0.7116357457</v>
      </c>
      <c r="P83" s="6">
        <f t="shared" si="4"/>
        <v>-0.9068454444</v>
      </c>
    </row>
    <row r="84">
      <c r="A84" s="2">
        <v>1597.0</v>
      </c>
      <c r="B84" s="2" t="s">
        <v>175</v>
      </c>
      <c r="C84" s="2">
        <v>4.0</v>
      </c>
      <c r="D84" s="2">
        <v>1.0</v>
      </c>
      <c r="E84" s="2">
        <v>1.0</v>
      </c>
      <c r="F84" s="2">
        <v>1.0</v>
      </c>
      <c r="G84" s="2">
        <v>1.0</v>
      </c>
      <c r="I84" s="2">
        <v>1.0</v>
      </c>
      <c r="J84" s="7" t="b">
        <f t="shared" si="2"/>
        <v>0</v>
      </c>
      <c r="K84" s="6">
        <f t="shared" ref="K84:O84" si="85">if(C84="", "", (C84-average(C:C))/stdev(C:C))</f>
        <v>0.1802616964</v>
      </c>
      <c r="L84" s="6">
        <f t="shared" si="85"/>
        <v>0.3487391692</v>
      </c>
      <c r="M84" s="6">
        <f t="shared" si="85"/>
        <v>0.2955136923</v>
      </c>
      <c r="N84" s="6">
        <f t="shared" si="85"/>
        <v>1.016618783</v>
      </c>
      <c r="O84" s="6">
        <f t="shared" si="85"/>
        <v>1.400065978</v>
      </c>
      <c r="P84" s="6">
        <f t="shared" si="4"/>
        <v>0.6482398638</v>
      </c>
    </row>
    <row r="85">
      <c r="A85" s="2">
        <v>1607.0</v>
      </c>
      <c r="B85" s="2" t="s">
        <v>177</v>
      </c>
      <c r="C85" s="2">
        <v>4.0</v>
      </c>
      <c r="D85" s="2">
        <v>1.0</v>
      </c>
      <c r="E85" s="2">
        <v>1.0</v>
      </c>
      <c r="F85" s="2">
        <v>0.0</v>
      </c>
      <c r="G85" s="2">
        <v>0.0</v>
      </c>
      <c r="I85" s="2">
        <v>0.0</v>
      </c>
      <c r="J85" s="7" t="b">
        <f t="shared" si="2"/>
        <v>0</v>
      </c>
      <c r="K85" s="6">
        <f t="shared" ref="K85:O85" si="86">if(C85="", "", (C85-average(C:C))/stdev(C:C))</f>
        <v>0.1802616964</v>
      </c>
      <c r="L85" s="6">
        <f t="shared" si="86"/>
        <v>0.3487391692</v>
      </c>
      <c r="M85" s="6">
        <f t="shared" si="86"/>
        <v>0.2955136923</v>
      </c>
      <c r="N85" s="6">
        <f t="shared" si="86"/>
        <v>-0.980049762</v>
      </c>
      <c r="O85" s="6">
        <f t="shared" si="86"/>
        <v>-0.7116357457</v>
      </c>
      <c r="P85" s="6">
        <f t="shared" si="4"/>
        <v>-0.17343419</v>
      </c>
    </row>
    <row r="86">
      <c r="A86" s="2">
        <v>1608.0</v>
      </c>
      <c r="B86" s="2" t="s">
        <v>178</v>
      </c>
      <c r="C86" s="2">
        <v>4.0</v>
      </c>
      <c r="D86" s="2">
        <v>0.0</v>
      </c>
      <c r="E86" s="2">
        <v>1.0</v>
      </c>
      <c r="F86" s="2">
        <v>0.0</v>
      </c>
      <c r="G86" s="2">
        <v>0.0</v>
      </c>
      <c r="I86" s="2">
        <v>0.0</v>
      </c>
      <c r="J86" s="7" t="b">
        <f t="shared" si="2"/>
        <v>0</v>
      </c>
      <c r="K86" s="6">
        <f t="shared" ref="K86:O86" si="87">if(C86="", "", (C86-average(C:C))/stdev(C:C))</f>
        <v>0.1802616964</v>
      </c>
      <c r="L86" s="6">
        <f t="shared" si="87"/>
        <v>-2.857411258</v>
      </c>
      <c r="M86" s="6">
        <f t="shared" si="87"/>
        <v>0.2955136923</v>
      </c>
      <c r="N86" s="6">
        <f t="shared" si="87"/>
        <v>-0.980049762</v>
      </c>
      <c r="O86" s="6">
        <f t="shared" si="87"/>
        <v>-0.7116357457</v>
      </c>
      <c r="P86" s="6">
        <f t="shared" si="4"/>
        <v>-0.8146642753</v>
      </c>
    </row>
    <row r="87">
      <c r="A87" s="2">
        <v>1615.0</v>
      </c>
      <c r="B87" s="2" t="s">
        <v>179</v>
      </c>
      <c r="C87" s="2">
        <v>4.0</v>
      </c>
      <c r="D87" s="2">
        <v>1.0</v>
      </c>
      <c r="E87" s="2">
        <v>1.0</v>
      </c>
      <c r="F87" s="2">
        <v>1.0</v>
      </c>
      <c r="G87" s="2">
        <v>0.0</v>
      </c>
      <c r="I87" s="2">
        <v>0.0</v>
      </c>
      <c r="J87" s="7" t="b">
        <f t="shared" si="2"/>
        <v>0</v>
      </c>
      <c r="K87" s="6">
        <f t="shared" ref="K87:O87" si="88">if(C87="", "", (C87-average(C:C))/stdev(C:C))</f>
        <v>0.1802616964</v>
      </c>
      <c r="L87" s="6">
        <f t="shared" si="88"/>
        <v>0.3487391692</v>
      </c>
      <c r="M87" s="6">
        <f t="shared" si="88"/>
        <v>0.2955136923</v>
      </c>
      <c r="N87" s="6">
        <f t="shared" si="88"/>
        <v>1.016618783</v>
      </c>
      <c r="O87" s="6">
        <f t="shared" si="88"/>
        <v>-0.7116357457</v>
      </c>
      <c r="P87" s="6">
        <f t="shared" si="4"/>
        <v>0.225899519</v>
      </c>
    </row>
    <row r="88">
      <c r="A88" s="2">
        <v>1617.0</v>
      </c>
      <c r="B88" s="2" t="s">
        <v>180</v>
      </c>
      <c r="C88" s="2">
        <v>2.0</v>
      </c>
      <c r="D88" s="2">
        <v>0.0</v>
      </c>
      <c r="E88" s="2">
        <v>1.0</v>
      </c>
      <c r="F88" s="2">
        <v>0.0</v>
      </c>
      <c r="G88" s="2">
        <v>0.0</v>
      </c>
      <c r="I88" s="2">
        <v>0.0</v>
      </c>
      <c r="J88" s="7" t="b">
        <f t="shared" si="2"/>
        <v>0</v>
      </c>
      <c r="K88" s="6">
        <f t="shared" ref="K88:O88" si="89">if(C88="", "", (C88-average(C:C))/stdev(C:C))</f>
        <v>-5.528025355</v>
      </c>
      <c r="L88" s="6">
        <f t="shared" si="89"/>
        <v>-2.857411258</v>
      </c>
      <c r="M88" s="6">
        <f t="shared" si="89"/>
        <v>0.2955136923</v>
      </c>
      <c r="N88" s="6">
        <f t="shared" si="89"/>
        <v>-0.980049762</v>
      </c>
      <c r="O88" s="6">
        <f t="shared" si="89"/>
        <v>-0.7116357457</v>
      </c>
      <c r="P88" s="6">
        <f t="shared" si="4"/>
        <v>-1.956321686</v>
      </c>
    </row>
    <row r="89">
      <c r="A89" s="2">
        <v>1630.0</v>
      </c>
      <c r="B89" s="2" t="s">
        <v>78</v>
      </c>
      <c r="C89" s="2">
        <v>4.0</v>
      </c>
      <c r="D89" s="2">
        <v>1.0</v>
      </c>
      <c r="E89" s="2">
        <v>0.0</v>
      </c>
      <c r="F89" s="2">
        <v>0.0</v>
      </c>
      <c r="G89" s="2">
        <v>0.0</v>
      </c>
      <c r="I89" s="2">
        <v>1.0</v>
      </c>
      <c r="J89" s="7" t="b">
        <f t="shared" si="2"/>
        <v>0</v>
      </c>
      <c r="K89" s="6">
        <f t="shared" ref="K89:O89" si="90">if(C89="", "", (C89-average(C:C))/stdev(C:C))</f>
        <v>0.1802616964</v>
      </c>
      <c r="L89" s="6">
        <f t="shared" si="90"/>
        <v>0.3487391692</v>
      </c>
      <c r="M89" s="6">
        <f t="shared" si="90"/>
        <v>-3.37154258</v>
      </c>
      <c r="N89" s="6">
        <f t="shared" si="90"/>
        <v>-0.980049762</v>
      </c>
      <c r="O89" s="6">
        <f t="shared" si="90"/>
        <v>-0.7116357457</v>
      </c>
      <c r="P89" s="6">
        <f t="shared" si="4"/>
        <v>-0.9068454444</v>
      </c>
    </row>
    <row r="90">
      <c r="A90" s="2">
        <v>1655.0</v>
      </c>
      <c r="B90" s="2" t="s">
        <v>182</v>
      </c>
      <c r="C90" s="2">
        <v>4.0</v>
      </c>
      <c r="D90" s="2">
        <v>1.0</v>
      </c>
      <c r="E90" s="2">
        <v>1.0</v>
      </c>
      <c r="F90" s="2">
        <v>0.0</v>
      </c>
      <c r="G90" s="2">
        <v>0.0</v>
      </c>
      <c r="I90" s="2">
        <v>1.0</v>
      </c>
      <c r="J90" s="7" t="b">
        <f t="shared" si="2"/>
        <v>0</v>
      </c>
      <c r="K90" s="6">
        <f t="shared" ref="K90:O90" si="91">if(C90="", "", (C90-average(C:C))/stdev(C:C))</f>
        <v>0.1802616964</v>
      </c>
      <c r="L90" s="6">
        <f t="shared" si="91"/>
        <v>0.3487391692</v>
      </c>
      <c r="M90" s="6">
        <f t="shared" si="91"/>
        <v>0.2955136923</v>
      </c>
      <c r="N90" s="6">
        <f t="shared" si="91"/>
        <v>-0.980049762</v>
      </c>
      <c r="O90" s="6">
        <f t="shared" si="91"/>
        <v>-0.7116357457</v>
      </c>
      <c r="P90" s="6">
        <f t="shared" si="4"/>
        <v>-0.17343419</v>
      </c>
    </row>
    <row r="91">
      <c r="A91" s="2">
        <v>1707.0</v>
      </c>
      <c r="B91" s="2" t="s">
        <v>183</v>
      </c>
      <c r="C91" s="2">
        <v>4.0</v>
      </c>
      <c r="D91" s="2">
        <v>0.0</v>
      </c>
      <c r="E91" s="2">
        <v>1.0</v>
      </c>
      <c r="F91" s="2">
        <v>0.0</v>
      </c>
      <c r="G91" s="2">
        <v>0.0</v>
      </c>
      <c r="I91" s="2">
        <v>1.0</v>
      </c>
      <c r="J91" s="7" t="b">
        <f t="shared" si="2"/>
        <v>0</v>
      </c>
      <c r="K91" s="6">
        <f t="shared" ref="K91:O91" si="92">if(C91="", "", (C91-average(C:C))/stdev(C:C))</f>
        <v>0.1802616964</v>
      </c>
      <c r="L91" s="6">
        <f t="shared" si="92"/>
        <v>-2.857411258</v>
      </c>
      <c r="M91" s="6">
        <f t="shared" si="92"/>
        <v>0.2955136923</v>
      </c>
      <c r="N91" s="6">
        <f t="shared" si="92"/>
        <v>-0.980049762</v>
      </c>
      <c r="O91" s="6">
        <f t="shared" si="92"/>
        <v>-0.7116357457</v>
      </c>
      <c r="P91" s="6">
        <f t="shared" si="4"/>
        <v>-0.8146642753</v>
      </c>
    </row>
    <row r="92">
      <c r="A92" s="2">
        <v>1708.0</v>
      </c>
      <c r="B92" s="2" t="s">
        <v>185</v>
      </c>
      <c r="C92" s="2">
        <v>4.0</v>
      </c>
      <c r="D92" s="2">
        <v>1.0</v>
      </c>
      <c r="J92" s="7" t="b">
        <f t="shared" si="2"/>
        <v>0</v>
      </c>
      <c r="K92" s="6">
        <f t="shared" ref="K92:O92" si="93">if(C92="", "", (C92-average(C:C))/stdev(C:C))</f>
        <v>0.1802616964</v>
      </c>
      <c r="L92" s="6">
        <f t="shared" si="93"/>
        <v>0.3487391692</v>
      </c>
      <c r="M92" s="6" t="str">
        <f t="shared" si="93"/>
        <v/>
      </c>
      <c r="N92" s="6" t="str">
        <f t="shared" si="93"/>
        <v/>
      </c>
      <c r="O92" s="6" t="str">
        <f t="shared" si="93"/>
        <v/>
      </c>
      <c r="P92" s="6">
        <f t="shared" si="4"/>
        <v>0.2645004328</v>
      </c>
    </row>
    <row r="93">
      <c r="A93" s="2">
        <v>1711.0</v>
      </c>
      <c r="B93" s="10" t="s">
        <v>187</v>
      </c>
      <c r="C93" s="2">
        <v>4.0</v>
      </c>
      <c r="D93" s="2">
        <v>1.0</v>
      </c>
      <c r="E93" s="2">
        <v>1.0</v>
      </c>
      <c r="F93" s="2">
        <v>1.0</v>
      </c>
      <c r="G93" s="2">
        <v>0.0</v>
      </c>
      <c r="I93" s="2">
        <v>0.0</v>
      </c>
      <c r="J93" s="7" t="b">
        <f t="shared" si="2"/>
        <v>0</v>
      </c>
      <c r="K93" s="6">
        <f t="shared" ref="K93:O93" si="94">if(C93="", "", (C93-average(C:C))/stdev(C:C))</f>
        <v>0.1802616964</v>
      </c>
      <c r="L93" s="6">
        <f t="shared" si="94"/>
        <v>0.3487391692</v>
      </c>
      <c r="M93" s="6">
        <f t="shared" si="94"/>
        <v>0.2955136923</v>
      </c>
      <c r="N93" s="6">
        <f t="shared" si="94"/>
        <v>1.016618783</v>
      </c>
      <c r="O93" s="6">
        <f t="shared" si="94"/>
        <v>-0.7116357457</v>
      </c>
      <c r="P93" s="6">
        <f t="shared" si="4"/>
        <v>0.225899519</v>
      </c>
    </row>
    <row r="94">
      <c r="A94" s="2">
        <v>1712.0</v>
      </c>
      <c r="B94" s="2" t="s">
        <v>189</v>
      </c>
      <c r="C94" s="2">
        <v>4.0</v>
      </c>
      <c r="D94" s="2">
        <v>1.0</v>
      </c>
      <c r="J94" s="7" t="b">
        <f t="shared" si="2"/>
        <v>0</v>
      </c>
      <c r="K94" s="6">
        <f t="shared" ref="K94:O94" si="95">if(C94="", "", (C94-average(C:C))/stdev(C:C))</f>
        <v>0.1802616964</v>
      </c>
      <c r="L94" s="6">
        <f t="shared" si="95"/>
        <v>0.3487391692</v>
      </c>
      <c r="M94" s="6" t="str">
        <f t="shared" si="95"/>
        <v/>
      </c>
      <c r="N94" s="6" t="str">
        <f t="shared" si="95"/>
        <v/>
      </c>
      <c r="O94" s="6" t="str">
        <f t="shared" si="95"/>
        <v/>
      </c>
      <c r="P94" s="6">
        <f t="shared" si="4"/>
        <v>0.2645004328</v>
      </c>
    </row>
    <row r="95">
      <c r="A95" s="2">
        <v>1713.0</v>
      </c>
      <c r="B95" s="2" t="s">
        <v>191</v>
      </c>
      <c r="C95" s="2">
        <v>4.0</v>
      </c>
      <c r="D95" s="2">
        <v>1.0</v>
      </c>
      <c r="J95" s="7" t="b">
        <f t="shared" si="2"/>
        <v>0</v>
      </c>
      <c r="K95" s="6">
        <f t="shared" ref="K95:O95" si="96">if(C95="", "", (C95-average(C:C))/stdev(C:C))</f>
        <v>0.1802616964</v>
      </c>
      <c r="L95" s="6">
        <f t="shared" si="96"/>
        <v>0.3487391692</v>
      </c>
      <c r="M95" s="6" t="str">
        <f t="shared" si="96"/>
        <v/>
      </c>
      <c r="N95" s="6" t="str">
        <f t="shared" si="96"/>
        <v/>
      </c>
      <c r="O95" s="6" t="str">
        <f t="shared" si="96"/>
        <v/>
      </c>
      <c r="P95" s="6">
        <f t="shared" si="4"/>
        <v>0.2645004328</v>
      </c>
    </row>
    <row r="96">
      <c r="A96" s="2">
        <v>1714.0</v>
      </c>
      <c r="B96" s="2" t="s">
        <v>160</v>
      </c>
      <c r="C96" s="2">
        <v>4.0</v>
      </c>
      <c r="D96" s="2">
        <v>1.0</v>
      </c>
      <c r="E96" s="2">
        <v>1.0</v>
      </c>
      <c r="F96" s="2">
        <v>0.0</v>
      </c>
      <c r="G96" s="2">
        <v>1.0</v>
      </c>
      <c r="I96" s="2">
        <v>0.0</v>
      </c>
      <c r="J96" s="7" t="b">
        <f t="shared" si="2"/>
        <v>0</v>
      </c>
      <c r="K96" s="6">
        <f t="shared" ref="K96:O96" si="97">if(C96="", "", (C96-average(C:C))/stdev(C:C))</f>
        <v>0.1802616964</v>
      </c>
      <c r="L96" s="6">
        <f t="shared" si="97"/>
        <v>0.3487391692</v>
      </c>
      <c r="M96" s="6">
        <f t="shared" si="97"/>
        <v>0.2955136923</v>
      </c>
      <c r="N96" s="6">
        <f t="shared" si="97"/>
        <v>-0.980049762</v>
      </c>
      <c r="O96" s="6">
        <f t="shared" si="97"/>
        <v>1.400065978</v>
      </c>
      <c r="P96" s="6">
        <f t="shared" si="4"/>
        <v>0.2489061548</v>
      </c>
    </row>
    <row r="97">
      <c r="A97" s="2">
        <v>1715.0</v>
      </c>
      <c r="B97" s="2" t="s">
        <v>192</v>
      </c>
      <c r="C97" s="2">
        <v>4.0</v>
      </c>
      <c r="D97" s="2">
        <v>1.0</v>
      </c>
      <c r="E97" s="2">
        <v>1.0</v>
      </c>
      <c r="F97" s="2">
        <v>0.0</v>
      </c>
      <c r="G97" s="2">
        <v>1.0</v>
      </c>
      <c r="I97" s="2">
        <v>0.0</v>
      </c>
      <c r="J97" s="7" t="b">
        <f t="shared" si="2"/>
        <v>0</v>
      </c>
      <c r="K97" s="6">
        <f t="shared" ref="K97:O97" si="98">if(C97="", "", (C97-average(C:C))/stdev(C:C))</f>
        <v>0.1802616964</v>
      </c>
      <c r="L97" s="6">
        <f t="shared" si="98"/>
        <v>0.3487391692</v>
      </c>
      <c r="M97" s="6">
        <f t="shared" si="98"/>
        <v>0.2955136923</v>
      </c>
      <c r="N97" s="6">
        <f t="shared" si="98"/>
        <v>-0.980049762</v>
      </c>
      <c r="O97" s="6">
        <f t="shared" si="98"/>
        <v>1.400065978</v>
      </c>
      <c r="P97" s="6">
        <f t="shared" si="4"/>
        <v>0.2489061548</v>
      </c>
    </row>
    <row r="98">
      <c r="A98" s="2">
        <v>1716.0</v>
      </c>
      <c r="B98" s="2" t="s">
        <v>194</v>
      </c>
      <c r="C98" s="2">
        <v>4.0</v>
      </c>
      <c r="D98" s="2">
        <v>1.0</v>
      </c>
      <c r="E98" s="2">
        <v>1.0</v>
      </c>
      <c r="F98" s="2">
        <v>0.0</v>
      </c>
      <c r="G98" s="2">
        <v>1.0</v>
      </c>
      <c r="I98" s="2">
        <v>0.0</v>
      </c>
      <c r="J98" s="7" t="b">
        <f t="shared" si="2"/>
        <v>0</v>
      </c>
      <c r="K98" s="6">
        <f t="shared" ref="K98:O98" si="99">if(C98="", "", (C98-average(C:C))/stdev(C:C))</f>
        <v>0.1802616964</v>
      </c>
      <c r="L98" s="6">
        <f t="shared" si="99"/>
        <v>0.3487391692</v>
      </c>
      <c r="M98" s="6">
        <f t="shared" si="99"/>
        <v>0.2955136923</v>
      </c>
      <c r="N98" s="6">
        <f t="shared" si="99"/>
        <v>-0.980049762</v>
      </c>
      <c r="O98" s="6">
        <f t="shared" si="99"/>
        <v>1.400065978</v>
      </c>
      <c r="P98" s="6">
        <f t="shared" si="4"/>
        <v>0.2489061548</v>
      </c>
    </row>
    <row r="99">
      <c r="A99" s="2">
        <v>1717.0</v>
      </c>
      <c r="B99" s="2" t="s">
        <v>195</v>
      </c>
      <c r="C99" s="2">
        <v>4.0</v>
      </c>
      <c r="D99" s="2">
        <v>1.0</v>
      </c>
      <c r="J99" s="7" t="b">
        <f t="shared" si="2"/>
        <v>0</v>
      </c>
      <c r="K99" s="6">
        <f t="shared" ref="K99:O99" si="100">if(C99="", "", (C99-average(C:C))/stdev(C:C))</f>
        <v>0.1802616964</v>
      </c>
      <c r="L99" s="6">
        <f t="shared" si="100"/>
        <v>0.3487391692</v>
      </c>
      <c r="M99" s="6" t="str">
        <f t="shared" si="100"/>
        <v/>
      </c>
      <c r="N99" s="6" t="str">
        <f t="shared" si="100"/>
        <v/>
      </c>
      <c r="O99" s="6" t="str">
        <f t="shared" si="100"/>
        <v/>
      </c>
      <c r="P99" s="6">
        <f t="shared" si="4"/>
        <v>0.2645004328</v>
      </c>
    </row>
    <row r="100">
      <c r="A100" s="2">
        <v>1719.0</v>
      </c>
      <c r="B100" s="2" t="s">
        <v>197</v>
      </c>
      <c r="C100" s="2">
        <v>4.0</v>
      </c>
      <c r="D100" s="2">
        <v>1.0</v>
      </c>
      <c r="E100" s="2">
        <v>1.0</v>
      </c>
      <c r="F100" s="2">
        <v>1.0</v>
      </c>
      <c r="G100" s="2">
        <v>1.0</v>
      </c>
      <c r="I100" s="2">
        <v>0.0</v>
      </c>
      <c r="J100" s="7" t="b">
        <f t="shared" si="2"/>
        <v>0</v>
      </c>
      <c r="K100" s="6">
        <f t="shared" ref="K100:O100" si="101">if(C100="", "", (C100-average(C:C))/stdev(C:C))</f>
        <v>0.1802616964</v>
      </c>
      <c r="L100" s="6">
        <f t="shared" si="101"/>
        <v>0.3487391692</v>
      </c>
      <c r="M100" s="6">
        <f t="shared" si="101"/>
        <v>0.2955136923</v>
      </c>
      <c r="N100" s="6">
        <f t="shared" si="101"/>
        <v>1.016618783</v>
      </c>
      <c r="O100" s="6">
        <f t="shared" si="101"/>
        <v>1.400065978</v>
      </c>
      <c r="P100" s="6">
        <f t="shared" si="4"/>
        <v>0.6482398638</v>
      </c>
    </row>
    <row r="101">
      <c r="A101" s="2">
        <v>1721.0</v>
      </c>
      <c r="B101" s="2" t="s">
        <v>198</v>
      </c>
      <c r="C101" s="2">
        <v>4.0</v>
      </c>
      <c r="D101" s="2">
        <v>1.0</v>
      </c>
      <c r="E101" s="2">
        <v>1.0</v>
      </c>
      <c r="F101" s="2">
        <v>0.0</v>
      </c>
      <c r="G101" s="2">
        <v>0.0</v>
      </c>
      <c r="I101" s="2">
        <v>0.0</v>
      </c>
      <c r="J101" s="7" t="b">
        <f t="shared" si="2"/>
        <v>0</v>
      </c>
      <c r="K101" s="6">
        <f t="shared" ref="K101:O101" si="102">if(C101="", "", (C101-average(C:C))/stdev(C:C))</f>
        <v>0.1802616964</v>
      </c>
      <c r="L101" s="6">
        <f t="shared" si="102"/>
        <v>0.3487391692</v>
      </c>
      <c r="M101" s="6">
        <f t="shared" si="102"/>
        <v>0.2955136923</v>
      </c>
      <c r="N101" s="6">
        <f t="shared" si="102"/>
        <v>-0.980049762</v>
      </c>
      <c r="O101" s="6">
        <f t="shared" si="102"/>
        <v>-0.7116357457</v>
      </c>
      <c r="P101" s="6">
        <f t="shared" si="4"/>
        <v>-0.17343419</v>
      </c>
    </row>
    <row r="102">
      <c r="A102" s="2">
        <v>1723.0</v>
      </c>
      <c r="B102" s="2" t="s">
        <v>143</v>
      </c>
      <c r="C102" s="2">
        <v>4.0</v>
      </c>
      <c r="D102" s="2">
        <v>1.0</v>
      </c>
      <c r="E102" s="2">
        <v>1.0</v>
      </c>
      <c r="F102" s="2">
        <v>1.0</v>
      </c>
      <c r="G102" s="2">
        <v>1.0</v>
      </c>
      <c r="I102" s="2">
        <v>1.0</v>
      </c>
      <c r="J102" s="7" t="b">
        <f t="shared" si="2"/>
        <v>0</v>
      </c>
      <c r="K102" s="6">
        <f t="shared" ref="K102:O102" si="103">if(C102="", "", (C102-average(C:C))/stdev(C:C))</f>
        <v>0.1802616964</v>
      </c>
      <c r="L102" s="6">
        <f t="shared" si="103"/>
        <v>0.3487391692</v>
      </c>
      <c r="M102" s="6">
        <f t="shared" si="103"/>
        <v>0.2955136923</v>
      </c>
      <c r="N102" s="6">
        <f t="shared" si="103"/>
        <v>1.016618783</v>
      </c>
      <c r="O102" s="6">
        <f t="shared" si="103"/>
        <v>1.400065978</v>
      </c>
      <c r="P102" s="6">
        <f t="shared" si="4"/>
        <v>0.6482398638</v>
      </c>
    </row>
    <row r="103">
      <c r="A103" s="2">
        <v>1726.0</v>
      </c>
      <c r="B103" s="2" t="s">
        <v>199</v>
      </c>
      <c r="C103" s="2">
        <v>4.0</v>
      </c>
      <c r="D103" s="2">
        <v>1.0</v>
      </c>
      <c r="E103" s="2">
        <v>1.0</v>
      </c>
      <c r="F103" s="2">
        <v>1.0</v>
      </c>
      <c r="G103" s="2">
        <v>0.0</v>
      </c>
      <c r="I103" s="2">
        <v>0.0</v>
      </c>
      <c r="J103" s="7" t="b">
        <f t="shared" si="2"/>
        <v>0</v>
      </c>
      <c r="K103" s="6">
        <f t="shared" ref="K103:O103" si="104">if(C103="", "", (C103-average(C:C))/stdev(C:C))</f>
        <v>0.1802616964</v>
      </c>
      <c r="L103" s="6">
        <f t="shared" si="104"/>
        <v>0.3487391692</v>
      </c>
      <c r="M103" s="6">
        <f t="shared" si="104"/>
        <v>0.2955136923</v>
      </c>
      <c r="N103" s="6">
        <f t="shared" si="104"/>
        <v>1.016618783</v>
      </c>
      <c r="O103" s="6">
        <f t="shared" si="104"/>
        <v>-0.7116357457</v>
      </c>
      <c r="P103" s="6">
        <f t="shared" si="4"/>
        <v>0.225899519</v>
      </c>
    </row>
    <row r="104">
      <c r="A104" s="2">
        <v>1729.0</v>
      </c>
      <c r="B104" s="2" t="s">
        <v>201</v>
      </c>
      <c r="C104" s="2">
        <v>4.0</v>
      </c>
      <c r="D104" s="2">
        <v>1.0</v>
      </c>
      <c r="E104" s="2">
        <v>0.0</v>
      </c>
      <c r="F104" s="2">
        <v>1.0</v>
      </c>
      <c r="G104" s="2">
        <v>0.0</v>
      </c>
      <c r="I104" s="2">
        <v>0.0</v>
      </c>
      <c r="J104" s="7" t="b">
        <f t="shared" si="2"/>
        <v>0</v>
      </c>
      <c r="K104" s="6">
        <f t="shared" ref="K104:O104" si="105">if(C104="", "", (C104-average(C:C))/stdev(C:C))</f>
        <v>0.1802616964</v>
      </c>
      <c r="L104" s="6">
        <f t="shared" si="105"/>
        <v>0.3487391692</v>
      </c>
      <c r="M104" s="6">
        <f t="shared" si="105"/>
        <v>-3.37154258</v>
      </c>
      <c r="N104" s="6">
        <f t="shared" si="105"/>
        <v>1.016618783</v>
      </c>
      <c r="O104" s="6">
        <f t="shared" si="105"/>
        <v>-0.7116357457</v>
      </c>
      <c r="P104" s="6">
        <f t="shared" si="4"/>
        <v>-0.5075117354</v>
      </c>
    </row>
    <row r="105">
      <c r="A105" s="2">
        <v>1742.0</v>
      </c>
      <c r="B105" s="2" t="s">
        <v>203</v>
      </c>
      <c r="C105" s="2">
        <v>4.0</v>
      </c>
      <c r="D105" s="2">
        <v>0.0</v>
      </c>
      <c r="E105" s="2">
        <v>1.0</v>
      </c>
      <c r="F105" s="2">
        <v>1.0</v>
      </c>
      <c r="G105" s="2">
        <v>0.0</v>
      </c>
      <c r="I105" s="2">
        <v>0.0</v>
      </c>
      <c r="J105" s="7" t="b">
        <f t="shared" si="2"/>
        <v>0</v>
      </c>
      <c r="K105" s="6">
        <f t="shared" ref="K105:O105" si="106">if(C105="", "", (C105-average(C:C))/stdev(C:C))</f>
        <v>0.1802616964</v>
      </c>
      <c r="L105" s="6">
        <f t="shared" si="106"/>
        <v>-2.857411258</v>
      </c>
      <c r="M105" s="6">
        <f t="shared" si="106"/>
        <v>0.2955136923</v>
      </c>
      <c r="N105" s="6">
        <f t="shared" si="106"/>
        <v>1.016618783</v>
      </c>
      <c r="O105" s="6">
        <f t="shared" si="106"/>
        <v>-0.7116357457</v>
      </c>
      <c r="P105" s="6">
        <f t="shared" si="4"/>
        <v>-0.4153305663</v>
      </c>
    </row>
    <row r="106">
      <c r="A106" s="2">
        <v>1746.0</v>
      </c>
      <c r="B106" s="2" t="s">
        <v>204</v>
      </c>
      <c r="C106" s="2">
        <v>4.0</v>
      </c>
      <c r="D106" s="2">
        <v>1.0</v>
      </c>
      <c r="E106" s="2">
        <v>1.0</v>
      </c>
      <c r="F106" s="2">
        <v>0.0</v>
      </c>
      <c r="G106" s="2">
        <v>0.0</v>
      </c>
      <c r="I106" s="2">
        <v>0.0</v>
      </c>
      <c r="J106" s="7" t="b">
        <f t="shared" si="2"/>
        <v>0</v>
      </c>
      <c r="K106" s="6">
        <f t="shared" ref="K106:O106" si="107">if(C106="", "", (C106-average(C:C))/stdev(C:C))</f>
        <v>0.1802616964</v>
      </c>
      <c r="L106" s="6">
        <f t="shared" si="107"/>
        <v>0.3487391692</v>
      </c>
      <c r="M106" s="6">
        <f t="shared" si="107"/>
        <v>0.2955136923</v>
      </c>
      <c r="N106" s="6">
        <f t="shared" si="107"/>
        <v>-0.980049762</v>
      </c>
      <c r="O106" s="6">
        <f t="shared" si="107"/>
        <v>-0.7116357457</v>
      </c>
      <c r="P106" s="6">
        <f t="shared" si="4"/>
        <v>-0.17343419</v>
      </c>
    </row>
    <row r="107">
      <c r="A107" s="2">
        <v>1748.0</v>
      </c>
      <c r="B107" s="2" t="s">
        <v>124</v>
      </c>
      <c r="C107" s="2">
        <v>4.0</v>
      </c>
      <c r="D107" s="2">
        <v>1.0</v>
      </c>
      <c r="E107" s="2">
        <v>1.0</v>
      </c>
      <c r="F107" s="2">
        <v>0.0</v>
      </c>
      <c r="G107" s="2">
        <v>0.0</v>
      </c>
      <c r="I107" s="2">
        <v>0.0</v>
      </c>
      <c r="J107" s="7" t="b">
        <f t="shared" si="2"/>
        <v>0</v>
      </c>
      <c r="K107" s="6">
        <f t="shared" ref="K107:O107" si="108">if(C107="", "", (C107-average(C:C))/stdev(C:C))</f>
        <v>0.1802616964</v>
      </c>
      <c r="L107" s="6">
        <f t="shared" si="108"/>
        <v>0.3487391692</v>
      </c>
      <c r="M107" s="6">
        <f t="shared" si="108"/>
        <v>0.2955136923</v>
      </c>
      <c r="N107" s="6">
        <f t="shared" si="108"/>
        <v>-0.980049762</v>
      </c>
      <c r="O107" s="6">
        <f t="shared" si="108"/>
        <v>-0.7116357457</v>
      </c>
      <c r="P107" s="6">
        <f t="shared" si="4"/>
        <v>-0.17343419</v>
      </c>
    </row>
    <row r="108">
      <c r="A108" s="2">
        <v>1752.0</v>
      </c>
      <c r="B108" s="2" t="s">
        <v>206</v>
      </c>
      <c r="C108" s="2">
        <v>4.0</v>
      </c>
      <c r="D108" s="2">
        <v>1.0</v>
      </c>
      <c r="E108" s="2">
        <v>1.0</v>
      </c>
      <c r="F108" s="2">
        <v>1.0</v>
      </c>
      <c r="G108" s="2">
        <v>0.0</v>
      </c>
      <c r="I108" s="2">
        <v>0.0</v>
      </c>
      <c r="J108" s="7" t="b">
        <f t="shared" si="2"/>
        <v>0</v>
      </c>
      <c r="K108" s="6">
        <f t="shared" ref="K108:O108" si="109">if(C108="", "", (C108-average(C:C))/stdev(C:C))</f>
        <v>0.1802616964</v>
      </c>
      <c r="L108" s="6">
        <f t="shared" si="109"/>
        <v>0.3487391692</v>
      </c>
      <c r="M108" s="6">
        <f t="shared" si="109"/>
        <v>0.2955136923</v>
      </c>
      <c r="N108" s="6">
        <f t="shared" si="109"/>
        <v>1.016618783</v>
      </c>
      <c r="O108" s="6">
        <f t="shared" si="109"/>
        <v>-0.7116357457</v>
      </c>
      <c r="P108" s="6">
        <f t="shared" si="4"/>
        <v>0.225899519</v>
      </c>
    </row>
    <row r="109">
      <c r="A109" s="2">
        <v>1754.0</v>
      </c>
      <c r="B109" s="2" t="s">
        <v>208</v>
      </c>
      <c r="C109" s="2">
        <v>4.0</v>
      </c>
      <c r="D109" s="2">
        <v>1.0</v>
      </c>
      <c r="E109" s="2">
        <v>1.0</v>
      </c>
      <c r="F109" s="2">
        <v>0.0</v>
      </c>
      <c r="G109" s="2">
        <v>0.0</v>
      </c>
      <c r="I109" s="2">
        <v>0.0</v>
      </c>
      <c r="J109" s="7" t="b">
        <f t="shared" si="2"/>
        <v>0</v>
      </c>
      <c r="K109" s="6">
        <f t="shared" ref="K109:O109" si="110">if(C109="", "", (C109-average(C:C))/stdev(C:C))</f>
        <v>0.1802616964</v>
      </c>
      <c r="L109" s="6">
        <f t="shared" si="110"/>
        <v>0.3487391692</v>
      </c>
      <c r="M109" s="6">
        <f t="shared" si="110"/>
        <v>0.2955136923</v>
      </c>
      <c r="N109" s="6">
        <f t="shared" si="110"/>
        <v>-0.980049762</v>
      </c>
      <c r="O109" s="6">
        <f t="shared" si="110"/>
        <v>-0.7116357457</v>
      </c>
      <c r="P109" s="6">
        <f t="shared" si="4"/>
        <v>-0.17343419</v>
      </c>
    </row>
    <row r="110">
      <c r="A110" s="2">
        <v>1755.0</v>
      </c>
      <c r="B110" s="2" t="s">
        <v>209</v>
      </c>
      <c r="C110" s="2">
        <v>4.0</v>
      </c>
      <c r="D110" s="2">
        <v>1.0</v>
      </c>
      <c r="E110" s="2">
        <v>1.0</v>
      </c>
      <c r="F110" s="2">
        <v>0.0</v>
      </c>
      <c r="G110" s="2">
        <v>0.0</v>
      </c>
      <c r="I110" s="2">
        <v>0.0</v>
      </c>
      <c r="J110" s="7" t="b">
        <f t="shared" si="2"/>
        <v>0</v>
      </c>
      <c r="K110" s="6">
        <f t="shared" ref="K110:O110" si="111">if(C110="", "", (C110-average(C:C))/stdev(C:C))</f>
        <v>0.1802616964</v>
      </c>
      <c r="L110" s="6">
        <f t="shared" si="111"/>
        <v>0.3487391692</v>
      </c>
      <c r="M110" s="6">
        <f t="shared" si="111"/>
        <v>0.2955136923</v>
      </c>
      <c r="N110" s="6">
        <f t="shared" si="111"/>
        <v>-0.980049762</v>
      </c>
      <c r="O110" s="6">
        <f t="shared" si="111"/>
        <v>-0.7116357457</v>
      </c>
      <c r="P110" s="6">
        <f t="shared" si="4"/>
        <v>-0.17343419</v>
      </c>
    </row>
    <row r="111">
      <c r="A111" s="2">
        <v>1757.0</v>
      </c>
      <c r="B111" s="2" t="s">
        <v>211</v>
      </c>
      <c r="C111" s="2">
        <v>4.0</v>
      </c>
      <c r="D111" s="2">
        <v>0.0</v>
      </c>
      <c r="E111" s="2">
        <v>1.0</v>
      </c>
      <c r="F111" s="2">
        <v>0.0</v>
      </c>
      <c r="G111" s="2">
        <v>0.0</v>
      </c>
      <c r="I111" s="2">
        <v>0.0</v>
      </c>
      <c r="J111" s="7" t="b">
        <f t="shared" si="2"/>
        <v>0</v>
      </c>
      <c r="K111" s="6">
        <f t="shared" ref="K111:O111" si="112">if(C111="", "", (C111-average(C:C))/stdev(C:C))</f>
        <v>0.1802616964</v>
      </c>
      <c r="L111" s="6">
        <f t="shared" si="112"/>
        <v>-2.857411258</v>
      </c>
      <c r="M111" s="6">
        <f t="shared" si="112"/>
        <v>0.2955136923</v>
      </c>
      <c r="N111" s="6">
        <f t="shared" si="112"/>
        <v>-0.980049762</v>
      </c>
      <c r="O111" s="6">
        <f t="shared" si="112"/>
        <v>-0.7116357457</v>
      </c>
      <c r="P111" s="6">
        <f t="shared" si="4"/>
        <v>-0.8146642753</v>
      </c>
    </row>
    <row r="112">
      <c r="A112" s="2">
        <v>1760.0</v>
      </c>
      <c r="B112" s="2" t="s">
        <v>213</v>
      </c>
      <c r="C112" s="2">
        <v>4.0</v>
      </c>
      <c r="D112" s="2">
        <v>1.0</v>
      </c>
      <c r="E112" s="2">
        <v>1.0</v>
      </c>
      <c r="F112" s="2">
        <v>1.0</v>
      </c>
      <c r="G112" s="2">
        <v>0.0</v>
      </c>
      <c r="I112" s="2">
        <v>0.0</v>
      </c>
      <c r="J112" s="7" t="b">
        <f t="shared" si="2"/>
        <v>0</v>
      </c>
      <c r="K112" s="6">
        <f t="shared" ref="K112:O112" si="113">if(C112="", "", (C112-average(C:C))/stdev(C:C))</f>
        <v>0.1802616964</v>
      </c>
      <c r="L112" s="6">
        <f t="shared" si="113"/>
        <v>0.3487391692</v>
      </c>
      <c r="M112" s="6">
        <f t="shared" si="113"/>
        <v>0.2955136923</v>
      </c>
      <c r="N112" s="6">
        <f t="shared" si="113"/>
        <v>1.016618783</v>
      </c>
      <c r="O112" s="6">
        <f t="shared" si="113"/>
        <v>-0.7116357457</v>
      </c>
      <c r="P112" s="6">
        <f t="shared" si="4"/>
        <v>0.225899519</v>
      </c>
    </row>
    <row r="113">
      <c r="A113" s="2">
        <v>1763.0</v>
      </c>
      <c r="B113" s="2" t="s">
        <v>214</v>
      </c>
      <c r="C113" s="2">
        <v>4.0</v>
      </c>
      <c r="D113" s="2">
        <v>1.0</v>
      </c>
      <c r="E113" s="2">
        <v>1.0</v>
      </c>
      <c r="F113" s="2">
        <v>1.0</v>
      </c>
      <c r="G113" s="2">
        <v>0.0</v>
      </c>
      <c r="I113" s="2">
        <v>0.0</v>
      </c>
      <c r="J113" s="7" t="b">
        <f t="shared" si="2"/>
        <v>0</v>
      </c>
      <c r="K113" s="6">
        <f t="shared" ref="K113:O113" si="114">if(C113="", "", (C113-average(C:C))/stdev(C:C))</f>
        <v>0.1802616964</v>
      </c>
      <c r="L113" s="6">
        <f t="shared" si="114"/>
        <v>0.3487391692</v>
      </c>
      <c r="M113" s="6">
        <f t="shared" si="114"/>
        <v>0.2955136923</v>
      </c>
      <c r="N113" s="6">
        <f t="shared" si="114"/>
        <v>1.016618783</v>
      </c>
      <c r="O113" s="6">
        <f t="shared" si="114"/>
        <v>-0.7116357457</v>
      </c>
      <c r="P113" s="6">
        <f t="shared" si="4"/>
        <v>0.225899519</v>
      </c>
    </row>
    <row r="114">
      <c r="A114" s="2">
        <v>1765.0</v>
      </c>
      <c r="B114" s="2" t="s">
        <v>215</v>
      </c>
      <c r="C114" s="2">
        <v>4.0</v>
      </c>
      <c r="D114" s="2">
        <v>1.0</v>
      </c>
      <c r="E114" s="2">
        <v>1.0</v>
      </c>
      <c r="F114" s="2">
        <v>1.0</v>
      </c>
      <c r="G114" s="2">
        <v>1.0</v>
      </c>
      <c r="I114" s="2">
        <v>0.0</v>
      </c>
      <c r="J114" s="7" t="b">
        <f t="shared" si="2"/>
        <v>0</v>
      </c>
      <c r="K114" s="6">
        <f t="shared" ref="K114:O114" si="115">if(C114="", "", (C114-average(C:C))/stdev(C:C))</f>
        <v>0.1802616964</v>
      </c>
      <c r="L114" s="6">
        <f t="shared" si="115"/>
        <v>0.3487391692</v>
      </c>
      <c r="M114" s="6">
        <f t="shared" si="115"/>
        <v>0.2955136923</v>
      </c>
      <c r="N114" s="6">
        <f t="shared" si="115"/>
        <v>1.016618783</v>
      </c>
      <c r="O114" s="6">
        <f t="shared" si="115"/>
        <v>1.400065978</v>
      </c>
      <c r="P114" s="6">
        <f t="shared" si="4"/>
        <v>0.6482398638</v>
      </c>
    </row>
    <row r="115">
      <c r="A115" s="2">
        <v>1766.0</v>
      </c>
      <c r="B115" s="2" t="s">
        <v>216</v>
      </c>
      <c r="C115" s="2">
        <v>4.0</v>
      </c>
      <c r="D115" s="2">
        <v>1.0</v>
      </c>
      <c r="E115" s="2">
        <v>1.0</v>
      </c>
      <c r="F115" s="2">
        <v>1.0</v>
      </c>
      <c r="G115" s="2">
        <v>0.0</v>
      </c>
      <c r="I115" s="2">
        <v>0.0</v>
      </c>
      <c r="J115" s="7" t="b">
        <f t="shared" si="2"/>
        <v>0</v>
      </c>
      <c r="K115" s="6">
        <f t="shared" ref="K115:O115" si="116">if(C115="", "", (C115-average(C:C))/stdev(C:C))</f>
        <v>0.1802616964</v>
      </c>
      <c r="L115" s="6">
        <f t="shared" si="116"/>
        <v>0.3487391692</v>
      </c>
      <c r="M115" s="6">
        <f t="shared" si="116"/>
        <v>0.2955136923</v>
      </c>
      <c r="N115" s="6">
        <f t="shared" si="116"/>
        <v>1.016618783</v>
      </c>
      <c r="O115" s="6">
        <f t="shared" si="116"/>
        <v>-0.7116357457</v>
      </c>
      <c r="P115" s="6">
        <f t="shared" si="4"/>
        <v>0.225899519</v>
      </c>
    </row>
    <row r="116">
      <c r="A116" s="2">
        <v>1780.0</v>
      </c>
      <c r="B116" s="2" t="s">
        <v>217</v>
      </c>
      <c r="C116" s="2">
        <v>4.0</v>
      </c>
      <c r="D116" s="2">
        <v>1.0</v>
      </c>
      <c r="E116" s="2">
        <v>0.0</v>
      </c>
      <c r="F116" s="2">
        <v>0.0</v>
      </c>
      <c r="G116" s="2">
        <v>0.0</v>
      </c>
      <c r="I116" s="2">
        <v>0.0</v>
      </c>
      <c r="J116" s="7" t="b">
        <f t="shared" si="2"/>
        <v>0</v>
      </c>
      <c r="K116" s="6">
        <f t="shared" ref="K116:O116" si="117">if(C116="", "", (C116-average(C:C))/stdev(C:C))</f>
        <v>0.1802616964</v>
      </c>
      <c r="L116" s="6">
        <f t="shared" si="117"/>
        <v>0.3487391692</v>
      </c>
      <c r="M116" s="6">
        <f t="shared" si="117"/>
        <v>-3.37154258</v>
      </c>
      <c r="N116" s="6">
        <f t="shared" si="117"/>
        <v>-0.980049762</v>
      </c>
      <c r="O116" s="6">
        <f t="shared" si="117"/>
        <v>-0.7116357457</v>
      </c>
      <c r="P116" s="6">
        <f t="shared" si="4"/>
        <v>-0.9068454444</v>
      </c>
    </row>
    <row r="117">
      <c r="A117" s="2">
        <v>1791.0</v>
      </c>
      <c r="B117" s="2" t="s">
        <v>218</v>
      </c>
      <c r="C117" s="2">
        <v>4.0</v>
      </c>
      <c r="D117" s="2">
        <v>1.0</v>
      </c>
      <c r="E117" s="2">
        <v>1.0</v>
      </c>
      <c r="F117" s="2">
        <v>0.0</v>
      </c>
      <c r="G117" s="2">
        <v>0.0</v>
      </c>
      <c r="I117" s="2">
        <v>0.0</v>
      </c>
      <c r="J117" s="7" t="b">
        <f t="shared" si="2"/>
        <v>0</v>
      </c>
      <c r="K117" s="6">
        <f t="shared" ref="K117:O117" si="118">if(C117="", "", (C117-average(C:C))/stdev(C:C))</f>
        <v>0.1802616964</v>
      </c>
      <c r="L117" s="6">
        <f t="shared" si="118"/>
        <v>0.3487391692</v>
      </c>
      <c r="M117" s="6">
        <f t="shared" si="118"/>
        <v>0.2955136923</v>
      </c>
      <c r="N117" s="6">
        <f t="shared" si="118"/>
        <v>-0.980049762</v>
      </c>
      <c r="O117" s="6">
        <f t="shared" si="118"/>
        <v>-0.7116357457</v>
      </c>
      <c r="P117" s="6">
        <f t="shared" si="4"/>
        <v>-0.17343419</v>
      </c>
    </row>
    <row r="118">
      <c r="A118" s="2">
        <v>1804.0</v>
      </c>
      <c r="B118" s="2" t="s">
        <v>220</v>
      </c>
      <c r="C118" s="2">
        <v>4.0</v>
      </c>
      <c r="D118" s="2">
        <v>1.0</v>
      </c>
      <c r="E118" s="2">
        <v>1.0</v>
      </c>
      <c r="F118" s="2">
        <v>1.0</v>
      </c>
      <c r="G118" s="2">
        <v>0.0</v>
      </c>
      <c r="I118" s="2">
        <v>0.0</v>
      </c>
      <c r="J118" s="7" t="b">
        <f t="shared" si="2"/>
        <v>0</v>
      </c>
      <c r="K118" s="6">
        <f t="shared" ref="K118:O118" si="119">if(C118="", "", (C118-average(C:C))/stdev(C:C))</f>
        <v>0.1802616964</v>
      </c>
      <c r="L118" s="6">
        <f t="shared" si="119"/>
        <v>0.3487391692</v>
      </c>
      <c r="M118" s="6">
        <f t="shared" si="119"/>
        <v>0.2955136923</v>
      </c>
      <c r="N118" s="6">
        <f t="shared" si="119"/>
        <v>1.016618783</v>
      </c>
      <c r="O118" s="6">
        <f t="shared" si="119"/>
        <v>-0.7116357457</v>
      </c>
      <c r="P118" s="6">
        <f t="shared" si="4"/>
        <v>0.225899519</v>
      </c>
    </row>
    <row r="119">
      <c r="A119" s="2">
        <v>1823.0</v>
      </c>
      <c r="B119" s="2" t="s">
        <v>221</v>
      </c>
      <c r="C119" s="2">
        <v>2.0</v>
      </c>
      <c r="D119" s="2">
        <v>0.0</v>
      </c>
      <c r="E119" s="2">
        <v>1.0</v>
      </c>
      <c r="F119" s="2">
        <v>0.0</v>
      </c>
      <c r="G119" s="2">
        <v>0.0</v>
      </c>
      <c r="I119" s="2">
        <v>0.0</v>
      </c>
      <c r="J119" s="7" t="b">
        <f t="shared" si="2"/>
        <v>0</v>
      </c>
      <c r="K119" s="6">
        <f t="shared" ref="K119:O119" si="120">if(C119="", "", (C119-average(C:C))/stdev(C:C))</f>
        <v>-5.528025355</v>
      </c>
      <c r="L119" s="6">
        <f t="shared" si="120"/>
        <v>-2.857411258</v>
      </c>
      <c r="M119" s="6">
        <f t="shared" si="120"/>
        <v>0.2955136923</v>
      </c>
      <c r="N119" s="6">
        <f t="shared" si="120"/>
        <v>-0.980049762</v>
      </c>
      <c r="O119" s="6">
        <f t="shared" si="120"/>
        <v>-0.7116357457</v>
      </c>
      <c r="P119" s="6">
        <f t="shared" si="4"/>
        <v>-1.956321686</v>
      </c>
    </row>
    <row r="120">
      <c r="A120" s="2">
        <v>1826.0</v>
      </c>
      <c r="B120" s="2" t="s">
        <v>222</v>
      </c>
      <c r="C120" s="2">
        <v>4.0</v>
      </c>
      <c r="D120" s="2">
        <v>1.0</v>
      </c>
      <c r="E120" s="2">
        <v>1.0</v>
      </c>
      <c r="F120" s="2">
        <v>1.0</v>
      </c>
      <c r="G120" s="2">
        <v>0.0</v>
      </c>
      <c r="I120" s="2">
        <v>1.0</v>
      </c>
      <c r="J120" s="7" t="b">
        <f t="shared" si="2"/>
        <v>0</v>
      </c>
      <c r="K120" s="6">
        <f t="shared" ref="K120:O120" si="121">if(C120="", "", (C120-average(C:C))/stdev(C:C))</f>
        <v>0.1802616964</v>
      </c>
      <c r="L120" s="6">
        <f t="shared" si="121"/>
        <v>0.3487391692</v>
      </c>
      <c r="M120" s="6">
        <f t="shared" si="121"/>
        <v>0.2955136923</v>
      </c>
      <c r="N120" s="6">
        <f t="shared" si="121"/>
        <v>1.016618783</v>
      </c>
      <c r="O120" s="6">
        <f t="shared" si="121"/>
        <v>-0.7116357457</v>
      </c>
      <c r="P120" s="6">
        <f t="shared" si="4"/>
        <v>0.225899519</v>
      </c>
    </row>
    <row r="121">
      <c r="A121" s="2">
        <v>1827.0</v>
      </c>
      <c r="B121" s="2" t="s">
        <v>224</v>
      </c>
      <c r="C121" s="2">
        <v>4.0</v>
      </c>
      <c r="D121" s="2">
        <v>1.0</v>
      </c>
      <c r="E121" s="2">
        <v>1.0</v>
      </c>
      <c r="F121" s="2">
        <v>0.0</v>
      </c>
      <c r="G121" s="2">
        <v>0.0</v>
      </c>
      <c r="I121" s="2">
        <v>1.0</v>
      </c>
      <c r="J121" s="7" t="b">
        <f t="shared" si="2"/>
        <v>0</v>
      </c>
      <c r="K121" s="6">
        <f t="shared" ref="K121:O121" si="122">if(C121="", "", (C121-average(C:C))/stdev(C:C))</f>
        <v>0.1802616964</v>
      </c>
      <c r="L121" s="6">
        <f t="shared" si="122"/>
        <v>0.3487391692</v>
      </c>
      <c r="M121" s="6">
        <f t="shared" si="122"/>
        <v>0.2955136923</v>
      </c>
      <c r="N121" s="6">
        <f t="shared" si="122"/>
        <v>-0.980049762</v>
      </c>
      <c r="O121" s="6">
        <f t="shared" si="122"/>
        <v>-0.7116357457</v>
      </c>
      <c r="P121" s="6">
        <f t="shared" si="4"/>
        <v>-0.17343419</v>
      </c>
    </row>
    <row r="122">
      <c r="A122" s="2">
        <v>1832.0</v>
      </c>
      <c r="B122" s="2" t="s">
        <v>225</v>
      </c>
      <c r="C122" s="2">
        <v>4.0</v>
      </c>
      <c r="D122" s="2">
        <v>1.0</v>
      </c>
      <c r="E122" s="2">
        <v>1.0</v>
      </c>
      <c r="F122" s="2">
        <v>1.0</v>
      </c>
      <c r="G122" s="2">
        <v>0.0</v>
      </c>
      <c r="I122" s="2">
        <v>1.0</v>
      </c>
      <c r="J122" s="7" t="b">
        <f t="shared" si="2"/>
        <v>0</v>
      </c>
      <c r="K122" s="6">
        <f t="shared" ref="K122:O122" si="123">if(C122="", "", (C122-average(C:C))/stdev(C:C))</f>
        <v>0.1802616964</v>
      </c>
      <c r="L122" s="6">
        <f t="shared" si="123"/>
        <v>0.3487391692</v>
      </c>
      <c r="M122" s="6">
        <f t="shared" si="123"/>
        <v>0.2955136923</v>
      </c>
      <c r="N122" s="6">
        <f t="shared" si="123"/>
        <v>1.016618783</v>
      </c>
      <c r="O122" s="6">
        <f t="shared" si="123"/>
        <v>-0.7116357457</v>
      </c>
      <c r="P122" s="6">
        <f t="shared" si="4"/>
        <v>0.225899519</v>
      </c>
    </row>
    <row r="123">
      <c r="A123" s="2">
        <v>1833.0</v>
      </c>
      <c r="B123" s="2" t="s">
        <v>226</v>
      </c>
      <c r="C123" s="2">
        <v>4.0</v>
      </c>
      <c r="D123" s="2">
        <v>1.0</v>
      </c>
      <c r="E123" s="2">
        <v>1.0</v>
      </c>
      <c r="F123" s="2">
        <v>0.0</v>
      </c>
      <c r="G123" s="2">
        <v>0.0</v>
      </c>
      <c r="I123" s="2">
        <v>0.0</v>
      </c>
      <c r="J123" s="7" t="b">
        <f t="shared" si="2"/>
        <v>0</v>
      </c>
      <c r="K123" s="6">
        <f t="shared" ref="K123:O123" si="124">if(C123="", "", (C123-average(C:C))/stdev(C:C))</f>
        <v>0.1802616964</v>
      </c>
      <c r="L123" s="6">
        <f t="shared" si="124"/>
        <v>0.3487391692</v>
      </c>
      <c r="M123" s="6">
        <f t="shared" si="124"/>
        <v>0.2955136923</v>
      </c>
      <c r="N123" s="6">
        <f t="shared" si="124"/>
        <v>-0.980049762</v>
      </c>
      <c r="O123" s="6">
        <f t="shared" si="124"/>
        <v>-0.7116357457</v>
      </c>
      <c r="P123" s="6">
        <f t="shared" si="4"/>
        <v>-0.17343419</v>
      </c>
    </row>
    <row r="124">
      <c r="A124" s="2">
        <v>1839.0</v>
      </c>
      <c r="B124" s="2" t="s">
        <v>188</v>
      </c>
      <c r="C124" s="2">
        <v>4.0</v>
      </c>
      <c r="D124" s="2">
        <v>1.0</v>
      </c>
      <c r="E124" s="2">
        <v>1.0</v>
      </c>
      <c r="F124" s="2">
        <v>1.0</v>
      </c>
      <c r="G124" s="2">
        <v>1.0</v>
      </c>
      <c r="I124" s="2">
        <v>0.0</v>
      </c>
      <c r="J124" s="7" t="b">
        <f t="shared" si="2"/>
        <v>0</v>
      </c>
      <c r="K124" s="6">
        <f t="shared" ref="K124:O124" si="125">if(C124="", "", (C124-average(C:C))/stdev(C:C))</f>
        <v>0.1802616964</v>
      </c>
      <c r="L124" s="6">
        <f t="shared" si="125"/>
        <v>0.3487391692</v>
      </c>
      <c r="M124" s="6">
        <f t="shared" si="125"/>
        <v>0.2955136923</v>
      </c>
      <c r="N124" s="6">
        <f t="shared" si="125"/>
        <v>1.016618783</v>
      </c>
      <c r="O124" s="6">
        <f t="shared" si="125"/>
        <v>1.400065978</v>
      </c>
      <c r="P124" s="6">
        <f t="shared" si="4"/>
        <v>0.6482398638</v>
      </c>
    </row>
    <row r="125">
      <c r="A125" s="2">
        <v>1844.0</v>
      </c>
      <c r="B125" s="2" t="s">
        <v>227</v>
      </c>
      <c r="C125" s="2">
        <v>4.0</v>
      </c>
      <c r="D125" s="2">
        <v>1.0</v>
      </c>
      <c r="E125" s="2">
        <v>1.0</v>
      </c>
      <c r="F125" s="2">
        <v>1.0</v>
      </c>
      <c r="G125" s="2">
        <v>1.0</v>
      </c>
      <c r="I125" s="2">
        <v>1.0</v>
      </c>
      <c r="J125" s="7" t="b">
        <f t="shared" si="2"/>
        <v>0</v>
      </c>
      <c r="K125" s="6">
        <f t="shared" ref="K125:O125" si="126">if(C125="", "", (C125-average(C:C))/stdev(C:C))</f>
        <v>0.1802616964</v>
      </c>
      <c r="L125" s="6">
        <f t="shared" si="126"/>
        <v>0.3487391692</v>
      </c>
      <c r="M125" s="6">
        <f t="shared" si="126"/>
        <v>0.2955136923</v>
      </c>
      <c r="N125" s="6">
        <f t="shared" si="126"/>
        <v>1.016618783</v>
      </c>
      <c r="O125" s="6">
        <f t="shared" si="126"/>
        <v>1.400065978</v>
      </c>
      <c r="P125" s="6">
        <f t="shared" si="4"/>
        <v>0.6482398638</v>
      </c>
    </row>
    <row r="126">
      <c r="A126" s="2">
        <v>1846.0</v>
      </c>
      <c r="B126" s="2" t="s">
        <v>145</v>
      </c>
      <c r="C126" s="2">
        <v>4.0</v>
      </c>
      <c r="D126" s="2">
        <v>1.0</v>
      </c>
      <c r="E126" s="2">
        <v>1.0</v>
      </c>
      <c r="F126" s="2">
        <v>1.0</v>
      </c>
      <c r="G126" s="2">
        <v>1.0</v>
      </c>
      <c r="I126" s="2">
        <v>1.0</v>
      </c>
      <c r="J126" s="7" t="b">
        <f t="shared" si="2"/>
        <v>0</v>
      </c>
      <c r="K126" s="6">
        <f t="shared" ref="K126:O126" si="127">if(C126="", "", (C126-average(C:C))/stdev(C:C))</f>
        <v>0.1802616964</v>
      </c>
      <c r="L126" s="6">
        <f t="shared" si="127"/>
        <v>0.3487391692</v>
      </c>
      <c r="M126" s="6">
        <f t="shared" si="127"/>
        <v>0.2955136923</v>
      </c>
      <c r="N126" s="6">
        <f t="shared" si="127"/>
        <v>1.016618783</v>
      </c>
      <c r="O126" s="6">
        <f t="shared" si="127"/>
        <v>1.400065978</v>
      </c>
      <c r="P126" s="6">
        <f t="shared" si="4"/>
        <v>0.6482398638</v>
      </c>
    </row>
    <row r="127">
      <c r="A127" s="2">
        <v>1849.0</v>
      </c>
      <c r="B127" s="2" t="s">
        <v>230</v>
      </c>
      <c r="C127" s="2">
        <v>4.0</v>
      </c>
      <c r="D127" s="2">
        <v>0.0</v>
      </c>
      <c r="E127" s="2">
        <v>1.0</v>
      </c>
      <c r="F127" s="2">
        <v>0.0</v>
      </c>
      <c r="G127" s="2">
        <v>0.0</v>
      </c>
      <c r="I127" s="2">
        <v>1.0</v>
      </c>
      <c r="J127" s="7" t="b">
        <f t="shared" si="2"/>
        <v>0</v>
      </c>
      <c r="K127" s="6">
        <f t="shared" ref="K127:O127" si="128">if(C127="", "", (C127-average(C:C))/stdev(C:C))</f>
        <v>0.1802616964</v>
      </c>
      <c r="L127" s="6">
        <f t="shared" si="128"/>
        <v>-2.857411258</v>
      </c>
      <c r="M127" s="6">
        <f t="shared" si="128"/>
        <v>0.2955136923</v>
      </c>
      <c r="N127" s="6">
        <f t="shared" si="128"/>
        <v>-0.980049762</v>
      </c>
      <c r="O127" s="6">
        <f t="shared" si="128"/>
        <v>-0.7116357457</v>
      </c>
      <c r="P127" s="6">
        <f t="shared" si="4"/>
        <v>-0.8146642753</v>
      </c>
    </row>
    <row r="128">
      <c r="A128" s="2">
        <v>1850.0</v>
      </c>
      <c r="B128" s="2" t="s">
        <v>231</v>
      </c>
      <c r="C128" s="2">
        <v>4.0</v>
      </c>
      <c r="D128" s="2">
        <v>0.0</v>
      </c>
      <c r="E128" s="2">
        <v>1.0</v>
      </c>
      <c r="F128" s="2">
        <v>1.0</v>
      </c>
      <c r="G128" s="2">
        <v>0.0</v>
      </c>
      <c r="I128" s="2">
        <v>1.0</v>
      </c>
      <c r="J128" s="7" t="b">
        <f t="shared" si="2"/>
        <v>0</v>
      </c>
      <c r="K128" s="6">
        <f t="shared" ref="K128:O128" si="129">if(C128="", "", (C128-average(C:C))/stdev(C:C))</f>
        <v>0.1802616964</v>
      </c>
      <c r="L128" s="6">
        <f t="shared" si="129"/>
        <v>-2.857411258</v>
      </c>
      <c r="M128" s="6">
        <f t="shared" si="129"/>
        <v>0.2955136923</v>
      </c>
      <c r="N128" s="6">
        <f t="shared" si="129"/>
        <v>1.016618783</v>
      </c>
      <c r="O128" s="6">
        <f t="shared" si="129"/>
        <v>-0.7116357457</v>
      </c>
      <c r="P128" s="6">
        <f t="shared" si="4"/>
        <v>-0.4153305663</v>
      </c>
    </row>
    <row r="129">
      <c r="A129" s="2">
        <v>1851.0</v>
      </c>
      <c r="B129" s="2" t="s">
        <v>232</v>
      </c>
      <c r="C129" s="2">
        <v>4.0</v>
      </c>
      <c r="D129" s="2">
        <v>0.0</v>
      </c>
      <c r="E129" s="2">
        <v>1.0</v>
      </c>
      <c r="F129" s="2">
        <v>1.0</v>
      </c>
      <c r="G129" s="2">
        <v>0.0</v>
      </c>
      <c r="I129" s="2">
        <v>1.0</v>
      </c>
      <c r="J129" s="7" t="b">
        <f t="shared" si="2"/>
        <v>0</v>
      </c>
      <c r="K129" s="6">
        <f t="shared" ref="K129:O129" si="130">if(C129="", "", (C129-average(C:C))/stdev(C:C))</f>
        <v>0.1802616964</v>
      </c>
      <c r="L129" s="6">
        <f t="shared" si="130"/>
        <v>-2.857411258</v>
      </c>
      <c r="M129" s="6">
        <f t="shared" si="130"/>
        <v>0.2955136923</v>
      </c>
      <c r="N129" s="6">
        <f t="shared" si="130"/>
        <v>1.016618783</v>
      </c>
      <c r="O129" s="6">
        <f t="shared" si="130"/>
        <v>-0.7116357457</v>
      </c>
      <c r="P129" s="6">
        <f t="shared" si="4"/>
        <v>-0.4153305663</v>
      </c>
    </row>
    <row r="130">
      <c r="A130" s="2">
        <v>1852.0</v>
      </c>
      <c r="B130" s="2" t="s">
        <v>234</v>
      </c>
      <c r="C130" s="2">
        <v>4.0</v>
      </c>
      <c r="D130" s="2">
        <v>0.0</v>
      </c>
      <c r="E130" s="2">
        <v>1.0</v>
      </c>
      <c r="F130" s="2">
        <v>1.0</v>
      </c>
      <c r="G130" s="2">
        <v>0.0</v>
      </c>
      <c r="I130" s="2">
        <v>1.0</v>
      </c>
      <c r="J130" s="7" t="b">
        <f t="shared" si="2"/>
        <v>0</v>
      </c>
      <c r="K130" s="6">
        <f t="shared" ref="K130:O130" si="131">if(C130="", "", (C130-average(C:C))/stdev(C:C))</f>
        <v>0.1802616964</v>
      </c>
      <c r="L130" s="6">
        <f t="shared" si="131"/>
        <v>-2.857411258</v>
      </c>
      <c r="M130" s="6">
        <f t="shared" si="131"/>
        <v>0.2955136923</v>
      </c>
      <c r="N130" s="6">
        <f t="shared" si="131"/>
        <v>1.016618783</v>
      </c>
      <c r="O130" s="6">
        <f t="shared" si="131"/>
        <v>-0.7116357457</v>
      </c>
      <c r="P130" s="6">
        <f t="shared" si="4"/>
        <v>-0.4153305663</v>
      </c>
    </row>
    <row r="131">
      <c r="A131" s="2">
        <v>1853.0</v>
      </c>
      <c r="B131" s="2" t="s">
        <v>236</v>
      </c>
      <c r="C131" s="2">
        <v>4.0</v>
      </c>
      <c r="D131" s="2">
        <v>0.0</v>
      </c>
      <c r="E131" s="2">
        <v>1.0</v>
      </c>
      <c r="F131" s="2">
        <v>0.0</v>
      </c>
      <c r="G131" s="2">
        <v>0.0</v>
      </c>
      <c r="I131" s="2">
        <v>0.0</v>
      </c>
      <c r="J131" s="7" t="b">
        <f t="shared" si="2"/>
        <v>0</v>
      </c>
      <c r="K131" s="6">
        <f t="shared" ref="K131:O131" si="132">if(C131="", "", (C131-average(C:C))/stdev(C:C))</f>
        <v>0.1802616964</v>
      </c>
      <c r="L131" s="6">
        <f t="shared" si="132"/>
        <v>-2.857411258</v>
      </c>
      <c r="M131" s="6">
        <f t="shared" si="132"/>
        <v>0.2955136923</v>
      </c>
      <c r="N131" s="6">
        <f t="shared" si="132"/>
        <v>-0.980049762</v>
      </c>
      <c r="O131" s="6">
        <f t="shared" si="132"/>
        <v>-0.7116357457</v>
      </c>
      <c r="P131" s="6">
        <f t="shared" si="4"/>
        <v>-0.8146642753</v>
      </c>
    </row>
    <row r="132">
      <c r="A132" s="2">
        <v>1855.0</v>
      </c>
      <c r="B132" s="10" t="s">
        <v>237</v>
      </c>
      <c r="C132" s="2">
        <v>4.0</v>
      </c>
      <c r="D132" s="2">
        <v>0.0</v>
      </c>
      <c r="E132" s="2">
        <v>1.0</v>
      </c>
      <c r="F132" s="2">
        <v>0.0</v>
      </c>
      <c r="G132" s="2">
        <v>0.0</v>
      </c>
      <c r="I132" s="2">
        <v>0.0</v>
      </c>
      <c r="J132" s="7" t="b">
        <f t="shared" si="2"/>
        <v>0</v>
      </c>
      <c r="K132" s="6">
        <f t="shared" ref="K132:O132" si="133">if(C132="", "", (C132-average(C:C))/stdev(C:C))</f>
        <v>0.1802616964</v>
      </c>
      <c r="L132" s="6">
        <f t="shared" si="133"/>
        <v>-2.857411258</v>
      </c>
      <c r="M132" s="6">
        <f t="shared" si="133"/>
        <v>0.2955136923</v>
      </c>
      <c r="N132" s="6">
        <f t="shared" si="133"/>
        <v>-0.980049762</v>
      </c>
      <c r="O132" s="6">
        <f t="shared" si="133"/>
        <v>-0.7116357457</v>
      </c>
      <c r="P132" s="6">
        <f t="shared" si="4"/>
        <v>-0.8146642753</v>
      </c>
    </row>
    <row r="133">
      <c r="A133" s="2">
        <v>1858.0</v>
      </c>
      <c r="B133" s="2" t="s">
        <v>193</v>
      </c>
      <c r="C133" s="2">
        <v>4.0</v>
      </c>
      <c r="D133" s="2">
        <v>1.0</v>
      </c>
      <c r="E133" s="2">
        <v>1.0</v>
      </c>
      <c r="F133" s="2">
        <v>0.0</v>
      </c>
      <c r="G133" s="2">
        <v>0.0</v>
      </c>
      <c r="I133" s="2">
        <v>0.0</v>
      </c>
      <c r="J133" s="7" t="b">
        <f t="shared" si="2"/>
        <v>0</v>
      </c>
      <c r="K133" s="6">
        <f t="shared" ref="K133:O133" si="134">if(C133="", "", (C133-average(C:C))/stdev(C:C))</f>
        <v>0.1802616964</v>
      </c>
      <c r="L133" s="6">
        <f t="shared" si="134"/>
        <v>0.3487391692</v>
      </c>
      <c r="M133" s="6">
        <f t="shared" si="134"/>
        <v>0.2955136923</v>
      </c>
      <c r="N133" s="6">
        <f t="shared" si="134"/>
        <v>-0.980049762</v>
      </c>
      <c r="O133" s="6">
        <f t="shared" si="134"/>
        <v>-0.7116357457</v>
      </c>
      <c r="P133" s="6">
        <f t="shared" si="4"/>
        <v>-0.17343419</v>
      </c>
    </row>
    <row r="134">
      <c r="A134" s="2">
        <v>1859.0</v>
      </c>
      <c r="B134" s="2" t="s">
        <v>238</v>
      </c>
      <c r="C134" s="2">
        <v>4.0</v>
      </c>
      <c r="D134" s="2">
        <v>1.0</v>
      </c>
      <c r="E134" s="2">
        <v>1.0</v>
      </c>
      <c r="F134" s="2">
        <v>1.0</v>
      </c>
      <c r="G134" s="2">
        <v>0.0</v>
      </c>
      <c r="I134" s="2">
        <v>0.0</v>
      </c>
      <c r="J134" s="7" t="b">
        <f t="shared" si="2"/>
        <v>0</v>
      </c>
      <c r="K134" s="6">
        <f t="shared" ref="K134:O134" si="135">if(C134="", "", (C134-average(C:C))/stdev(C:C))</f>
        <v>0.1802616964</v>
      </c>
      <c r="L134" s="6">
        <f t="shared" si="135"/>
        <v>0.3487391692</v>
      </c>
      <c r="M134" s="6">
        <f t="shared" si="135"/>
        <v>0.2955136923</v>
      </c>
      <c r="N134" s="6">
        <f t="shared" si="135"/>
        <v>1.016618783</v>
      </c>
      <c r="O134" s="6">
        <f t="shared" si="135"/>
        <v>-0.7116357457</v>
      </c>
      <c r="P134" s="6">
        <f t="shared" si="4"/>
        <v>0.225899519</v>
      </c>
    </row>
    <row r="135">
      <c r="A135" s="2">
        <v>1862.0</v>
      </c>
      <c r="B135" s="2" t="s">
        <v>239</v>
      </c>
      <c r="C135" s="2">
        <v>4.0</v>
      </c>
      <c r="D135" s="2">
        <v>1.0</v>
      </c>
      <c r="E135" s="2">
        <v>1.0</v>
      </c>
      <c r="F135" s="2">
        <v>0.0</v>
      </c>
      <c r="G135" s="2">
        <v>0.0</v>
      </c>
      <c r="I135" s="2">
        <v>0.0</v>
      </c>
      <c r="J135" s="7" t="b">
        <f t="shared" si="2"/>
        <v>0</v>
      </c>
      <c r="K135" s="6">
        <f t="shared" ref="K135:O135" si="136">if(C135="", "", (C135-average(C:C))/stdev(C:C))</f>
        <v>0.1802616964</v>
      </c>
      <c r="L135" s="6">
        <f t="shared" si="136"/>
        <v>0.3487391692</v>
      </c>
      <c r="M135" s="6">
        <f t="shared" si="136"/>
        <v>0.2955136923</v>
      </c>
      <c r="N135" s="6">
        <f t="shared" si="136"/>
        <v>-0.980049762</v>
      </c>
      <c r="O135" s="6">
        <f t="shared" si="136"/>
        <v>-0.7116357457</v>
      </c>
      <c r="P135" s="6">
        <f t="shared" si="4"/>
        <v>-0.17343419</v>
      </c>
    </row>
    <row r="136">
      <c r="A136" s="2">
        <v>1864.0</v>
      </c>
      <c r="B136" s="2" t="s">
        <v>241</v>
      </c>
      <c r="C136" s="2">
        <v>4.0</v>
      </c>
      <c r="D136" s="2">
        <v>0.0</v>
      </c>
      <c r="E136" s="2">
        <v>1.0</v>
      </c>
      <c r="F136" s="2">
        <v>0.0</v>
      </c>
      <c r="G136" s="2">
        <v>0.0</v>
      </c>
      <c r="I136" s="2">
        <v>0.0</v>
      </c>
      <c r="J136" s="7" t="b">
        <f t="shared" si="2"/>
        <v>0</v>
      </c>
      <c r="K136" s="6">
        <f t="shared" ref="K136:O136" si="137">if(C136="", "", (C136-average(C:C))/stdev(C:C))</f>
        <v>0.1802616964</v>
      </c>
      <c r="L136" s="6">
        <f t="shared" si="137"/>
        <v>-2.857411258</v>
      </c>
      <c r="M136" s="6">
        <f t="shared" si="137"/>
        <v>0.2955136923</v>
      </c>
      <c r="N136" s="6">
        <f t="shared" si="137"/>
        <v>-0.980049762</v>
      </c>
      <c r="O136" s="6">
        <f t="shared" si="137"/>
        <v>-0.7116357457</v>
      </c>
      <c r="P136" s="6">
        <f t="shared" si="4"/>
        <v>-0.8146642753</v>
      </c>
    </row>
    <row r="137">
      <c r="A137" s="2">
        <v>1867.0</v>
      </c>
      <c r="B137" s="2" t="s">
        <v>242</v>
      </c>
      <c r="C137" s="2">
        <v>4.0</v>
      </c>
      <c r="D137" s="2">
        <v>1.0</v>
      </c>
      <c r="E137" s="2">
        <v>1.0</v>
      </c>
      <c r="F137" s="2">
        <v>0.0</v>
      </c>
      <c r="G137" s="2">
        <v>0.0</v>
      </c>
      <c r="I137" s="2">
        <v>0.0</v>
      </c>
      <c r="J137" s="7" t="b">
        <f t="shared" si="2"/>
        <v>0</v>
      </c>
      <c r="K137" s="6">
        <f t="shared" ref="K137:O137" si="138">if(C137="", "", (C137-average(C:C))/stdev(C:C))</f>
        <v>0.1802616964</v>
      </c>
      <c r="L137" s="6">
        <f t="shared" si="138"/>
        <v>0.3487391692</v>
      </c>
      <c r="M137" s="6">
        <f t="shared" si="138"/>
        <v>0.2955136923</v>
      </c>
      <c r="N137" s="6">
        <f t="shared" si="138"/>
        <v>-0.980049762</v>
      </c>
      <c r="O137" s="6">
        <f t="shared" si="138"/>
        <v>-0.7116357457</v>
      </c>
      <c r="P137" s="6">
        <f t="shared" si="4"/>
        <v>-0.17343419</v>
      </c>
    </row>
    <row r="138">
      <c r="A138" s="2">
        <v>1868.0</v>
      </c>
      <c r="B138" s="2" t="s">
        <v>244</v>
      </c>
      <c r="C138" s="2">
        <v>4.0</v>
      </c>
      <c r="D138" s="2">
        <v>1.0</v>
      </c>
      <c r="E138" s="2">
        <v>1.0</v>
      </c>
      <c r="F138" s="2">
        <v>1.0</v>
      </c>
      <c r="G138" s="2">
        <v>0.0</v>
      </c>
      <c r="I138" s="2">
        <v>0.0</v>
      </c>
      <c r="J138" s="7" t="b">
        <f t="shared" si="2"/>
        <v>0</v>
      </c>
      <c r="K138" s="6">
        <f t="shared" ref="K138:O138" si="139">if(C138="", "", (C138-average(C:C))/stdev(C:C))</f>
        <v>0.1802616964</v>
      </c>
      <c r="L138" s="6">
        <f t="shared" si="139"/>
        <v>0.3487391692</v>
      </c>
      <c r="M138" s="6">
        <f t="shared" si="139"/>
        <v>0.2955136923</v>
      </c>
      <c r="N138" s="6">
        <f t="shared" si="139"/>
        <v>1.016618783</v>
      </c>
      <c r="O138" s="6">
        <f t="shared" si="139"/>
        <v>-0.7116357457</v>
      </c>
      <c r="P138" s="6">
        <f t="shared" si="4"/>
        <v>0.225899519</v>
      </c>
    </row>
    <row r="139">
      <c r="A139" s="2">
        <v>1869.0</v>
      </c>
      <c r="B139" s="2" t="s">
        <v>245</v>
      </c>
      <c r="C139" s="2">
        <v>4.0</v>
      </c>
      <c r="D139" s="2">
        <v>0.0</v>
      </c>
      <c r="E139" s="2">
        <v>1.0</v>
      </c>
      <c r="F139" s="2">
        <v>0.0</v>
      </c>
      <c r="G139" s="2">
        <v>0.0</v>
      </c>
      <c r="I139" s="2">
        <v>0.0</v>
      </c>
      <c r="J139" s="7" t="b">
        <f t="shared" si="2"/>
        <v>0</v>
      </c>
      <c r="K139" s="6">
        <f t="shared" ref="K139:O139" si="140">if(C139="", "", (C139-average(C:C))/stdev(C:C))</f>
        <v>0.1802616964</v>
      </c>
      <c r="L139" s="6">
        <f t="shared" si="140"/>
        <v>-2.857411258</v>
      </c>
      <c r="M139" s="6">
        <f t="shared" si="140"/>
        <v>0.2955136923</v>
      </c>
      <c r="N139" s="6">
        <f t="shared" si="140"/>
        <v>-0.980049762</v>
      </c>
      <c r="O139" s="6">
        <f t="shared" si="140"/>
        <v>-0.7116357457</v>
      </c>
      <c r="P139" s="6">
        <f t="shared" si="4"/>
        <v>-0.8146642753</v>
      </c>
    </row>
    <row r="140">
      <c r="A140" s="2">
        <v>1870.0</v>
      </c>
      <c r="B140" s="2" t="s">
        <v>246</v>
      </c>
      <c r="C140" s="2">
        <v>4.0</v>
      </c>
      <c r="D140" s="2">
        <v>1.0</v>
      </c>
      <c r="E140" s="2">
        <v>1.0</v>
      </c>
      <c r="F140" s="2">
        <v>1.0</v>
      </c>
      <c r="G140" s="2">
        <v>1.0</v>
      </c>
      <c r="I140" s="2">
        <v>1.0</v>
      </c>
      <c r="J140" s="7" t="b">
        <f t="shared" si="2"/>
        <v>0</v>
      </c>
      <c r="K140" s="6">
        <f t="shared" ref="K140:O140" si="141">if(C140="", "", (C140-average(C:C))/stdev(C:C))</f>
        <v>0.1802616964</v>
      </c>
      <c r="L140" s="6">
        <f t="shared" si="141"/>
        <v>0.3487391692</v>
      </c>
      <c r="M140" s="6">
        <f t="shared" si="141"/>
        <v>0.2955136923</v>
      </c>
      <c r="N140" s="6">
        <f t="shared" si="141"/>
        <v>1.016618783</v>
      </c>
      <c r="O140" s="6">
        <f t="shared" si="141"/>
        <v>1.400065978</v>
      </c>
      <c r="P140" s="6">
        <f t="shared" si="4"/>
        <v>0.6482398638</v>
      </c>
    </row>
    <row r="141">
      <c r="A141" s="2">
        <v>1871.0</v>
      </c>
      <c r="B141" s="2" t="s">
        <v>248</v>
      </c>
      <c r="C141" s="2">
        <v>4.0</v>
      </c>
      <c r="D141" s="2">
        <v>0.0</v>
      </c>
      <c r="E141" s="2">
        <v>1.0</v>
      </c>
      <c r="F141" s="2">
        <v>0.0</v>
      </c>
      <c r="G141" s="2">
        <v>0.0</v>
      </c>
      <c r="I141" s="2">
        <v>0.0</v>
      </c>
      <c r="J141" s="7" t="b">
        <f t="shared" si="2"/>
        <v>0</v>
      </c>
      <c r="K141" s="6">
        <f t="shared" ref="K141:O141" si="142">if(C141="", "", (C141-average(C:C))/stdev(C:C))</f>
        <v>0.1802616964</v>
      </c>
      <c r="L141" s="6">
        <f t="shared" si="142"/>
        <v>-2.857411258</v>
      </c>
      <c r="M141" s="6">
        <f t="shared" si="142"/>
        <v>0.2955136923</v>
      </c>
      <c r="N141" s="6">
        <f t="shared" si="142"/>
        <v>-0.980049762</v>
      </c>
      <c r="O141" s="6">
        <f t="shared" si="142"/>
        <v>-0.7116357457</v>
      </c>
      <c r="P141" s="6">
        <f t="shared" si="4"/>
        <v>-0.8146642753</v>
      </c>
    </row>
    <row r="142">
      <c r="A142" s="2">
        <v>1874.0</v>
      </c>
      <c r="B142" s="2" t="s">
        <v>249</v>
      </c>
      <c r="C142" s="2">
        <v>4.0</v>
      </c>
      <c r="D142" s="2">
        <v>1.0</v>
      </c>
      <c r="E142" s="2">
        <v>1.0</v>
      </c>
      <c r="F142" s="2">
        <v>1.0</v>
      </c>
      <c r="G142" s="2">
        <v>1.0</v>
      </c>
      <c r="I142" s="2">
        <v>0.0</v>
      </c>
      <c r="J142" s="7" t="b">
        <f t="shared" si="2"/>
        <v>0</v>
      </c>
      <c r="K142" s="6">
        <f t="shared" ref="K142:O142" si="143">if(C142="", "", (C142-average(C:C))/stdev(C:C))</f>
        <v>0.1802616964</v>
      </c>
      <c r="L142" s="6">
        <f t="shared" si="143"/>
        <v>0.3487391692</v>
      </c>
      <c r="M142" s="6">
        <f t="shared" si="143"/>
        <v>0.2955136923</v>
      </c>
      <c r="N142" s="6">
        <f t="shared" si="143"/>
        <v>1.016618783</v>
      </c>
      <c r="O142" s="6">
        <f t="shared" si="143"/>
        <v>1.400065978</v>
      </c>
      <c r="P142" s="6">
        <f t="shared" si="4"/>
        <v>0.6482398638</v>
      </c>
    </row>
    <row r="143">
      <c r="A143" s="2">
        <v>1875.0</v>
      </c>
      <c r="B143" s="2" t="s">
        <v>129</v>
      </c>
      <c r="C143" s="2">
        <v>4.0</v>
      </c>
      <c r="D143" s="2">
        <v>1.0</v>
      </c>
      <c r="E143" s="2">
        <v>1.0</v>
      </c>
      <c r="F143" s="2">
        <v>0.0</v>
      </c>
      <c r="G143" s="2">
        <v>0.0</v>
      </c>
      <c r="I143" s="2">
        <v>0.0</v>
      </c>
      <c r="J143" s="7" t="b">
        <f t="shared" si="2"/>
        <v>0</v>
      </c>
      <c r="K143" s="6">
        <f t="shared" ref="K143:O143" si="144">if(C143="", "", (C143-average(C:C))/stdev(C:C))</f>
        <v>0.1802616964</v>
      </c>
      <c r="L143" s="6">
        <f t="shared" si="144"/>
        <v>0.3487391692</v>
      </c>
      <c r="M143" s="6">
        <f t="shared" si="144"/>
        <v>0.2955136923</v>
      </c>
      <c r="N143" s="6">
        <f t="shared" si="144"/>
        <v>-0.980049762</v>
      </c>
      <c r="O143" s="6">
        <f t="shared" si="144"/>
        <v>-0.7116357457</v>
      </c>
      <c r="P143" s="6">
        <f t="shared" si="4"/>
        <v>-0.17343419</v>
      </c>
    </row>
    <row r="144">
      <c r="A144" s="2">
        <v>1876.0</v>
      </c>
      <c r="B144" s="2" t="s">
        <v>250</v>
      </c>
      <c r="C144" s="2">
        <v>4.0</v>
      </c>
      <c r="D144" s="2">
        <v>1.0</v>
      </c>
      <c r="E144" s="2">
        <v>1.0</v>
      </c>
      <c r="F144" s="2">
        <v>1.0</v>
      </c>
      <c r="G144" s="2">
        <v>0.0</v>
      </c>
      <c r="I144" s="2">
        <v>0.0</v>
      </c>
      <c r="J144" s="7" t="b">
        <f t="shared" si="2"/>
        <v>0</v>
      </c>
      <c r="K144" s="6">
        <f t="shared" ref="K144:O144" si="145">if(C144="", "", (C144-average(C:C))/stdev(C:C))</f>
        <v>0.1802616964</v>
      </c>
      <c r="L144" s="6">
        <f t="shared" si="145"/>
        <v>0.3487391692</v>
      </c>
      <c r="M144" s="6">
        <f t="shared" si="145"/>
        <v>0.2955136923</v>
      </c>
      <c r="N144" s="6">
        <f t="shared" si="145"/>
        <v>1.016618783</v>
      </c>
      <c r="O144" s="6">
        <f t="shared" si="145"/>
        <v>-0.7116357457</v>
      </c>
      <c r="P144" s="6">
        <f t="shared" si="4"/>
        <v>0.225899519</v>
      </c>
    </row>
    <row r="145">
      <c r="A145" s="2">
        <v>1885.0</v>
      </c>
      <c r="B145" s="2" t="s">
        <v>251</v>
      </c>
      <c r="C145" s="2">
        <v>4.0</v>
      </c>
      <c r="D145" s="2">
        <v>0.0</v>
      </c>
      <c r="E145" s="2">
        <v>1.0</v>
      </c>
      <c r="F145" s="2">
        <v>0.0</v>
      </c>
      <c r="G145" s="2">
        <v>0.0</v>
      </c>
      <c r="I145" s="2">
        <v>0.0</v>
      </c>
      <c r="J145" s="7" t="b">
        <f t="shared" si="2"/>
        <v>0</v>
      </c>
      <c r="K145" s="6">
        <f t="shared" ref="K145:O145" si="146">if(C145="", "", (C145-average(C:C))/stdev(C:C))</f>
        <v>0.1802616964</v>
      </c>
      <c r="L145" s="6">
        <f t="shared" si="146"/>
        <v>-2.857411258</v>
      </c>
      <c r="M145" s="6">
        <f t="shared" si="146"/>
        <v>0.2955136923</v>
      </c>
      <c r="N145" s="6">
        <f t="shared" si="146"/>
        <v>-0.980049762</v>
      </c>
      <c r="O145" s="6">
        <f t="shared" si="146"/>
        <v>-0.7116357457</v>
      </c>
      <c r="P145" s="6">
        <f t="shared" si="4"/>
        <v>-0.8146642753</v>
      </c>
    </row>
    <row r="146">
      <c r="A146" s="2">
        <v>1888.0</v>
      </c>
      <c r="B146" s="2" t="s">
        <v>253</v>
      </c>
      <c r="C146" s="2">
        <v>4.0</v>
      </c>
      <c r="D146" s="2">
        <v>1.0</v>
      </c>
      <c r="E146" s="2">
        <v>0.0</v>
      </c>
      <c r="F146" s="2">
        <v>1.0</v>
      </c>
      <c r="G146" s="2">
        <v>0.0</v>
      </c>
      <c r="I146" s="2">
        <v>0.0</v>
      </c>
      <c r="J146" s="7" t="b">
        <f t="shared" si="2"/>
        <v>0</v>
      </c>
      <c r="K146" s="6">
        <f t="shared" ref="K146:O146" si="147">if(C146="", "", (C146-average(C:C))/stdev(C:C))</f>
        <v>0.1802616964</v>
      </c>
      <c r="L146" s="6">
        <f t="shared" si="147"/>
        <v>0.3487391692</v>
      </c>
      <c r="M146" s="6">
        <f t="shared" si="147"/>
        <v>-3.37154258</v>
      </c>
      <c r="N146" s="6">
        <f t="shared" si="147"/>
        <v>1.016618783</v>
      </c>
      <c r="O146" s="6">
        <f t="shared" si="147"/>
        <v>-0.7116357457</v>
      </c>
      <c r="P146" s="6">
        <f t="shared" si="4"/>
        <v>-0.5075117354</v>
      </c>
    </row>
    <row r="147">
      <c r="A147" s="2">
        <v>1893.0</v>
      </c>
      <c r="B147" s="2" t="s">
        <v>254</v>
      </c>
      <c r="C147" s="2">
        <v>4.0</v>
      </c>
      <c r="D147" s="2">
        <v>1.0</v>
      </c>
      <c r="E147" s="2">
        <v>1.0</v>
      </c>
      <c r="F147" s="2">
        <v>1.0</v>
      </c>
      <c r="G147" s="2">
        <v>1.0</v>
      </c>
      <c r="I147" s="2">
        <v>0.0</v>
      </c>
      <c r="J147" s="7" t="b">
        <f t="shared" si="2"/>
        <v>0</v>
      </c>
      <c r="K147" s="6">
        <f t="shared" ref="K147:O147" si="148">if(C147="", "", (C147-average(C:C))/stdev(C:C))</f>
        <v>0.1802616964</v>
      </c>
      <c r="L147" s="6">
        <f t="shared" si="148"/>
        <v>0.3487391692</v>
      </c>
      <c r="M147" s="6">
        <f t="shared" si="148"/>
        <v>0.2955136923</v>
      </c>
      <c r="N147" s="6">
        <f t="shared" si="148"/>
        <v>1.016618783</v>
      </c>
      <c r="O147" s="6">
        <f t="shared" si="148"/>
        <v>1.400065978</v>
      </c>
      <c r="P147" s="6">
        <f t="shared" si="4"/>
        <v>0.6482398638</v>
      </c>
    </row>
    <row r="148">
      <c r="A148" s="2">
        <v>1895.0</v>
      </c>
      <c r="B148" s="2" t="s">
        <v>256</v>
      </c>
      <c r="C148" s="2">
        <v>4.0</v>
      </c>
      <c r="D148" s="2">
        <v>1.0</v>
      </c>
      <c r="E148" s="2">
        <v>1.0</v>
      </c>
      <c r="F148" s="2">
        <v>1.0</v>
      </c>
      <c r="G148" s="2">
        <v>1.0</v>
      </c>
      <c r="I148" s="2">
        <v>0.0</v>
      </c>
      <c r="J148" s="7" t="b">
        <f t="shared" si="2"/>
        <v>0</v>
      </c>
      <c r="K148" s="6">
        <f t="shared" ref="K148:O148" si="149">if(C148="", "", (C148-average(C:C))/stdev(C:C))</f>
        <v>0.1802616964</v>
      </c>
      <c r="L148" s="6">
        <f t="shared" si="149"/>
        <v>0.3487391692</v>
      </c>
      <c r="M148" s="6">
        <f t="shared" si="149"/>
        <v>0.2955136923</v>
      </c>
      <c r="N148" s="6">
        <f t="shared" si="149"/>
        <v>1.016618783</v>
      </c>
      <c r="O148" s="6">
        <f t="shared" si="149"/>
        <v>1.400065978</v>
      </c>
      <c r="P148" s="6">
        <f t="shared" si="4"/>
        <v>0.6482398638</v>
      </c>
    </row>
    <row r="149">
      <c r="A149" s="2">
        <v>1896.0</v>
      </c>
      <c r="B149" s="2" t="s">
        <v>196</v>
      </c>
      <c r="C149" s="2">
        <v>4.0</v>
      </c>
      <c r="D149" s="2">
        <v>1.0</v>
      </c>
      <c r="E149" s="2">
        <v>1.0</v>
      </c>
      <c r="F149" s="1">
        <v>0.0</v>
      </c>
      <c r="G149" s="2">
        <v>1.0</v>
      </c>
      <c r="I149" s="2">
        <v>0.0</v>
      </c>
      <c r="J149" s="7" t="b">
        <f t="shared" si="2"/>
        <v>0</v>
      </c>
      <c r="K149" s="6">
        <f t="shared" ref="K149:O149" si="150">if(C149="", "", (C149-average(C:C))/stdev(C:C))</f>
        <v>0.1802616964</v>
      </c>
      <c r="L149" s="6">
        <f t="shared" si="150"/>
        <v>0.3487391692</v>
      </c>
      <c r="M149" s="6">
        <f t="shared" si="150"/>
        <v>0.2955136923</v>
      </c>
      <c r="N149" s="6">
        <f t="shared" si="150"/>
        <v>-0.980049762</v>
      </c>
      <c r="O149" s="6">
        <f t="shared" si="150"/>
        <v>1.400065978</v>
      </c>
      <c r="P149" s="6">
        <f t="shared" si="4"/>
        <v>0.2489061548</v>
      </c>
    </row>
    <row r="150">
      <c r="A150" s="2">
        <v>1904.0</v>
      </c>
      <c r="B150" s="2" t="s">
        <v>259</v>
      </c>
      <c r="C150" s="2">
        <v>4.0</v>
      </c>
      <c r="D150" s="2">
        <v>1.0</v>
      </c>
      <c r="E150" s="2">
        <v>1.0</v>
      </c>
      <c r="F150" s="2">
        <v>0.0</v>
      </c>
      <c r="G150" s="2">
        <v>0.0</v>
      </c>
      <c r="I150" s="2">
        <v>0.0</v>
      </c>
      <c r="J150" s="7" t="b">
        <f t="shared" si="2"/>
        <v>0</v>
      </c>
      <c r="K150" s="6">
        <f t="shared" ref="K150:O150" si="151">if(C150="", "", (C150-average(C:C))/stdev(C:C))</f>
        <v>0.1802616964</v>
      </c>
      <c r="L150" s="6">
        <f t="shared" si="151"/>
        <v>0.3487391692</v>
      </c>
      <c r="M150" s="6">
        <f t="shared" si="151"/>
        <v>0.2955136923</v>
      </c>
      <c r="N150" s="6">
        <f t="shared" si="151"/>
        <v>-0.980049762</v>
      </c>
      <c r="O150" s="6">
        <f t="shared" si="151"/>
        <v>-0.7116357457</v>
      </c>
      <c r="P150" s="6">
        <f t="shared" si="4"/>
        <v>-0.17343419</v>
      </c>
    </row>
    <row r="151">
      <c r="A151" s="2">
        <v>1931.0</v>
      </c>
      <c r="B151" s="2" t="s">
        <v>261</v>
      </c>
      <c r="C151" s="2">
        <v>4.0</v>
      </c>
      <c r="D151" s="2">
        <v>0.0</v>
      </c>
      <c r="E151" s="2">
        <v>1.0</v>
      </c>
      <c r="F151" s="2">
        <v>0.0</v>
      </c>
      <c r="G151" s="2">
        <v>0.0</v>
      </c>
      <c r="I151" s="2">
        <v>0.0</v>
      </c>
      <c r="J151" s="7" t="b">
        <f t="shared" si="2"/>
        <v>0</v>
      </c>
      <c r="K151" s="6">
        <f t="shared" ref="K151:O151" si="152">if(C151="", "", (C151-average(C:C))/stdev(C:C))</f>
        <v>0.1802616964</v>
      </c>
      <c r="L151" s="6">
        <f t="shared" si="152"/>
        <v>-2.857411258</v>
      </c>
      <c r="M151" s="6">
        <f t="shared" si="152"/>
        <v>0.2955136923</v>
      </c>
      <c r="N151" s="6">
        <f t="shared" si="152"/>
        <v>-0.980049762</v>
      </c>
      <c r="O151" s="6">
        <f t="shared" si="152"/>
        <v>-0.7116357457</v>
      </c>
      <c r="P151" s="6">
        <f t="shared" si="4"/>
        <v>-0.8146642753</v>
      </c>
    </row>
    <row r="152">
      <c r="A152" s="2">
        <v>1949.0</v>
      </c>
      <c r="B152" s="2" t="s">
        <v>263</v>
      </c>
      <c r="C152" s="2">
        <v>4.0</v>
      </c>
      <c r="D152" s="2">
        <v>1.0</v>
      </c>
      <c r="J152" s="7" t="b">
        <f t="shared" si="2"/>
        <v>0</v>
      </c>
      <c r="K152" s="6">
        <f t="shared" ref="K152:O152" si="153">if(C152="", "", (C152-average(C:C))/stdev(C:C))</f>
        <v>0.1802616964</v>
      </c>
      <c r="L152" s="6">
        <f t="shared" si="153"/>
        <v>0.3487391692</v>
      </c>
      <c r="M152" s="6" t="str">
        <f t="shared" si="153"/>
        <v/>
      </c>
      <c r="N152" s="6" t="str">
        <f t="shared" si="153"/>
        <v/>
      </c>
      <c r="O152" s="6" t="str">
        <f t="shared" si="153"/>
        <v/>
      </c>
      <c r="P152" s="6">
        <f t="shared" si="4"/>
        <v>0.2645004328</v>
      </c>
    </row>
    <row r="153">
      <c r="A153" s="2">
        <v>1965.0</v>
      </c>
      <c r="B153" s="2" t="s">
        <v>87</v>
      </c>
      <c r="C153" s="2">
        <v>4.0</v>
      </c>
      <c r="D153" s="2">
        <v>1.0</v>
      </c>
      <c r="E153" s="2">
        <v>1.0</v>
      </c>
      <c r="F153" s="2">
        <v>1.0</v>
      </c>
      <c r="G153" s="2">
        <v>1.0</v>
      </c>
      <c r="I153" s="2">
        <v>0.0</v>
      </c>
      <c r="J153" s="7" t="b">
        <f t="shared" si="2"/>
        <v>0</v>
      </c>
      <c r="K153" s="6">
        <f t="shared" ref="K153:O153" si="154">if(C153="", "", (C153-average(C:C))/stdev(C:C))</f>
        <v>0.1802616964</v>
      </c>
      <c r="L153" s="6">
        <f t="shared" si="154"/>
        <v>0.3487391692</v>
      </c>
      <c r="M153" s="6">
        <f t="shared" si="154"/>
        <v>0.2955136923</v>
      </c>
      <c r="N153" s="6">
        <f t="shared" si="154"/>
        <v>1.016618783</v>
      </c>
      <c r="O153" s="6">
        <f t="shared" si="154"/>
        <v>1.400065978</v>
      </c>
      <c r="P153" s="6">
        <f t="shared" si="4"/>
        <v>0.6482398638</v>
      </c>
    </row>
    <row r="154">
      <c r="A154" s="2">
        <v>1973.0</v>
      </c>
      <c r="B154" s="2" t="s">
        <v>267</v>
      </c>
      <c r="C154" s="2">
        <v>4.0</v>
      </c>
      <c r="D154" s="2">
        <v>1.0</v>
      </c>
      <c r="J154" s="7" t="b">
        <f t="shared" si="2"/>
        <v>0</v>
      </c>
      <c r="K154" s="6">
        <f t="shared" ref="K154:O154" si="155">if(C154="", "", (C154-average(C:C))/stdev(C:C))</f>
        <v>0.1802616964</v>
      </c>
      <c r="L154" s="6">
        <f t="shared" si="155"/>
        <v>0.3487391692</v>
      </c>
      <c r="M154" s="6" t="str">
        <f t="shared" si="155"/>
        <v/>
      </c>
      <c r="N154" s="6" t="str">
        <f t="shared" si="155"/>
        <v/>
      </c>
      <c r="O154" s="6" t="str">
        <f t="shared" si="155"/>
        <v/>
      </c>
      <c r="P154" s="6">
        <f t="shared" si="4"/>
        <v>0.2645004328</v>
      </c>
    </row>
    <row r="155">
      <c r="A155" s="2">
        <v>1975.0</v>
      </c>
      <c r="B155" s="2" t="s">
        <v>269</v>
      </c>
      <c r="C155" s="2">
        <v>4.0</v>
      </c>
      <c r="D155" s="2">
        <v>1.0</v>
      </c>
      <c r="E155" s="2">
        <v>1.0</v>
      </c>
      <c r="F155" s="2">
        <v>1.0</v>
      </c>
      <c r="G155" s="2">
        <v>0.0</v>
      </c>
      <c r="I155" s="2">
        <v>1.0</v>
      </c>
      <c r="J155" s="7" t="b">
        <f t="shared" si="2"/>
        <v>0</v>
      </c>
      <c r="K155" s="6">
        <f t="shared" ref="K155:O155" si="156">if(C155="", "", (C155-average(C:C))/stdev(C:C))</f>
        <v>0.1802616964</v>
      </c>
      <c r="L155" s="6">
        <f t="shared" si="156"/>
        <v>0.3487391692</v>
      </c>
      <c r="M155" s="6">
        <f t="shared" si="156"/>
        <v>0.2955136923</v>
      </c>
      <c r="N155" s="6">
        <f t="shared" si="156"/>
        <v>1.016618783</v>
      </c>
      <c r="O155" s="6">
        <f t="shared" si="156"/>
        <v>-0.7116357457</v>
      </c>
      <c r="P155" s="6">
        <f t="shared" si="4"/>
        <v>0.225899519</v>
      </c>
    </row>
    <row r="156">
      <c r="A156" s="2">
        <v>1984.0</v>
      </c>
      <c r="B156" s="2" t="s">
        <v>270</v>
      </c>
      <c r="C156" s="2">
        <v>4.0</v>
      </c>
      <c r="D156" s="2">
        <v>1.0</v>
      </c>
      <c r="E156" s="2">
        <v>1.0</v>
      </c>
      <c r="F156" s="2">
        <v>0.0</v>
      </c>
      <c r="G156" s="2">
        <v>0.0</v>
      </c>
      <c r="I156" s="2">
        <v>0.0</v>
      </c>
      <c r="J156" s="7" t="b">
        <f t="shared" si="2"/>
        <v>0</v>
      </c>
      <c r="K156" s="6">
        <f t="shared" ref="K156:O156" si="157">if(C156="", "", (C156-average(C:C))/stdev(C:C))</f>
        <v>0.1802616964</v>
      </c>
      <c r="L156" s="6">
        <f t="shared" si="157"/>
        <v>0.3487391692</v>
      </c>
      <c r="M156" s="6">
        <f t="shared" si="157"/>
        <v>0.2955136923</v>
      </c>
      <c r="N156" s="6">
        <f t="shared" si="157"/>
        <v>-0.980049762</v>
      </c>
      <c r="O156" s="6">
        <f t="shared" si="157"/>
        <v>-0.7116357457</v>
      </c>
      <c r="P156" s="6">
        <f t="shared" si="4"/>
        <v>-0.17343419</v>
      </c>
    </row>
    <row r="157">
      <c r="A157" s="2">
        <v>1985.0</v>
      </c>
      <c r="B157" s="2" t="s">
        <v>105</v>
      </c>
      <c r="C157" s="2">
        <v>4.0</v>
      </c>
      <c r="D157" s="2">
        <v>1.0</v>
      </c>
      <c r="E157" s="2">
        <v>1.0</v>
      </c>
      <c r="F157" s="2">
        <v>1.0</v>
      </c>
      <c r="G157" s="2">
        <v>1.0</v>
      </c>
      <c r="I157" s="2">
        <v>0.0</v>
      </c>
      <c r="J157" s="7" t="b">
        <f t="shared" si="2"/>
        <v>0</v>
      </c>
      <c r="K157" s="6">
        <f t="shared" ref="K157:O157" si="158">if(C157="", "", (C157-average(C:C))/stdev(C:C))</f>
        <v>0.1802616964</v>
      </c>
      <c r="L157" s="6">
        <f t="shared" si="158"/>
        <v>0.3487391692</v>
      </c>
      <c r="M157" s="6">
        <f t="shared" si="158"/>
        <v>0.2955136923</v>
      </c>
      <c r="N157" s="6">
        <f t="shared" si="158"/>
        <v>1.016618783</v>
      </c>
      <c r="O157" s="6">
        <f t="shared" si="158"/>
        <v>1.400065978</v>
      </c>
      <c r="P157" s="6">
        <f t="shared" si="4"/>
        <v>0.6482398638</v>
      </c>
    </row>
    <row r="158">
      <c r="A158" s="2">
        <v>1988.0</v>
      </c>
      <c r="B158" s="2" t="s">
        <v>271</v>
      </c>
      <c r="C158" s="2">
        <v>4.0</v>
      </c>
      <c r="D158" s="2">
        <v>1.0</v>
      </c>
      <c r="E158" s="2">
        <v>1.0</v>
      </c>
      <c r="F158" s="2">
        <v>0.0</v>
      </c>
      <c r="G158" s="2">
        <v>0.0</v>
      </c>
      <c r="I158" s="2">
        <v>0.0</v>
      </c>
      <c r="J158" s="7" t="b">
        <f t="shared" si="2"/>
        <v>0</v>
      </c>
      <c r="K158" s="6">
        <f t="shared" ref="K158:O158" si="159">if(C158="", "", (C158-average(C:C))/stdev(C:C))</f>
        <v>0.1802616964</v>
      </c>
      <c r="L158" s="6">
        <f t="shared" si="159"/>
        <v>0.3487391692</v>
      </c>
      <c r="M158" s="6">
        <f t="shared" si="159"/>
        <v>0.2955136923</v>
      </c>
      <c r="N158" s="6">
        <f t="shared" si="159"/>
        <v>-0.980049762</v>
      </c>
      <c r="O158" s="6">
        <f t="shared" si="159"/>
        <v>-0.7116357457</v>
      </c>
      <c r="P158" s="6">
        <f t="shared" si="4"/>
        <v>-0.17343419</v>
      </c>
    </row>
    <row r="159">
      <c r="A159" s="2">
        <v>1990.0</v>
      </c>
      <c r="B159" s="2" t="s">
        <v>207</v>
      </c>
      <c r="C159" s="2">
        <v>4.0</v>
      </c>
      <c r="D159" s="2">
        <v>1.0</v>
      </c>
      <c r="E159" s="2">
        <v>1.0</v>
      </c>
      <c r="F159" s="2">
        <v>0.0</v>
      </c>
      <c r="G159" s="2">
        <v>0.0</v>
      </c>
      <c r="I159" s="2">
        <v>0.0</v>
      </c>
      <c r="J159" s="7" t="b">
        <f t="shared" si="2"/>
        <v>0</v>
      </c>
      <c r="K159" s="6">
        <f t="shared" ref="K159:O159" si="160">if(C159="", "", (C159-average(C:C))/stdev(C:C))</f>
        <v>0.1802616964</v>
      </c>
      <c r="L159" s="6">
        <f t="shared" si="160"/>
        <v>0.3487391692</v>
      </c>
      <c r="M159" s="6">
        <f t="shared" si="160"/>
        <v>0.2955136923</v>
      </c>
      <c r="N159" s="6">
        <f t="shared" si="160"/>
        <v>-0.980049762</v>
      </c>
      <c r="O159" s="6">
        <f t="shared" si="160"/>
        <v>-0.7116357457</v>
      </c>
      <c r="P159" s="6">
        <f t="shared" si="4"/>
        <v>-0.17343419</v>
      </c>
    </row>
    <row r="160">
      <c r="A160" s="2">
        <v>1991.0</v>
      </c>
      <c r="B160" s="2" t="s">
        <v>136</v>
      </c>
      <c r="C160" s="2">
        <v>4.0</v>
      </c>
      <c r="D160" s="2">
        <v>1.0</v>
      </c>
      <c r="E160" s="2">
        <v>1.0</v>
      </c>
      <c r="F160" s="2">
        <v>1.0</v>
      </c>
      <c r="G160" s="2">
        <v>1.0</v>
      </c>
      <c r="I160" s="2">
        <v>1.0</v>
      </c>
      <c r="J160" s="7" t="b">
        <f t="shared" si="2"/>
        <v>0</v>
      </c>
      <c r="K160" s="6">
        <f t="shared" ref="K160:O160" si="161">if(C160="", "", (C160-average(C:C))/stdev(C:C))</f>
        <v>0.1802616964</v>
      </c>
      <c r="L160" s="6">
        <f t="shared" si="161"/>
        <v>0.3487391692</v>
      </c>
      <c r="M160" s="6">
        <f t="shared" si="161"/>
        <v>0.2955136923</v>
      </c>
      <c r="N160" s="6">
        <f t="shared" si="161"/>
        <v>1.016618783</v>
      </c>
      <c r="O160" s="6">
        <f t="shared" si="161"/>
        <v>1.400065978</v>
      </c>
      <c r="P160" s="6">
        <f t="shared" si="4"/>
        <v>0.6482398638</v>
      </c>
    </row>
    <row r="161">
      <c r="A161" s="2">
        <v>1997.0</v>
      </c>
      <c r="B161" s="2" t="s">
        <v>274</v>
      </c>
      <c r="C161" s="2">
        <v>4.0</v>
      </c>
      <c r="D161" s="2">
        <v>1.0</v>
      </c>
      <c r="E161" s="2">
        <v>1.0</v>
      </c>
      <c r="F161" s="2">
        <v>0.0</v>
      </c>
      <c r="G161" s="2">
        <v>0.0</v>
      </c>
      <c r="I161" s="2">
        <v>0.0</v>
      </c>
      <c r="J161" s="7" t="b">
        <f t="shared" si="2"/>
        <v>0</v>
      </c>
      <c r="K161" s="6">
        <f t="shared" ref="K161:O161" si="162">if(C161="", "", (C161-average(C:C))/stdev(C:C))</f>
        <v>0.1802616964</v>
      </c>
      <c r="L161" s="6">
        <f t="shared" si="162"/>
        <v>0.3487391692</v>
      </c>
      <c r="M161" s="6">
        <f t="shared" si="162"/>
        <v>0.2955136923</v>
      </c>
      <c r="N161" s="6">
        <f t="shared" si="162"/>
        <v>-0.980049762</v>
      </c>
      <c r="O161" s="6">
        <f t="shared" si="162"/>
        <v>-0.7116357457</v>
      </c>
      <c r="P161" s="6">
        <f t="shared" si="4"/>
        <v>-0.17343419</v>
      </c>
    </row>
    <row r="162">
      <c r="A162" s="2">
        <v>1998.0</v>
      </c>
      <c r="B162" s="2" t="s">
        <v>275</v>
      </c>
      <c r="C162" s="2">
        <v>4.0</v>
      </c>
      <c r="D162" s="2">
        <v>1.0</v>
      </c>
      <c r="E162" s="2">
        <v>1.0</v>
      </c>
      <c r="F162" s="2">
        <v>0.0</v>
      </c>
      <c r="G162" s="2">
        <v>0.0</v>
      </c>
      <c r="I162" s="2">
        <v>0.0</v>
      </c>
      <c r="J162" s="7" t="b">
        <f t="shared" si="2"/>
        <v>0</v>
      </c>
      <c r="K162" s="6">
        <f t="shared" ref="K162:O162" si="163">if(C162="", "", (C162-average(C:C))/stdev(C:C))</f>
        <v>0.1802616964</v>
      </c>
      <c r="L162" s="6">
        <f t="shared" si="163"/>
        <v>0.3487391692</v>
      </c>
      <c r="M162" s="6">
        <f t="shared" si="163"/>
        <v>0.2955136923</v>
      </c>
      <c r="N162" s="6">
        <f t="shared" si="163"/>
        <v>-0.980049762</v>
      </c>
      <c r="O162" s="6">
        <f t="shared" si="163"/>
        <v>-0.7116357457</v>
      </c>
      <c r="P162" s="6">
        <f t="shared" si="4"/>
        <v>-0.17343419</v>
      </c>
    </row>
    <row r="163">
      <c r="A163" s="2">
        <v>1999.0</v>
      </c>
      <c r="B163" s="2" t="s">
        <v>162</v>
      </c>
      <c r="C163" s="2">
        <v>4.0</v>
      </c>
      <c r="D163" s="2">
        <v>1.0</v>
      </c>
      <c r="E163" s="2">
        <v>1.0</v>
      </c>
      <c r="F163" s="2">
        <v>0.0</v>
      </c>
      <c r="G163" s="2">
        <v>1.0</v>
      </c>
      <c r="I163" s="2">
        <v>0.0</v>
      </c>
      <c r="J163" s="7" t="b">
        <f t="shared" si="2"/>
        <v>0</v>
      </c>
      <c r="K163" s="6">
        <f t="shared" ref="K163:O163" si="164">if(C163="", "", (C163-average(C:C))/stdev(C:C))</f>
        <v>0.1802616964</v>
      </c>
      <c r="L163" s="6">
        <f t="shared" si="164"/>
        <v>0.3487391692</v>
      </c>
      <c r="M163" s="6">
        <f t="shared" si="164"/>
        <v>0.2955136923</v>
      </c>
      <c r="N163" s="6">
        <f t="shared" si="164"/>
        <v>-0.980049762</v>
      </c>
      <c r="O163" s="6">
        <f t="shared" si="164"/>
        <v>1.400065978</v>
      </c>
      <c r="P163" s="6">
        <f t="shared" si="4"/>
        <v>0.2489061548</v>
      </c>
    </row>
    <row r="164">
      <c r="A164" s="2">
        <v>2000.0</v>
      </c>
      <c r="B164" s="2" t="s">
        <v>66</v>
      </c>
      <c r="C164" s="2">
        <v>4.0</v>
      </c>
      <c r="D164" s="2">
        <v>1.0</v>
      </c>
      <c r="E164" s="2">
        <v>1.0</v>
      </c>
      <c r="F164" s="2">
        <v>1.0</v>
      </c>
      <c r="G164" s="2">
        <v>1.0</v>
      </c>
      <c r="I164" s="2">
        <v>1.0</v>
      </c>
      <c r="J164" s="7" t="b">
        <f t="shared" si="2"/>
        <v>0</v>
      </c>
      <c r="K164" s="6">
        <f t="shared" ref="K164:O164" si="165">if(C164="", "", (C164-average(C:C))/stdev(C:C))</f>
        <v>0.1802616964</v>
      </c>
      <c r="L164" s="6">
        <f t="shared" si="165"/>
        <v>0.3487391692</v>
      </c>
      <c r="M164" s="6">
        <f t="shared" si="165"/>
        <v>0.2955136923</v>
      </c>
      <c r="N164" s="6">
        <f t="shared" si="165"/>
        <v>1.016618783</v>
      </c>
      <c r="O164" s="6">
        <f t="shared" si="165"/>
        <v>1.400065978</v>
      </c>
      <c r="P164" s="6">
        <f t="shared" si="4"/>
        <v>0.6482398638</v>
      </c>
    </row>
    <row r="165">
      <c r="A165" s="2">
        <v>2001.0</v>
      </c>
      <c r="B165" s="2" t="s">
        <v>150</v>
      </c>
      <c r="C165" s="2">
        <v>4.0</v>
      </c>
      <c r="D165" s="2">
        <v>1.0</v>
      </c>
      <c r="E165" s="2">
        <v>1.0</v>
      </c>
      <c r="F165" s="2">
        <v>1.0</v>
      </c>
      <c r="G165" s="2">
        <v>1.0</v>
      </c>
      <c r="I165" s="2">
        <v>1.0</v>
      </c>
      <c r="J165" s="7" t="b">
        <f t="shared" si="2"/>
        <v>0</v>
      </c>
      <c r="K165" s="6">
        <f t="shared" ref="K165:O165" si="166">if(C165="", "", (C165-average(C:C))/stdev(C:C))</f>
        <v>0.1802616964</v>
      </c>
      <c r="L165" s="6">
        <f t="shared" si="166"/>
        <v>0.3487391692</v>
      </c>
      <c r="M165" s="6">
        <f t="shared" si="166"/>
        <v>0.2955136923</v>
      </c>
      <c r="N165" s="6">
        <f t="shared" si="166"/>
        <v>1.016618783</v>
      </c>
      <c r="O165" s="6">
        <f t="shared" si="166"/>
        <v>1.400065978</v>
      </c>
      <c r="P165" s="6">
        <f t="shared" si="4"/>
        <v>0.6482398638</v>
      </c>
    </row>
    <row r="166">
      <c r="A166" s="2">
        <v>2009.0</v>
      </c>
      <c r="B166" s="2" t="s">
        <v>278</v>
      </c>
      <c r="C166" s="2">
        <v>4.0</v>
      </c>
      <c r="D166" s="2">
        <v>1.0</v>
      </c>
      <c r="E166" s="2">
        <v>1.0</v>
      </c>
      <c r="F166" s="2">
        <v>0.0</v>
      </c>
      <c r="G166" s="2">
        <v>0.0</v>
      </c>
      <c r="I166" s="2">
        <v>0.0</v>
      </c>
      <c r="J166" s="7" t="b">
        <f t="shared" si="2"/>
        <v>0</v>
      </c>
      <c r="K166" s="6">
        <f t="shared" ref="K166:O166" si="167">if(C166="", "", (C166-average(C:C))/stdev(C:C))</f>
        <v>0.1802616964</v>
      </c>
      <c r="L166" s="6">
        <f t="shared" si="167"/>
        <v>0.3487391692</v>
      </c>
      <c r="M166" s="6">
        <f t="shared" si="167"/>
        <v>0.2955136923</v>
      </c>
      <c r="N166" s="6">
        <f t="shared" si="167"/>
        <v>-0.980049762</v>
      </c>
      <c r="O166" s="6">
        <f t="shared" si="167"/>
        <v>-0.7116357457</v>
      </c>
      <c r="P166" s="6">
        <f t="shared" si="4"/>
        <v>-0.17343419</v>
      </c>
    </row>
    <row r="167">
      <c r="A167" s="2">
        <v>2010.0</v>
      </c>
      <c r="B167" s="2" t="s">
        <v>279</v>
      </c>
      <c r="C167" s="2">
        <v>4.0</v>
      </c>
      <c r="D167" s="2">
        <v>1.0</v>
      </c>
      <c r="E167" s="2">
        <v>1.0</v>
      </c>
      <c r="F167" s="2">
        <v>0.0</v>
      </c>
      <c r="G167" s="2">
        <v>0.0</v>
      </c>
      <c r="I167" s="2">
        <v>0.0</v>
      </c>
      <c r="J167" s="7" t="b">
        <f t="shared" si="2"/>
        <v>0</v>
      </c>
      <c r="K167" s="6">
        <f t="shared" ref="K167:O167" si="168">if(C167="", "", (C167-average(C:C))/stdev(C:C))</f>
        <v>0.1802616964</v>
      </c>
      <c r="L167" s="6">
        <f t="shared" si="168"/>
        <v>0.3487391692</v>
      </c>
      <c r="M167" s="6">
        <f t="shared" si="168"/>
        <v>0.2955136923</v>
      </c>
      <c r="N167" s="6">
        <f t="shared" si="168"/>
        <v>-0.980049762</v>
      </c>
      <c r="O167" s="6">
        <f t="shared" si="168"/>
        <v>-0.7116357457</v>
      </c>
      <c r="P167" s="6">
        <f t="shared" si="4"/>
        <v>-0.17343419</v>
      </c>
    </row>
    <row r="168">
      <c r="A168" s="2">
        <v>2011.0</v>
      </c>
      <c r="B168" s="2" t="s">
        <v>280</v>
      </c>
      <c r="C168" s="2">
        <v>4.0</v>
      </c>
      <c r="D168" s="2">
        <v>1.0</v>
      </c>
      <c r="E168" s="2">
        <v>1.0</v>
      </c>
      <c r="F168" s="2">
        <v>0.0</v>
      </c>
      <c r="G168" s="2">
        <v>0.0</v>
      </c>
      <c r="I168" s="2">
        <v>0.0</v>
      </c>
      <c r="J168" s="7" t="b">
        <f t="shared" si="2"/>
        <v>0</v>
      </c>
      <c r="K168" s="6">
        <f t="shared" ref="K168:O168" si="169">if(C168="", "", (C168-average(C:C))/stdev(C:C))</f>
        <v>0.1802616964</v>
      </c>
      <c r="L168" s="6">
        <f t="shared" si="169"/>
        <v>0.3487391692</v>
      </c>
      <c r="M168" s="6">
        <f t="shared" si="169"/>
        <v>0.2955136923</v>
      </c>
      <c r="N168" s="6">
        <f t="shared" si="169"/>
        <v>-0.980049762</v>
      </c>
      <c r="O168" s="6">
        <f t="shared" si="169"/>
        <v>-0.7116357457</v>
      </c>
      <c r="P168" s="6">
        <f t="shared" si="4"/>
        <v>-0.17343419</v>
      </c>
    </row>
    <row r="169">
      <c r="A169" s="2">
        <v>2012.0</v>
      </c>
      <c r="B169" s="2" t="s">
        <v>282</v>
      </c>
      <c r="C169" s="2">
        <v>4.0</v>
      </c>
      <c r="D169" s="2">
        <v>1.0</v>
      </c>
      <c r="E169" s="2">
        <v>1.0</v>
      </c>
      <c r="F169" s="2">
        <v>0.0</v>
      </c>
      <c r="G169" s="2">
        <v>0.0</v>
      </c>
      <c r="I169" s="2">
        <v>0.0</v>
      </c>
      <c r="J169" s="7" t="b">
        <f t="shared" si="2"/>
        <v>0</v>
      </c>
      <c r="K169" s="6">
        <f t="shared" ref="K169:O169" si="170">if(C169="", "", (C169-average(C:C))/stdev(C:C))</f>
        <v>0.1802616964</v>
      </c>
      <c r="L169" s="6">
        <f t="shared" si="170"/>
        <v>0.3487391692</v>
      </c>
      <c r="M169" s="6">
        <f t="shared" si="170"/>
        <v>0.2955136923</v>
      </c>
      <c r="N169" s="6">
        <f t="shared" si="170"/>
        <v>-0.980049762</v>
      </c>
      <c r="O169" s="6">
        <f t="shared" si="170"/>
        <v>-0.7116357457</v>
      </c>
      <c r="P169" s="6">
        <f t="shared" si="4"/>
        <v>-0.17343419</v>
      </c>
    </row>
    <row r="170">
      <c r="A170" s="2">
        <v>2015.0</v>
      </c>
      <c r="B170" s="2" t="s">
        <v>284</v>
      </c>
      <c r="C170" s="2">
        <v>4.0</v>
      </c>
      <c r="D170" s="2">
        <v>1.0</v>
      </c>
      <c r="E170" s="2">
        <v>1.0</v>
      </c>
      <c r="F170" s="2">
        <v>0.0</v>
      </c>
      <c r="G170" s="2">
        <v>0.0</v>
      </c>
      <c r="I170" s="2">
        <v>0.0</v>
      </c>
      <c r="J170" s="7" t="b">
        <f t="shared" si="2"/>
        <v>0</v>
      </c>
      <c r="K170" s="6">
        <f t="shared" ref="K170:O170" si="171">if(C170="", "", (C170-average(C:C))/stdev(C:C))</f>
        <v>0.1802616964</v>
      </c>
      <c r="L170" s="6">
        <f t="shared" si="171"/>
        <v>0.3487391692</v>
      </c>
      <c r="M170" s="6">
        <f t="shared" si="171"/>
        <v>0.2955136923</v>
      </c>
      <c r="N170" s="6">
        <f t="shared" si="171"/>
        <v>-0.980049762</v>
      </c>
      <c r="O170" s="6">
        <f t="shared" si="171"/>
        <v>-0.7116357457</v>
      </c>
      <c r="P170" s="6">
        <f t="shared" si="4"/>
        <v>-0.17343419</v>
      </c>
    </row>
    <row r="171">
      <c r="A171" s="2">
        <v>2019.0</v>
      </c>
      <c r="B171" s="2" t="s">
        <v>264</v>
      </c>
      <c r="C171" s="2">
        <v>4.0</v>
      </c>
      <c r="D171" s="2">
        <v>1.0</v>
      </c>
      <c r="E171" s="2">
        <v>1.0</v>
      </c>
      <c r="F171" s="2">
        <v>0.0</v>
      </c>
      <c r="G171" s="2">
        <v>0.0</v>
      </c>
      <c r="I171" s="2">
        <v>0.0</v>
      </c>
      <c r="J171" s="7" t="b">
        <f t="shared" si="2"/>
        <v>0</v>
      </c>
      <c r="K171" s="6">
        <f t="shared" ref="K171:O171" si="172">if(C171="", "", (C171-average(C:C))/stdev(C:C))</f>
        <v>0.1802616964</v>
      </c>
      <c r="L171" s="6">
        <f t="shared" si="172"/>
        <v>0.3487391692</v>
      </c>
      <c r="M171" s="6">
        <f t="shared" si="172"/>
        <v>0.2955136923</v>
      </c>
      <c r="N171" s="6">
        <f t="shared" si="172"/>
        <v>-0.980049762</v>
      </c>
      <c r="O171" s="6">
        <f t="shared" si="172"/>
        <v>-0.7116357457</v>
      </c>
      <c r="P171" s="6">
        <f t="shared" si="4"/>
        <v>-0.17343419</v>
      </c>
    </row>
    <row r="172">
      <c r="A172" s="2">
        <v>2023.0</v>
      </c>
      <c r="B172" s="2" t="s">
        <v>286</v>
      </c>
      <c r="C172" s="2">
        <v>4.0</v>
      </c>
      <c r="D172" s="2">
        <v>1.0</v>
      </c>
      <c r="E172" s="2">
        <v>1.0</v>
      </c>
      <c r="F172" s="2">
        <v>0.0</v>
      </c>
      <c r="G172" s="2">
        <v>0.0</v>
      </c>
      <c r="I172" s="2">
        <v>0.0</v>
      </c>
      <c r="J172" s="7" t="b">
        <f t="shared" si="2"/>
        <v>0</v>
      </c>
      <c r="K172" s="6">
        <f t="shared" ref="K172:O172" si="173">if(C172="", "", (C172-average(C:C))/stdev(C:C))</f>
        <v>0.1802616964</v>
      </c>
      <c r="L172" s="6">
        <f t="shared" si="173"/>
        <v>0.3487391692</v>
      </c>
      <c r="M172" s="6">
        <f t="shared" si="173"/>
        <v>0.2955136923</v>
      </c>
      <c r="N172" s="6">
        <f t="shared" si="173"/>
        <v>-0.980049762</v>
      </c>
      <c r="O172" s="6">
        <f t="shared" si="173"/>
        <v>-0.7116357457</v>
      </c>
      <c r="P172" s="6">
        <f t="shared" si="4"/>
        <v>-0.17343419</v>
      </c>
    </row>
    <row r="173">
      <c r="A173" s="2">
        <v>2045.0</v>
      </c>
      <c r="B173" s="2" t="s">
        <v>288</v>
      </c>
      <c r="C173" s="2">
        <v>4.0</v>
      </c>
      <c r="D173" s="2">
        <v>1.0</v>
      </c>
      <c r="E173" s="2">
        <v>1.0</v>
      </c>
      <c r="F173" s="2">
        <v>1.0</v>
      </c>
      <c r="G173" s="2">
        <v>0.0</v>
      </c>
      <c r="I173" s="2">
        <v>0.0</v>
      </c>
      <c r="J173" s="7" t="b">
        <f t="shared" si="2"/>
        <v>0</v>
      </c>
      <c r="K173" s="6">
        <f t="shared" ref="K173:O173" si="174">if(C173="", "", (C173-average(C:C))/stdev(C:C))</f>
        <v>0.1802616964</v>
      </c>
      <c r="L173" s="6">
        <f t="shared" si="174"/>
        <v>0.3487391692</v>
      </c>
      <c r="M173" s="6">
        <f t="shared" si="174"/>
        <v>0.2955136923</v>
      </c>
      <c r="N173" s="6">
        <f t="shared" si="174"/>
        <v>1.016618783</v>
      </c>
      <c r="O173" s="6">
        <f t="shared" si="174"/>
        <v>-0.7116357457</v>
      </c>
      <c r="P173" s="6">
        <f t="shared" si="4"/>
        <v>0.225899519</v>
      </c>
    </row>
    <row r="174">
      <c r="A174" s="2">
        <v>2055.0</v>
      </c>
      <c r="B174" s="2" t="s">
        <v>277</v>
      </c>
      <c r="C174" s="2">
        <v>4.0</v>
      </c>
      <c r="D174" s="2">
        <v>1.0</v>
      </c>
      <c r="J174" s="7" t="b">
        <f t="shared" si="2"/>
        <v>0</v>
      </c>
      <c r="K174" s="6">
        <f t="shared" ref="K174:O174" si="175">if(C174="", "", (C174-average(C:C))/stdev(C:C))</f>
        <v>0.1802616964</v>
      </c>
      <c r="L174" s="6">
        <f t="shared" si="175"/>
        <v>0.3487391692</v>
      </c>
      <c r="M174" s="6" t="str">
        <f t="shared" si="175"/>
        <v/>
      </c>
      <c r="N174" s="6" t="str">
        <f t="shared" si="175"/>
        <v/>
      </c>
      <c r="O174" s="6" t="str">
        <f t="shared" si="175"/>
        <v/>
      </c>
      <c r="P174" s="6">
        <f t="shared" si="4"/>
        <v>0.2645004328</v>
      </c>
    </row>
    <row r="175">
      <c r="A175" s="2">
        <v>2062.0</v>
      </c>
      <c r="B175" s="2" t="s">
        <v>290</v>
      </c>
      <c r="C175" s="2">
        <v>4.0</v>
      </c>
      <c r="D175" s="2">
        <v>1.0</v>
      </c>
      <c r="E175" s="2">
        <v>1.0</v>
      </c>
      <c r="F175" s="2">
        <v>1.0</v>
      </c>
      <c r="G175" s="2">
        <v>0.0</v>
      </c>
      <c r="I175" s="2">
        <v>0.0</v>
      </c>
      <c r="J175" s="7" t="b">
        <f t="shared" si="2"/>
        <v>0</v>
      </c>
      <c r="K175" s="6">
        <f t="shared" ref="K175:O175" si="176">if(C175="", "", (C175-average(C:C))/stdev(C:C))</f>
        <v>0.1802616964</v>
      </c>
      <c r="L175" s="6">
        <f t="shared" si="176"/>
        <v>0.3487391692</v>
      </c>
      <c r="M175" s="6">
        <f t="shared" si="176"/>
        <v>0.2955136923</v>
      </c>
      <c r="N175" s="6">
        <f t="shared" si="176"/>
        <v>1.016618783</v>
      </c>
      <c r="O175" s="6">
        <f t="shared" si="176"/>
        <v>-0.7116357457</v>
      </c>
      <c r="P175" s="6">
        <f t="shared" si="4"/>
        <v>0.225899519</v>
      </c>
    </row>
    <row r="176">
      <c r="A176" s="2">
        <v>2064.0</v>
      </c>
      <c r="B176" s="2" t="s">
        <v>291</v>
      </c>
      <c r="C176" s="2">
        <v>4.0</v>
      </c>
      <c r="D176" s="2">
        <v>1.0</v>
      </c>
      <c r="E176" s="2">
        <v>1.0</v>
      </c>
      <c r="F176" s="2">
        <v>1.0</v>
      </c>
      <c r="G176" s="2">
        <v>1.0</v>
      </c>
      <c r="I176" s="2">
        <v>0.0</v>
      </c>
      <c r="J176" s="7" t="b">
        <f t="shared" si="2"/>
        <v>0</v>
      </c>
      <c r="K176" s="6">
        <f t="shared" ref="K176:O176" si="177">if(C176="", "", (C176-average(C:C))/stdev(C:C))</f>
        <v>0.1802616964</v>
      </c>
      <c r="L176" s="6">
        <f t="shared" si="177"/>
        <v>0.3487391692</v>
      </c>
      <c r="M176" s="6">
        <f t="shared" si="177"/>
        <v>0.2955136923</v>
      </c>
      <c r="N176" s="6">
        <f t="shared" si="177"/>
        <v>1.016618783</v>
      </c>
      <c r="O176" s="6">
        <f t="shared" si="177"/>
        <v>1.400065978</v>
      </c>
      <c r="P176" s="6">
        <f t="shared" si="4"/>
        <v>0.6482398638</v>
      </c>
    </row>
    <row r="177">
      <c r="A177" s="2">
        <v>2067.0</v>
      </c>
      <c r="B177" s="2" t="s">
        <v>174</v>
      </c>
      <c r="C177" s="2">
        <v>4.0</v>
      </c>
      <c r="D177" s="2">
        <v>1.0</v>
      </c>
      <c r="E177" s="2">
        <v>1.0</v>
      </c>
      <c r="F177" s="2">
        <v>1.0</v>
      </c>
      <c r="G177" s="2">
        <v>0.0</v>
      </c>
      <c r="I177" s="2">
        <v>0.0</v>
      </c>
      <c r="J177" s="7" t="b">
        <f t="shared" si="2"/>
        <v>0</v>
      </c>
      <c r="K177" s="6">
        <f t="shared" ref="K177:O177" si="178">if(C177="", "", (C177-average(C:C))/stdev(C:C))</f>
        <v>0.1802616964</v>
      </c>
      <c r="L177" s="6">
        <f t="shared" si="178"/>
        <v>0.3487391692</v>
      </c>
      <c r="M177" s="6">
        <f t="shared" si="178"/>
        <v>0.2955136923</v>
      </c>
      <c r="N177" s="6">
        <f t="shared" si="178"/>
        <v>1.016618783</v>
      </c>
      <c r="O177" s="6">
        <f t="shared" si="178"/>
        <v>-0.7116357457</v>
      </c>
      <c r="P177" s="6">
        <f t="shared" si="4"/>
        <v>0.225899519</v>
      </c>
    </row>
    <row r="178">
      <c r="A178" s="2">
        <v>2068.0</v>
      </c>
      <c r="B178" s="2" t="s">
        <v>294</v>
      </c>
      <c r="C178" s="2">
        <v>4.0</v>
      </c>
      <c r="D178" s="2">
        <v>1.0</v>
      </c>
      <c r="E178" s="2">
        <v>1.0</v>
      </c>
      <c r="F178" s="2">
        <v>0.0</v>
      </c>
      <c r="G178" s="2">
        <v>0.0</v>
      </c>
      <c r="I178" s="2">
        <v>0.0</v>
      </c>
      <c r="J178" s="7" t="b">
        <f t="shared" si="2"/>
        <v>0</v>
      </c>
      <c r="K178" s="6">
        <f t="shared" ref="K178:O178" si="179">if(C178="", "", (C178-average(C:C))/stdev(C:C))</f>
        <v>0.1802616964</v>
      </c>
      <c r="L178" s="6">
        <f t="shared" si="179"/>
        <v>0.3487391692</v>
      </c>
      <c r="M178" s="6">
        <f t="shared" si="179"/>
        <v>0.2955136923</v>
      </c>
      <c r="N178" s="6">
        <f t="shared" si="179"/>
        <v>-0.980049762</v>
      </c>
      <c r="O178" s="6">
        <f t="shared" si="179"/>
        <v>-0.7116357457</v>
      </c>
      <c r="P178" s="6">
        <f t="shared" si="4"/>
        <v>-0.17343419</v>
      </c>
    </row>
    <row r="179">
      <c r="A179" s="2">
        <v>2071.0</v>
      </c>
      <c r="B179" s="2" t="s">
        <v>295</v>
      </c>
      <c r="C179" s="2">
        <v>4.0</v>
      </c>
      <c r="D179" s="2">
        <v>1.0</v>
      </c>
      <c r="E179" s="2">
        <v>1.0</v>
      </c>
      <c r="F179" s="2">
        <v>0.0</v>
      </c>
      <c r="G179" s="2">
        <v>0.0</v>
      </c>
      <c r="I179" s="2">
        <v>0.0</v>
      </c>
      <c r="J179" s="7" t="b">
        <f t="shared" si="2"/>
        <v>0</v>
      </c>
      <c r="K179" s="6">
        <f t="shared" ref="K179:O179" si="180">if(C179="", "", (C179-average(C:C))/stdev(C:C))</f>
        <v>0.1802616964</v>
      </c>
      <c r="L179" s="6">
        <f t="shared" si="180"/>
        <v>0.3487391692</v>
      </c>
      <c r="M179" s="6">
        <f t="shared" si="180"/>
        <v>0.2955136923</v>
      </c>
      <c r="N179" s="6">
        <f t="shared" si="180"/>
        <v>-0.980049762</v>
      </c>
      <c r="O179" s="6">
        <f t="shared" si="180"/>
        <v>-0.7116357457</v>
      </c>
      <c r="P179" s="6">
        <f t="shared" si="4"/>
        <v>-0.17343419</v>
      </c>
    </row>
    <row r="180">
      <c r="A180" s="2">
        <v>2079.0</v>
      </c>
      <c r="B180" s="2" t="s">
        <v>296</v>
      </c>
      <c r="C180" s="11">
        <v>4.0</v>
      </c>
      <c r="D180" s="12">
        <v>1.0</v>
      </c>
      <c r="E180" s="12">
        <v>1.0</v>
      </c>
      <c r="F180" s="12">
        <v>1.0</v>
      </c>
      <c r="G180" s="12">
        <v>0.0</v>
      </c>
      <c r="I180" s="2">
        <v>0.0</v>
      </c>
      <c r="J180" s="7" t="b">
        <f t="shared" si="2"/>
        <v>0</v>
      </c>
      <c r="K180" s="6">
        <f t="shared" ref="K180:O180" si="181">if(C180="", "", (C180-average(C:C))/stdev(C:C))</f>
        <v>0.1802616964</v>
      </c>
      <c r="L180" s="6">
        <f t="shared" si="181"/>
        <v>0.3487391692</v>
      </c>
      <c r="M180" s="6">
        <f t="shared" si="181"/>
        <v>0.2955136923</v>
      </c>
      <c r="N180" s="6">
        <f t="shared" si="181"/>
        <v>1.016618783</v>
      </c>
      <c r="O180" s="6">
        <f t="shared" si="181"/>
        <v>-0.7116357457</v>
      </c>
      <c r="P180" s="6">
        <f t="shared" si="4"/>
        <v>0.225899519</v>
      </c>
    </row>
    <row r="181">
      <c r="A181" s="2">
        <v>2080.0</v>
      </c>
      <c r="B181" s="2" t="s">
        <v>131</v>
      </c>
      <c r="C181" s="2">
        <v>4.0</v>
      </c>
      <c r="D181" s="2">
        <v>1.0</v>
      </c>
      <c r="E181" s="2">
        <v>1.0</v>
      </c>
      <c r="F181" s="2">
        <v>1.0</v>
      </c>
      <c r="G181" s="2">
        <v>1.0</v>
      </c>
      <c r="I181" s="2">
        <v>1.0</v>
      </c>
      <c r="J181" s="7" t="b">
        <f t="shared" si="2"/>
        <v>0</v>
      </c>
      <c r="K181" s="6">
        <f t="shared" ref="K181:O181" si="182">if(C181="", "", (C181-average(C:C))/stdev(C:C))</f>
        <v>0.1802616964</v>
      </c>
      <c r="L181" s="6">
        <f t="shared" si="182"/>
        <v>0.3487391692</v>
      </c>
      <c r="M181" s="6">
        <f t="shared" si="182"/>
        <v>0.2955136923</v>
      </c>
      <c r="N181" s="6">
        <f t="shared" si="182"/>
        <v>1.016618783</v>
      </c>
      <c r="O181" s="6">
        <f t="shared" si="182"/>
        <v>1.400065978</v>
      </c>
      <c r="P181" s="6">
        <f t="shared" si="4"/>
        <v>0.6482398638</v>
      </c>
    </row>
    <row r="182">
      <c r="A182" s="2">
        <v>2081.0</v>
      </c>
      <c r="B182" s="2" t="s">
        <v>298</v>
      </c>
      <c r="C182" s="2">
        <v>4.0</v>
      </c>
      <c r="D182" s="2">
        <v>1.0</v>
      </c>
      <c r="E182" s="2">
        <v>0.0</v>
      </c>
      <c r="F182" s="2">
        <v>0.0</v>
      </c>
      <c r="G182" s="2">
        <v>0.0</v>
      </c>
      <c r="I182" s="2">
        <v>0.0</v>
      </c>
      <c r="J182" s="7" t="b">
        <f t="shared" si="2"/>
        <v>0</v>
      </c>
      <c r="K182" s="6">
        <f t="shared" ref="K182:O182" si="183">if(C182="", "", (C182-average(C:C))/stdev(C:C))</f>
        <v>0.1802616964</v>
      </c>
      <c r="L182" s="6">
        <f t="shared" si="183"/>
        <v>0.3487391692</v>
      </c>
      <c r="M182" s="6">
        <f t="shared" si="183"/>
        <v>-3.37154258</v>
      </c>
      <c r="N182" s="6">
        <f t="shared" si="183"/>
        <v>-0.980049762</v>
      </c>
      <c r="O182" s="6">
        <f t="shared" si="183"/>
        <v>-0.7116357457</v>
      </c>
      <c r="P182" s="6">
        <f t="shared" si="4"/>
        <v>-0.9068454444</v>
      </c>
    </row>
    <row r="183">
      <c r="A183" s="2">
        <v>2082.0</v>
      </c>
      <c r="B183" s="2" t="s">
        <v>102</v>
      </c>
      <c r="C183" s="2">
        <v>4.0</v>
      </c>
      <c r="D183" s="2">
        <v>1.0</v>
      </c>
      <c r="E183" s="2">
        <v>1.0</v>
      </c>
      <c r="F183" s="2">
        <v>0.0</v>
      </c>
      <c r="G183" s="2">
        <v>0.0</v>
      </c>
      <c r="I183" s="2">
        <v>0.0</v>
      </c>
      <c r="J183" s="7" t="b">
        <f t="shared" si="2"/>
        <v>0</v>
      </c>
      <c r="K183" s="6">
        <f t="shared" ref="K183:O183" si="184">if(C183="", "", (C183-average(C:C))/stdev(C:C))</f>
        <v>0.1802616964</v>
      </c>
      <c r="L183" s="6">
        <f t="shared" si="184"/>
        <v>0.3487391692</v>
      </c>
      <c r="M183" s="6">
        <f t="shared" si="184"/>
        <v>0.2955136923</v>
      </c>
      <c r="N183" s="6">
        <f t="shared" si="184"/>
        <v>-0.980049762</v>
      </c>
      <c r="O183" s="6">
        <f t="shared" si="184"/>
        <v>-0.7116357457</v>
      </c>
      <c r="P183" s="6">
        <f t="shared" si="4"/>
        <v>-0.17343419</v>
      </c>
    </row>
    <row r="184">
      <c r="A184" s="2">
        <v>2083.0</v>
      </c>
      <c r="B184" s="10" t="s">
        <v>299</v>
      </c>
      <c r="C184" s="11">
        <v>4.0</v>
      </c>
      <c r="D184" s="12">
        <v>1.0</v>
      </c>
      <c r="E184" s="12">
        <v>1.0</v>
      </c>
      <c r="F184" s="12">
        <v>0.0</v>
      </c>
      <c r="G184" s="12">
        <v>0.0</v>
      </c>
      <c r="I184" s="2"/>
      <c r="J184" s="7" t="b">
        <f t="shared" si="2"/>
        <v>0</v>
      </c>
      <c r="K184" s="6">
        <f t="shared" ref="K184:O184" si="185">if(C184="", "", (C184-average(C:C))/stdev(C:C))</f>
        <v>0.1802616964</v>
      </c>
      <c r="L184" s="6">
        <f t="shared" si="185"/>
        <v>0.3487391692</v>
      </c>
      <c r="M184" s="6">
        <f t="shared" si="185"/>
        <v>0.2955136923</v>
      </c>
      <c r="N184" s="6">
        <f t="shared" si="185"/>
        <v>-0.980049762</v>
      </c>
      <c r="O184" s="6">
        <f t="shared" si="185"/>
        <v>-0.7116357457</v>
      </c>
      <c r="P184" s="6">
        <f t="shared" si="4"/>
        <v>-0.17343419</v>
      </c>
    </row>
    <row r="185">
      <c r="A185" s="2">
        <v>2086.0</v>
      </c>
      <c r="B185" s="2" t="s">
        <v>247</v>
      </c>
      <c r="C185" s="2">
        <v>4.0</v>
      </c>
      <c r="D185" s="2">
        <v>1.0</v>
      </c>
      <c r="E185" s="2">
        <v>1.0</v>
      </c>
      <c r="F185" s="2">
        <v>0.0</v>
      </c>
      <c r="G185" s="2">
        <v>0.0</v>
      </c>
      <c r="I185" s="2">
        <v>0.0</v>
      </c>
      <c r="J185" s="7" t="b">
        <f t="shared" si="2"/>
        <v>0</v>
      </c>
      <c r="K185" s="6">
        <f t="shared" ref="K185:O185" si="186">if(C185="", "", (C185-average(C:C))/stdev(C:C))</f>
        <v>0.1802616964</v>
      </c>
      <c r="L185" s="6">
        <f t="shared" si="186"/>
        <v>0.3487391692</v>
      </c>
      <c r="M185" s="6">
        <f t="shared" si="186"/>
        <v>0.2955136923</v>
      </c>
      <c r="N185" s="6">
        <f t="shared" si="186"/>
        <v>-0.980049762</v>
      </c>
      <c r="O185" s="6">
        <f t="shared" si="186"/>
        <v>-0.7116357457</v>
      </c>
      <c r="P185" s="6">
        <f t="shared" si="4"/>
        <v>-0.17343419</v>
      </c>
    </row>
    <row r="186">
      <c r="A186" s="2">
        <v>2088.0</v>
      </c>
      <c r="B186" s="2" t="s">
        <v>300</v>
      </c>
      <c r="C186" s="2">
        <v>4.0</v>
      </c>
      <c r="D186" s="2">
        <v>1.0</v>
      </c>
      <c r="E186" s="2">
        <v>1.0</v>
      </c>
      <c r="F186" s="2">
        <v>0.0</v>
      </c>
      <c r="G186" s="2">
        <v>0.0</v>
      </c>
      <c r="I186" s="2">
        <v>0.0</v>
      </c>
      <c r="J186" s="7" t="b">
        <f t="shared" si="2"/>
        <v>0</v>
      </c>
      <c r="K186" s="6">
        <f t="shared" ref="K186:O186" si="187">if(C186="", "", (C186-average(C:C))/stdev(C:C))</f>
        <v>0.1802616964</v>
      </c>
      <c r="L186" s="6">
        <f t="shared" si="187"/>
        <v>0.3487391692</v>
      </c>
      <c r="M186" s="6">
        <f t="shared" si="187"/>
        <v>0.2955136923</v>
      </c>
      <c r="N186" s="6">
        <f t="shared" si="187"/>
        <v>-0.980049762</v>
      </c>
      <c r="O186" s="6">
        <f t="shared" si="187"/>
        <v>-0.7116357457</v>
      </c>
      <c r="P186" s="6">
        <f t="shared" si="4"/>
        <v>-0.17343419</v>
      </c>
    </row>
    <row r="187">
      <c r="A187" s="2">
        <v>2089.0</v>
      </c>
      <c r="B187" s="2" t="s">
        <v>292</v>
      </c>
      <c r="C187" s="2">
        <v>4.0</v>
      </c>
      <c r="D187" s="2">
        <v>1.0</v>
      </c>
      <c r="E187" s="2">
        <v>1.0</v>
      </c>
      <c r="F187" s="2">
        <v>1.0</v>
      </c>
      <c r="G187" s="2">
        <v>1.0</v>
      </c>
      <c r="I187" s="2">
        <v>1.0</v>
      </c>
      <c r="J187" s="7" t="b">
        <f t="shared" si="2"/>
        <v>0</v>
      </c>
      <c r="K187" s="6">
        <f t="shared" ref="K187:O187" si="188">if(C187="", "", (C187-average(C:C))/stdev(C:C))</f>
        <v>0.1802616964</v>
      </c>
      <c r="L187" s="6">
        <f t="shared" si="188"/>
        <v>0.3487391692</v>
      </c>
      <c r="M187" s="6">
        <f t="shared" si="188"/>
        <v>0.2955136923</v>
      </c>
      <c r="N187" s="6">
        <f t="shared" si="188"/>
        <v>1.016618783</v>
      </c>
      <c r="O187" s="6">
        <f t="shared" si="188"/>
        <v>1.400065978</v>
      </c>
      <c r="P187" s="6">
        <f t="shared" si="4"/>
        <v>0.6482398638</v>
      </c>
    </row>
    <row r="188">
      <c r="A188" s="2">
        <v>2090.0</v>
      </c>
      <c r="B188" s="2" t="s">
        <v>260</v>
      </c>
      <c r="C188" s="2">
        <v>4.0</v>
      </c>
      <c r="D188" s="2">
        <v>1.0</v>
      </c>
      <c r="E188" s="2">
        <v>1.0</v>
      </c>
      <c r="F188" s="2">
        <v>1.0</v>
      </c>
      <c r="G188" s="2">
        <v>1.0</v>
      </c>
      <c r="I188" s="2">
        <v>1.0</v>
      </c>
      <c r="J188" s="7" t="b">
        <f t="shared" si="2"/>
        <v>0</v>
      </c>
      <c r="K188" s="6">
        <f t="shared" ref="K188:O188" si="189">if(C188="", "", (C188-average(C:C))/stdev(C:C))</f>
        <v>0.1802616964</v>
      </c>
      <c r="L188" s="6">
        <f t="shared" si="189"/>
        <v>0.3487391692</v>
      </c>
      <c r="M188" s="6">
        <f t="shared" si="189"/>
        <v>0.2955136923</v>
      </c>
      <c r="N188" s="6">
        <f t="shared" si="189"/>
        <v>1.016618783</v>
      </c>
      <c r="O188" s="6">
        <f t="shared" si="189"/>
        <v>1.400065978</v>
      </c>
      <c r="P188" s="6">
        <f t="shared" si="4"/>
        <v>0.6482398638</v>
      </c>
    </row>
    <row r="189">
      <c r="A189" s="2">
        <v>2092.0</v>
      </c>
      <c r="B189" s="2" t="s">
        <v>301</v>
      </c>
      <c r="C189" s="2">
        <v>4.0</v>
      </c>
      <c r="D189" s="2">
        <v>1.0</v>
      </c>
      <c r="E189" s="2">
        <v>1.0</v>
      </c>
      <c r="F189" s="2">
        <v>0.0</v>
      </c>
      <c r="G189" s="2">
        <v>0.0</v>
      </c>
      <c r="I189" s="2">
        <v>0.0</v>
      </c>
      <c r="J189" s="7" t="b">
        <f t="shared" si="2"/>
        <v>0</v>
      </c>
      <c r="K189" s="6">
        <f t="shared" ref="K189:O189" si="190">if(C189="", "", (C189-average(C:C))/stdev(C:C))</f>
        <v>0.1802616964</v>
      </c>
      <c r="L189" s="6">
        <f t="shared" si="190"/>
        <v>0.3487391692</v>
      </c>
      <c r="M189" s="6">
        <f t="shared" si="190"/>
        <v>0.2955136923</v>
      </c>
      <c r="N189" s="6">
        <f t="shared" si="190"/>
        <v>-0.980049762</v>
      </c>
      <c r="O189" s="6">
        <f t="shared" si="190"/>
        <v>-0.7116357457</v>
      </c>
      <c r="P189" s="6">
        <f t="shared" si="4"/>
        <v>-0.17343419</v>
      </c>
    </row>
    <row r="190">
      <c r="A190" s="2">
        <v>2094.0</v>
      </c>
      <c r="B190" s="2" t="s">
        <v>243</v>
      </c>
      <c r="C190" s="2">
        <v>4.0</v>
      </c>
      <c r="D190" s="2">
        <v>1.0</v>
      </c>
      <c r="E190" s="2">
        <v>1.0</v>
      </c>
      <c r="F190" s="2">
        <v>1.0</v>
      </c>
      <c r="G190" s="2">
        <v>1.0</v>
      </c>
      <c r="I190" s="2">
        <v>1.0</v>
      </c>
      <c r="J190" s="7" t="b">
        <f t="shared" si="2"/>
        <v>0</v>
      </c>
      <c r="K190" s="6">
        <f t="shared" ref="K190:O190" si="191">if(C190="", "", (C190-average(C:C))/stdev(C:C))</f>
        <v>0.1802616964</v>
      </c>
      <c r="L190" s="6">
        <f t="shared" si="191"/>
        <v>0.3487391692</v>
      </c>
      <c r="M190" s="6">
        <f t="shared" si="191"/>
        <v>0.2955136923</v>
      </c>
      <c r="N190" s="6">
        <f t="shared" si="191"/>
        <v>1.016618783</v>
      </c>
      <c r="O190" s="6">
        <f t="shared" si="191"/>
        <v>1.400065978</v>
      </c>
      <c r="P190" s="6">
        <f t="shared" si="4"/>
        <v>0.6482398638</v>
      </c>
    </row>
    <row r="191">
      <c r="A191" s="2">
        <v>2095.0</v>
      </c>
      <c r="B191" s="2" t="s">
        <v>268</v>
      </c>
      <c r="C191" s="2">
        <v>4.0</v>
      </c>
      <c r="D191" s="2">
        <v>1.0</v>
      </c>
      <c r="E191" s="2">
        <v>1.0</v>
      </c>
      <c r="F191" s="2">
        <v>1.0</v>
      </c>
      <c r="G191" s="2">
        <v>1.0</v>
      </c>
      <c r="I191" s="2">
        <v>1.0</v>
      </c>
      <c r="J191" s="7" t="b">
        <f t="shared" si="2"/>
        <v>0</v>
      </c>
      <c r="K191" s="6">
        <f t="shared" ref="K191:O191" si="192">if(C191="", "", (C191-average(C:C))/stdev(C:C))</f>
        <v>0.1802616964</v>
      </c>
      <c r="L191" s="6">
        <f t="shared" si="192"/>
        <v>0.3487391692</v>
      </c>
      <c r="M191" s="6">
        <f t="shared" si="192"/>
        <v>0.2955136923</v>
      </c>
      <c r="N191" s="6">
        <f t="shared" si="192"/>
        <v>1.016618783</v>
      </c>
      <c r="O191" s="6">
        <f t="shared" si="192"/>
        <v>1.400065978</v>
      </c>
      <c r="P191" s="6">
        <f t="shared" si="4"/>
        <v>0.6482398638</v>
      </c>
    </row>
    <row r="192">
      <c r="A192" s="2">
        <v>2096.0</v>
      </c>
      <c r="B192" s="2" t="s">
        <v>68</v>
      </c>
      <c r="C192" s="2">
        <v>4.0</v>
      </c>
      <c r="D192" s="2">
        <v>1.0</v>
      </c>
      <c r="E192" s="2">
        <v>1.0</v>
      </c>
      <c r="F192" s="2">
        <v>1.0</v>
      </c>
      <c r="G192" s="2">
        <v>1.0</v>
      </c>
      <c r="I192" s="2">
        <v>1.0</v>
      </c>
      <c r="J192" s="7" t="b">
        <f t="shared" si="2"/>
        <v>0</v>
      </c>
      <c r="K192" s="6">
        <f t="shared" ref="K192:O192" si="193">if(C192="", "", (C192-average(C:C))/stdev(C:C))</f>
        <v>0.1802616964</v>
      </c>
      <c r="L192" s="6">
        <f t="shared" si="193"/>
        <v>0.3487391692</v>
      </c>
      <c r="M192" s="6">
        <f t="shared" si="193"/>
        <v>0.2955136923</v>
      </c>
      <c r="N192" s="6">
        <f t="shared" si="193"/>
        <v>1.016618783</v>
      </c>
      <c r="O192" s="6">
        <f t="shared" si="193"/>
        <v>1.400065978</v>
      </c>
      <c r="P192" s="6">
        <f t="shared" si="4"/>
        <v>0.6482398638</v>
      </c>
    </row>
    <row r="193">
      <c r="A193" s="2">
        <v>2097.0</v>
      </c>
      <c r="B193" s="2" t="s">
        <v>111</v>
      </c>
      <c r="C193" s="2">
        <v>4.0</v>
      </c>
      <c r="D193" s="2">
        <v>1.0</v>
      </c>
      <c r="E193" s="2">
        <v>1.0</v>
      </c>
      <c r="F193" s="2">
        <v>1.0</v>
      </c>
      <c r="G193" s="2">
        <v>1.0</v>
      </c>
      <c r="I193" s="2">
        <v>1.0</v>
      </c>
      <c r="J193" s="7" t="b">
        <f t="shared" si="2"/>
        <v>0</v>
      </c>
      <c r="K193" s="6">
        <f t="shared" ref="K193:O193" si="194">if(C193="", "", (C193-average(C:C))/stdev(C:C))</f>
        <v>0.1802616964</v>
      </c>
      <c r="L193" s="6">
        <f t="shared" si="194"/>
        <v>0.3487391692</v>
      </c>
      <c r="M193" s="6">
        <f t="shared" si="194"/>
        <v>0.2955136923</v>
      </c>
      <c r="N193" s="6">
        <f t="shared" si="194"/>
        <v>1.016618783</v>
      </c>
      <c r="O193" s="6">
        <f t="shared" si="194"/>
        <v>1.400065978</v>
      </c>
      <c r="P193" s="6">
        <f t="shared" si="4"/>
        <v>0.6482398638</v>
      </c>
    </row>
    <row r="194">
      <c r="A194" s="2">
        <v>2098.0</v>
      </c>
      <c r="B194" s="2" t="s">
        <v>181</v>
      </c>
      <c r="C194" s="11">
        <v>4.0</v>
      </c>
      <c r="D194" s="12">
        <v>1.0</v>
      </c>
      <c r="E194" s="12">
        <v>1.0</v>
      </c>
      <c r="F194" s="12">
        <v>1.0</v>
      </c>
      <c r="G194" s="12">
        <v>1.0</v>
      </c>
      <c r="I194" s="2">
        <v>1.0</v>
      </c>
      <c r="J194" s="7" t="b">
        <f t="shared" si="2"/>
        <v>0</v>
      </c>
      <c r="K194" s="6">
        <f t="shared" ref="K194:O194" si="195">if(C194="", "", (C194-average(C:C))/stdev(C:C))</f>
        <v>0.1802616964</v>
      </c>
      <c r="L194" s="6">
        <f t="shared" si="195"/>
        <v>0.3487391692</v>
      </c>
      <c r="M194" s="6">
        <f t="shared" si="195"/>
        <v>0.2955136923</v>
      </c>
      <c r="N194" s="6">
        <f t="shared" si="195"/>
        <v>1.016618783</v>
      </c>
      <c r="O194" s="6">
        <f t="shared" si="195"/>
        <v>1.400065978</v>
      </c>
      <c r="P194" s="6">
        <f t="shared" si="4"/>
        <v>0.6482398638</v>
      </c>
    </row>
    <row r="195">
      <c r="A195" s="2">
        <v>2099.0</v>
      </c>
      <c r="B195" s="2" t="s">
        <v>262</v>
      </c>
      <c r="C195" s="2">
        <v>2.0</v>
      </c>
      <c r="D195" s="2">
        <v>1.0</v>
      </c>
      <c r="E195" s="2">
        <v>0.0</v>
      </c>
      <c r="F195" s="2">
        <v>1.0</v>
      </c>
      <c r="G195" s="2">
        <v>0.0</v>
      </c>
      <c r="I195" s="2">
        <v>1.0</v>
      </c>
      <c r="J195" s="7" t="b">
        <f t="shared" si="2"/>
        <v>0</v>
      </c>
      <c r="K195" s="6">
        <f t="shared" ref="K195:O195" si="196">if(C195="", "", (C195-average(C:C))/stdev(C:C))</f>
        <v>-5.528025355</v>
      </c>
      <c r="L195" s="6">
        <f t="shared" si="196"/>
        <v>0.3487391692</v>
      </c>
      <c r="M195" s="6">
        <f t="shared" si="196"/>
        <v>-3.37154258</v>
      </c>
      <c r="N195" s="6">
        <f t="shared" si="196"/>
        <v>1.016618783</v>
      </c>
      <c r="O195" s="6">
        <f t="shared" si="196"/>
        <v>-0.7116357457</v>
      </c>
      <c r="P195" s="6">
        <f t="shared" si="4"/>
        <v>-1.649169146</v>
      </c>
    </row>
    <row r="196">
      <c r="A196" s="2">
        <v>2100.0</v>
      </c>
      <c r="B196" s="2" t="s">
        <v>114</v>
      </c>
      <c r="C196" s="2">
        <v>4.0</v>
      </c>
      <c r="D196" s="2">
        <v>1.0</v>
      </c>
      <c r="E196" s="2">
        <v>1.0</v>
      </c>
      <c r="F196" s="2">
        <v>1.0</v>
      </c>
      <c r="G196" s="2">
        <v>1.0</v>
      </c>
      <c r="I196" s="2">
        <v>1.0</v>
      </c>
      <c r="J196" s="7" t="b">
        <f t="shared" si="2"/>
        <v>0</v>
      </c>
      <c r="K196" s="6">
        <f t="shared" ref="K196:O196" si="197">if(C196="", "", (C196-average(C:C))/stdev(C:C))</f>
        <v>0.1802616964</v>
      </c>
      <c r="L196" s="6">
        <f t="shared" si="197"/>
        <v>0.3487391692</v>
      </c>
      <c r="M196" s="6">
        <f t="shared" si="197"/>
        <v>0.2955136923</v>
      </c>
      <c r="N196" s="6">
        <f t="shared" si="197"/>
        <v>1.016618783</v>
      </c>
      <c r="O196" s="6">
        <f t="shared" si="197"/>
        <v>1.400065978</v>
      </c>
      <c r="P196" s="6">
        <f t="shared" si="4"/>
        <v>0.6482398638</v>
      </c>
    </row>
    <row r="197">
      <c r="A197" s="2">
        <v>2102.0</v>
      </c>
      <c r="B197" s="2" t="s">
        <v>303</v>
      </c>
      <c r="C197" s="2">
        <v>4.0</v>
      </c>
      <c r="D197" s="2">
        <v>1.0</v>
      </c>
      <c r="E197" s="2">
        <v>0.0</v>
      </c>
      <c r="F197" s="2">
        <v>1.0</v>
      </c>
      <c r="G197" s="2">
        <v>1.0</v>
      </c>
      <c r="I197" s="2">
        <v>1.0</v>
      </c>
      <c r="J197" s="7" t="b">
        <f t="shared" si="2"/>
        <v>0</v>
      </c>
      <c r="K197" s="6">
        <f t="shared" ref="K197:O197" si="198">if(C197="", "", (C197-average(C:C))/stdev(C:C))</f>
        <v>0.1802616964</v>
      </c>
      <c r="L197" s="6">
        <f t="shared" si="198"/>
        <v>0.3487391692</v>
      </c>
      <c r="M197" s="6">
        <f t="shared" si="198"/>
        <v>-3.37154258</v>
      </c>
      <c r="N197" s="6">
        <f t="shared" si="198"/>
        <v>1.016618783</v>
      </c>
      <c r="O197" s="6">
        <f t="shared" si="198"/>
        <v>1.400065978</v>
      </c>
      <c r="P197" s="6">
        <f t="shared" si="4"/>
        <v>-0.08517139064</v>
      </c>
    </row>
    <row r="198">
      <c r="A198" s="2">
        <v>2104.0</v>
      </c>
      <c r="B198" s="2" t="s">
        <v>287</v>
      </c>
      <c r="C198" s="2">
        <v>4.0</v>
      </c>
      <c r="D198" s="2">
        <v>1.0</v>
      </c>
      <c r="E198" s="2">
        <v>1.0</v>
      </c>
      <c r="F198" s="2">
        <v>1.0</v>
      </c>
      <c r="G198" s="2">
        <v>1.0</v>
      </c>
      <c r="I198" s="2">
        <v>1.0</v>
      </c>
      <c r="J198" s="7" t="b">
        <f t="shared" si="2"/>
        <v>0</v>
      </c>
      <c r="K198" s="6">
        <f t="shared" ref="K198:O198" si="199">if(C198="", "", (C198-average(C:C))/stdev(C:C))</f>
        <v>0.1802616964</v>
      </c>
      <c r="L198" s="6">
        <f t="shared" si="199"/>
        <v>0.3487391692</v>
      </c>
      <c r="M198" s="6">
        <f t="shared" si="199"/>
        <v>0.2955136923</v>
      </c>
      <c r="N198" s="6">
        <f t="shared" si="199"/>
        <v>1.016618783</v>
      </c>
      <c r="O198" s="6">
        <f t="shared" si="199"/>
        <v>1.400065978</v>
      </c>
      <c r="P198" s="6">
        <f t="shared" si="4"/>
        <v>0.6482398638</v>
      </c>
    </row>
    <row r="199">
      <c r="A199" s="2">
        <v>2105.0</v>
      </c>
      <c r="B199" s="2" t="s">
        <v>200</v>
      </c>
      <c r="C199" s="2">
        <v>4.0</v>
      </c>
      <c r="D199" s="2">
        <v>1.0</v>
      </c>
      <c r="J199" s="7" t="b">
        <f t="shared" si="2"/>
        <v>0</v>
      </c>
      <c r="K199" s="6">
        <f t="shared" ref="K199:O199" si="200">if(C199="", "", (C199-average(C:C))/stdev(C:C))</f>
        <v>0.1802616964</v>
      </c>
      <c r="L199" s="6">
        <f t="shared" si="200"/>
        <v>0.3487391692</v>
      </c>
      <c r="M199" s="6" t="str">
        <f t="shared" si="200"/>
        <v/>
      </c>
      <c r="N199" s="6" t="str">
        <f t="shared" si="200"/>
        <v/>
      </c>
      <c r="O199" s="6" t="str">
        <f t="shared" si="200"/>
        <v/>
      </c>
      <c r="P199" s="6">
        <f t="shared" si="4"/>
        <v>0.2645004328</v>
      </c>
    </row>
    <row r="200">
      <c r="A200" s="2">
        <v>2106.0</v>
      </c>
      <c r="B200" s="2" t="s">
        <v>305</v>
      </c>
      <c r="C200" s="2">
        <v>4.0</v>
      </c>
      <c r="D200" s="2">
        <v>1.0</v>
      </c>
      <c r="E200" s="2">
        <v>1.0</v>
      </c>
      <c r="F200" s="2">
        <v>1.0</v>
      </c>
      <c r="G200" s="2">
        <v>0.0</v>
      </c>
      <c r="I200" s="2">
        <v>0.0</v>
      </c>
      <c r="J200" s="7" t="b">
        <f t="shared" si="2"/>
        <v>0</v>
      </c>
      <c r="K200" s="6">
        <f t="shared" ref="K200:O200" si="201">if(C200="", "", (C200-average(C:C))/stdev(C:C))</f>
        <v>0.1802616964</v>
      </c>
      <c r="L200" s="6">
        <f t="shared" si="201"/>
        <v>0.3487391692</v>
      </c>
      <c r="M200" s="6">
        <f t="shared" si="201"/>
        <v>0.2955136923</v>
      </c>
      <c r="N200" s="6">
        <f t="shared" si="201"/>
        <v>1.016618783</v>
      </c>
      <c r="O200" s="6">
        <f t="shared" si="201"/>
        <v>-0.7116357457</v>
      </c>
      <c r="P200" s="6">
        <f t="shared" si="4"/>
        <v>0.225899519</v>
      </c>
    </row>
    <row r="201">
      <c r="A201" s="2">
        <v>2107.0</v>
      </c>
      <c r="B201" s="2" t="s">
        <v>306</v>
      </c>
      <c r="C201" s="2">
        <v>4.0</v>
      </c>
      <c r="D201" s="2">
        <v>1.0</v>
      </c>
      <c r="E201" s="2">
        <v>1.0</v>
      </c>
      <c r="F201" s="2">
        <v>1.0</v>
      </c>
      <c r="G201" s="2">
        <v>1.0</v>
      </c>
      <c r="I201" s="2">
        <v>1.0</v>
      </c>
      <c r="J201" s="7" t="b">
        <f t="shared" si="2"/>
        <v>0</v>
      </c>
      <c r="K201" s="6">
        <f t="shared" ref="K201:O201" si="202">if(C201="", "", (C201-average(C:C))/stdev(C:C))</f>
        <v>0.1802616964</v>
      </c>
      <c r="L201" s="6">
        <f t="shared" si="202"/>
        <v>0.3487391692</v>
      </c>
      <c r="M201" s="6">
        <f t="shared" si="202"/>
        <v>0.2955136923</v>
      </c>
      <c r="N201" s="6">
        <f t="shared" si="202"/>
        <v>1.016618783</v>
      </c>
      <c r="O201" s="6">
        <f t="shared" si="202"/>
        <v>1.400065978</v>
      </c>
      <c r="P201" s="6">
        <f t="shared" si="4"/>
        <v>0.6482398638</v>
      </c>
    </row>
    <row r="202">
      <c r="A202" s="2">
        <v>2108.0</v>
      </c>
      <c r="B202" s="2" t="s">
        <v>307</v>
      </c>
      <c r="C202" s="2">
        <v>4.0</v>
      </c>
      <c r="D202" s="2">
        <v>1.0</v>
      </c>
      <c r="E202" s="2">
        <v>1.0</v>
      </c>
      <c r="F202" s="2">
        <v>1.0</v>
      </c>
      <c r="G202" s="2">
        <v>1.0</v>
      </c>
      <c r="I202" s="2">
        <v>0.0</v>
      </c>
      <c r="J202" s="7" t="b">
        <f t="shared" si="2"/>
        <v>0</v>
      </c>
      <c r="K202" s="6">
        <f t="shared" ref="K202:O202" si="203">if(C202="", "", (C202-average(C:C))/stdev(C:C))</f>
        <v>0.1802616964</v>
      </c>
      <c r="L202" s="6">
        <f t="shared" si="203"/>
        <v>0.3487391692</v>
      </c>
      <c r="M202" s="6">
        <f t="shared" si="203"/>
        <v>0.2955136923</v>
      </c>
      <c r="N202" s="6">
        <f t="shared" si="203"/>
        <v>1.016618783</v>
      </c>
      <c r="O202" s="6">
        <f t="shared" si="203"/>
        <v>1.400065978</v>
      </c>
      <c r="P202" s="6">
        <f t="shared" si="4"/>
        <v>0.6482398638</v>
      </c>
    </row>
    <row r="203">
      <c r="A203" s="2">
        <v>2109.0</v>
      </c>
      <c r="B203" s="2" t="s">
        <v>122</v>
      </c>
      <c r="C203" s="2">
        <v>4.0</v>
      </c>
      <c r="D203" s="2">
        <v>1.0</v>
      </c>
      <c r="E203" s="2">
        <v>1.0</v>
      </c>
      <c r="F203" s="2">
        <v>1.0</v>
      </c>
      <c r="G203" s="2">
        <v>1.0</v>
      </c>
      <c r="I203" s="2">
        <v>1.0</v>
      </c>
      <c r="J203" s="7" t="b">
        <f t="shared" si="2"/>
        <v>0</v>
      </c>
      <c r="K203" s="6">
        <f t="shared" ref="K203:O203" si="204">if(C203="", "", (C203-average(C:C))/stdev(C:C))</f>
        <v>0.1802616964</v>
      </c>
      <c r="L203" s="6">
        <f t="shared" si="204"/>
        <v>0.3487391692</v>
      </c>
      <c r="M203" s="6">
        <f t="shared" si="204"/>
        <v>0.2955136923</v>
      </c>
      <c r="N203" s="6">
        <f t="shared" si="204"/>
        <v>1.016618783</v>
      </c>
      <c r="O203" s="6">
        <f t="shared" si="204"/>
        <v>1.400065978</v>
      </c>
      <c r="P203" s="6">
        <f t="shared" si="4"/>
        <v>0.6482398638</v>
      </c>
    </row>
    <row r="204">
      <c r="A204" s="2">
        <v>2110.0</v>
      </c>
      <c r="B204" s="2" t="s">
        <v>126</v>
      </c>
      <c r="C204" s="2">
        <v>4.0</v>
      </c>
      <c r="D204" s="2">
        <v>1.0</v>
      </c>
      <c r="E204" s="2">
        <v>1.0</v>
      </c>
      <c r="F204" s="2">
        <v>1.0</v>
      </c>
      <c r="G204" s="2">
        <v>1.0</v>
      </c>
      <c r="I204" s="2">
        <v>0.0</v>
      </c>
      <c r="J204" s="7" t="b">
        <f t="shared" si="2"/>
        <v>0</v>
      </c>
      <c r="K204" s="6">
        <f t="shared" ref="K204:O204" si="205">if(C204="", "", (C204-average(C:C))/stdev(C:C))</f>
        <v>0.1802616964</v>
      </c>
      <c r="L204" s="6">
        <f t="shared" si="205"/>
        <v>0.3487391692</v>
      </c>
      <c r="M204" s="6">
        <f t="shared" si="205"/>
        <v>0.2955136923</v>
      </c>
      <c r="N204" s="6">
        <f t="shared" si="205"/>
        <v>1.016618783</v>
      </c>
      <c r="O204" s="6">
        <f t="shared" si="205"/>
        <v>1.400065978</v>
      </c>
      <c r="P204" s="6">
        <f t="shared" si="4"/>
        <v>0.6482398638</v>
      </c>
    </row>
    <row r="205">
      <c r="A205" s="2">
        <v>2111.0</v>
      </c>
      <c r="B205" s="2" t="s">
        <v>202</v>
      </c>
      <c r="C205" s="2">
        <v>4.0</v>
      </c>
      <c r="D205" s="2">
        <v>1.0</v>
      </c>
      <c r="E205" s="2">
        <v>1.0</v>
      </c>
      <c r="F205" s="2">
        <v>1.0</v>
      </c>
      <c r="G205" s="2">
        <v>1.0</v>
      </c>
      <c r="I205" s="2">
        <v>0.0</v>
      </c>
      <c r="J205" s="7" t="b">
        <f t="shared" si="2"/>
        <v>0</v>
      </c>
      <c r="K205" s="6">
        <f t="shared" ref="K205:O205" si="206">if(C205="", "", (C205-average(C:C))/stdev(C:C))</f>
        <v>0.1802616964</v>
      </c>
      <c r="L205" s="6">
        <f t="shared" si="206"/>
        <v>0.3487391692</v>
      </c>
      <c r="M205" s="6">
        <f t="shared" si="206"/>
        <v>0.2955136923</v>
      </c>
      <c r="N205" s="6">
        <f t="shared" si="206"/>
        <v>1.016618783</v>
      </c>
      <c r="O205" s="6">
        <f t="shared" si="206"/>
        <v>1.400065978</v>
      </c>
      <c r="P205" s="6">
        <f t="shared" si="4"/>
        <v>0.6482398638</v>
      </c>
    </row>
    <row r="206">
      <c r="A206" s="2">
        <v>2112.0</v>
      </c>
      <c r="B206" s="2" t="s">
        <v>283</v>
      </c>
      <c r="C206" s="2">
        <v>4.0</v>
      </c>
      <c r="D206" s="2">
        <v>1.0</v>
      </c>
      <c r="E206" s="2">
        <v>1.0</v>
      </c>
      <c r="F206" s="2">
        <v>1.0</v>
      </c>
      <c r="G206" s="2">
        <v>1.0</v>
      </c>
      <c r="I206" s="2">
        <v>0.0</v>
      </c>
      <c r="J206" s="7" t="b">
        <f t="shared" si="2"/>
        <v>0</v>
      </c>
      <c r="K206" s="6">
        <f t="shared" ref="K206:O206" si="207">if(C206="", "", (C206-average(C:C))/stdev(C:C))</f>
        <v>0.1802616964</v>
      </c>
      <c r="L206" s="6">
        <f t="shared" si="207"/>
        <v>0.3487391692</v>
      </c>
      <c r="M206" s="6">
        <f t="shared" si="207"/>
        <v>0.2955136923</v>
      </c>
      <c r="N206" s="6">
        <f t="shared" si="207"/>
        <v>1.016618783</v>
      </c>
      <c r="O206" s="6">
        <f t="shared" si="207"/>
        <v>1.400065978</v>
      </c>
      <c r="P206" s="6">
        <f t="shared" si="4"/>
        <v>0.6482398638</v>
      </c>
    </row>
    <row r="207">
      <c r="A207" s="2">
        <v>2113.0</v>
      </c>
      <c r="B207" s="2" t="s">
        <v>139</v>
      </c>
      <c r="C207" s="2">
        <v>4.0</v>
      </c>
      <c r="D207" s="2">
        <v>1.0</v>
      </c>
      <c r="E207" s="2">
        <v>1.0</v>
      </c>
      <c r="F207" s="2">
        <v>1.0</v>
      </c>
      <c r="G207" s="2">
        <v>1.0</v>
      </c>
      <c r="I207" s="2">
        <v>0.0</v>
      </c>
      <c r="J207" s="7" t="b">
        <f t="shared" si="2"/>
        <v>0</v>
      </c>
      <c r="K207" s="6">
        <f t="shared" ref="K207:O207" si="208">if(C207="", "", (C207-average(C:C))/stdev(C:C))</f>
        <v>0.1802616964</v>
      </c>
      <c r="L207" s="6">
        <f t="shared" si="208"/>
        <v>0.3487391692</v>
      </c>
      <c r="M207" s="6">
        <f t="shared" si="208"/>
        <v>0.2955136923</v>
      </c>
      <c r="N207" s="6">
        <f t="shared" si="208"/>
        <v>1.016618783</v>
      </c>
      <c r="O207" s="6">
        <f t="shared" si="208"/>
        <v>1.400065978</v>
      </c>
      <c r="P207" s="6">
        <f t="shared" si="4"/>
        <v>0.6482398638</v>
      </c>
    </row>
    <row r="208">
      <c r="A208" s="2">
        <v>2114.0</v>
      </c>
      <c r="B208" s="2" t="s">
        <v>152</v>
      </c>
      <c r="C208" s="2">
        <v>4.0</v>
      </c>
      <c r="D208" s="2">
        <v>1.0</v>
      </c>
      <c r="E208" s="2">
        <v>1.0</v>
      </c>
      <c r="F208" s="2">
        <v>1.0</v>
      </c>
      <c r="G208" s="2">
        <v>1.0</v>
      </c>
      <c r="I208" s="2">
        <v>0.0</v>
      </c>
      <c r="J208" s="7" t="b">
        <f t="shared" si="2"/>
        <v>0</v>
      </c>
      <c r="K208" s="6">
        <f t="shared" ref="K208:O208" si="209">if(C208="", "", (C208-average(C:C))/stdev(C:C))</f>
        <v>0.1802616964</v>
      </c>
      <c r="L208" s="6">
        <f t="shared" si="209"/>
        <v>0.3487391692</v>
      </c>
      <c r="M208" s="6">
        <f t="shared" si="209"/>
        <v>0.2955136923</v>
      </c>
      <c r="N208" s="6">
        <f t="shared" si="209"/>
        <v>1.016618783</v>
      </c>
      <c r="O208" s="6">
        <f t="shared" si="209"/>
        <v>1.400065978</v>
      </c>
      <c r="P208" s="6">
        <f t="shared" si="4"/>
        <v>0.6482398638</v>
      </c>
    </row>
    <row r="209">
      <c r="A209" s="2">
        <v>2116.0</v>
      </c>
      <c r="B209" s="2" t="s">
        <v>168</v>
      </c>
      <c r="C209" s="2">
        <v>4.0</v>
      </c>
      <c r="D209" s="2">
        <v>1.0</v>
      </c>
      <c r="E209" s="2">
        <v>1.0</v>
      </c>
      <c r="F209" s="2">
        <v>1.0</v>
      </c>
      <c r="G209" s="2">
        <v>1.0</v>
      </c>
      <c r="I209" s="2">
        <v>1.0</v>
      </c>
      <c r="J209" s="7" t="b">
        <f t="shared" si="2"/>
        <v>0</v>
      </c>
      <c r="K209" s="6">
        <f t="shared" ref="K209:O209" si="210">if(C209="", "", (C209-average(C:C))/stdev(C:C))</f>
        <v>0.1802616964</v>
      </c>
      <c r="L209" s="6">
        <f t="shared" si="210"/>
        <v>0.3487391692</v>
      </c>
      <c r="M209" s="6">
        <f t="shared" si="210"/>
        <v>0.2955136923</v>
      </c>
      <c r="N209" s="6">
        <f t="shared" si="210"/>
        <v>1.016618783</v>
      </c>
      <c r="O209" s="6">
        <f t="shared" si="210"/>
        <v>1.400065978</v>
      </c>
      <c r="P209" s="6">
        <f t="shared" si="4"/>
        <v>0.6482398638</v>
      </c>
    </row>
    <row r="210">
      <c r="A210" s="2">
        <v>2119.0</v>
      </c>
      <c r="B210" s="2" t="s">
        <v>308</v>
      </c>
      <c r="C210" s="2">
        <v>4.0</v>
      </c>
      <c r="D210" s="2">
        <v>1.0</v>
      </c>
      <c r="E210" s="2">
        <v>1.0</v>
      </c>
      <c r="F210" s="2">
        <v>0.0</v>
      </c>
      <c r="G210" s="2">
        <v>1.0</v>
      </c>
      <c r="I210" s="2">
        <v>0.0</v>
      </c>
      <c r="J210" s="7" t="b">
        <f t="shared" si="2"/>
        <v>0</v>
      </c>
      <c r="K210" s="6">
        <f t="shared" ref="K210:O210" si="211">if(C210="", "", (C210-average(C:C))/stdev(C:C))</f>
        <v>0.1802616964</v>
      </c>
      <c r="L210" s="6">
        <f t="shared" si="211"/>
        <v>0.3487391692</v>
      </c>
      <c r="M210" s="6">
        <f t="shared" si="211"/>
        <v>0.2955136923</v>
      </c>
      <c r="N210" s="6">
        <f t="shared" si="211"/>
        <v>-0.980049762</v>
      </c>
      <c r="O210" s="6">
        <f t="shared" si="211"/>
        <v>1.400065978</v>
      </c>
      <c r="P210" s="6">
        <f t="shared" si="4"/>
        <v>0.2489061548</v>
      </c>
    </row>
    <row r="211">
      <c r="A211" s="2">
        <v>2149.0</v>
      </c>
      <c r="B211" s="2" t="s">
        <v>61</v>
      </c>
      <c r="C211" s="2">
        <v>4.0</v>
      </c>
      <c r="D211" s="2">
        <v>0.0</v>
      </c>
      <c r="E211" s="2">
        <v>1.0</v>
      </c>
      <c r="F211" s="2">
        <v>1.0</v>
      </c>
      <c r="G211" s="2">
        <v>0.0</v>
      </c>
      <c r="I211" s="2">
        <v>0.0</v>
      </c>
      <c r="J211" s="7" t="b">
        <f t="shared" si="2"/>
        <v>0</v>
      </c>
      <c r="K211" s="6">
        <f t="shared" ref="K211:O211" si="212">if(C211="", "", (C211-average(C:C))/stdev(C:C))</f>
        <v>0.1802616964</v>
      </c>
      <c r="L211" s="6">
        <f t="shared" si="212"/>
        <v>-2.857411258</v>
      </c>
      <c r="M211" s="6">
        <f t="shared" si="212"/>
        <v>0.2955136923</v>
      </c>
      <c r="N211" s="6">
        <f t="shared" si="212"/>
        <v>1.016618783</v>
      </c>
      <c r="O211" s="6">
        <f t="shared" si="212"/>
        <v>-0.7116357457</v>
      </c>
      <c r="P211" s="6">
        <f t="shared" si="4"/>
        <v>-0.4153305663</v>
      </c>
    </row>
    <row r="212">
      <c r="A212" s="2">
        <v>2155.0</v>
      </c>
      <c r="B212" s="2" t="s">
        <v>184</v>
      </c>
      <c r="C212" s="2">
        <v>4.0</v>
      </c>
      <c r="D212" s="2">
        <v>1.0</v>
      </c>
      <c r="E212" s="2">
        <v>1.0</v>
      </c>
      <c r="F212" s="2">
        <v>0.0</v>
      </c>
      <c r="G212" s="2">
        <v>0.0</v>
      </c>
      <c r="I212" s="2">
        <v>0.0</v>
      </c>
      <c r="J212" s="7" t="b">
        <f t="shared" si="2"/>
        <v>0</v>
      </c>
      <c r="K212" s="6">
        <f t="shared" ref="K212:O212" si="213">if(C212="", "", (C212-average(C:C))/stdev(C:C))</f>
        <v>0.1802616964</v>
      </c>
      <c r="L212" s="6">
        <f t="shared" si="213"/>
        <v>0.3487391692</v>
      </c>
      <c r="M212" s="6">
        <f t="shared" si="213"/>
        <v>0.2955136923</v>
      </c>
      <c r="N212" s="6">
        <f t="shared" si="213"/>
        <v>-0.980049762</v>
      </c>
      <c r="O212" s="6">
        <f t="shared" si="213"/>
        <v>-0.7116357457</v>
      </c>
      <c r="P212" s="6">
        <f t="shared" si="4"/>
        <v>-0.17343419</v>
      </c>
    </row>
    <row r="213">
      <c r="A213" s="2">
        <v>2167.0</v>
      </c>
      <c r="B213" s="2" t="s">
        <v>309</v>
      </c>
      <c r="C213" s="2">
        <v>4.0</v>
      </c>
      <c r="D213" s="2">
        <v>1.0</v>
      </c>
      <c r="E213" s="2">
        <v>1.0</v>
      </c>
      <c r="F213" s="2">
        <v>0.0</v>
      </c>
      <c r="G213" s="2">
        <v>0.0</v>
      </c>
      <c r="I213" s="2">
        <v>0.0</v>
      </c>
      <c r="J213" s="7" t="b">
        <f t="shared" si="2"/>
        <v>0</v>
      </c>
      <c r="K213" s="6">
        <f t="shared" ref="K213:O213" si="214">if(C213="", "", (C213-average(C:C))/stdev(C:C))</f>
        <v>0.1802616964</v>
      </c>
      <c r="L213" s="6">
        <f t="shared" si="214"/>
        <v>0.3487391692</v>
      </c>
      <c r="M213" s="6">
        <f t="shared" si="214"/>
        <v>0.2955136923</v>
      </c>
      <c r="N213" s="6">
        <f t="shared" si="214"/>
        <v>-0.980049762</v>
      </c>
      <c r="O213" s="6">
        <f t="shared" si="214"/>
        <v>-0.7116357457</v>
      </c>
      <c r="P213" s="6">
        <f t="shared" si="4"/>
        <v>-0.17343419</v>
      </c>
    </row>
    <row r="214">
      <c r="A214" s="2">
        <v>2173.0</v>
      </c>
      <c r="B214" s="2" t="s">
        <v>118</v>
      </c>
      <c r="C214" s="2">
        <v>4.0</v>
      </c>
      <c r="D214" s="2">
        <v>1.0</v>
      </c>
      <c r="E214" s="2">
        <v>1.0</v>
      </c>
      <c r="F214" s="2">
        <v>0.0</v>
      </c>
      <c r="G214" s="2">
        <v>0.0</v>
      </c>
      <c r="I214" s="2">
        <v>0.0</v>
      </c>
      <c r="J214" s="7" t="b">
        <f t="shared" si="2"/>
        <v>0</v>
      </c>
      <c r="K214" s="6">
        <f t="shared" ref="K214:O214" si="215">if(C214="", "", (C214-average(C:C))/stdev(C:C))</f>
        <v>0.1802616964</v>
      </c>
      <c r="L214" s="6">
        <f t="shared" si="215"/>
        <v>0.3487391692</v>
      </c>
      <c r="M214" s="6">
        <f t="shared" si="215"/>
        <v>0.2955136923</v>
      </c>
      <c r="N214" s="6">
        <f t="shared" si="215"/>
        <v>-0.980049762</v>
      </c>
      <c r="O214" s="6">
        <f t="shared" si="215"/>
        <v>-0.7116357457</v>
      </c>
      <c r="P214" s="6">
        <f t="shared" si="4"/>
        <v>-0.17343419</v>
      </c>
    </row>
    <row r="215">
      <c r="A215" s="2">
        <v>2181.0</v>
      </c>
      <c r="B215" s="2" t="s">
        <v>266</v>
      </c>
      <c r="C215" s="2">
        <v>4.0</v>
      </c>
      <c r="D215" s="2">
        <v>1.0</v>
      </c>
      <c r="E215" s="2">
        <v>1.0</v>
      </c>
      <c r="F215" s="2">
        <v>0.0</v>
      </c>
      <c r="G215" s="2">
        <v>0.0</v>
      </c>
      <c r="I215" s="2">
        <v>0.0</v>
      </c>
      <c r="J215" s="7" t="b">
        <f t="shared" si="2"/>
        <v>0</v>
      </c>
      <c r="K215" s="6">
        <f t="shared" ref="K215:O215" si="216">if(C215="", "", (C215-average(C:C))/stdev(C:C))</f>
        <v>0.1802616964</v>
      </c>
      <c r="L215" s="6">
        <f t="shared" si="216"/>
        <v>0.3487391692</v>
      </c>
      <c r="M215" s="6">
        <f t="shared" si="216"/>
        <v>0.2955136923</v>
      </c>
      <c r="N215" s="6">
        <f t="shared" si="216"/>
        <v>-0.980049762</v>
      </c>
      <c r="O215" s="6">
        <f t="shared" si="216"/>
        <v>-0.7116357457</v>
      </c>
      <c r="P215" s="6">
        <f t="shared" si="4"/>
        <v>-0.17343419</v>
      </c>
    </row>
    <row r="216">
      <c r="A216" s="2">
        <v>2182.0</v>
      </c>
      <c r="B216" s="2" t="s">
        <v>310</v>
      </c>
      <c r="C216" s="2">
        <v>4.0</v>
      </c>
      <c r="D216" s="2">
        <v>1.0</v>
      </c>
      <c r="E216" s="2">
        <v>1.0</v>
      </c>
      <c r="F216" s="2">
        <v>0.0</v>
      </c>
      <c r="G216" s="2">
        <v>0.0</v>
      </c>
      <c r="I216" s="2">
        <v>1.0</v>
      </c>
      <c r="J216" s="7" t="b">
        <f t="shared" si="2"/>
        <v>0</v>
      </c>
      <c r="K216" s="6">
        <f t="shared" ref="K216:O216" si="217">if(C216="", "", (C216-average(C:C))/stdev(C:C))</f>
        <v>0.1802616964</v>
      </c>
      <c r="L216" s="6">
        <f t="shared" si="217"/>
        <v>0.3487391692</v>
      </c>
      <c r="M216" s="6">
        <f t="shared" si="217"/>
        <v>0.2955136923</v>
      </c>
      <c r="N216" s="6">
        <f t="shared" si="217"/>
        <v>-0.980049762</v>
      </c>
      <c r="O216" s="6">
        <f t="shared" si="217"/>
        <v>-0.7116357457</v>
      </c>
      <c r="P216" s="6">
        <f t="shared" si="4"/>
        <v>-0.17343419</v>
      </c>
    </row>
    <row r="217">
      <c r="A217" s="2">
        <v>2184.0</v>
      </c>
      <c r="B217" s="2" t="s">
        <v>133</v>
      </c>
      <c r="C217" s="2">
        <v>4.0</v>
      </c>
      <c r="D217" s="2">
        <v>1.0</v>
      </c>
      <c r="E217" s="2">
        <v>1.0</v>
      </c>
      <c r="F217" s="2">
        <v>0.0</v>
      </c>
      <c r="G217" s="2">
        <v>0.0</v>
      </c>
      <c r="I217" s="2">
        <v>0.0</v>
      </c>
      <c r="J217" s="7" t="b">
        <f t="shared" si="2"/>
        <v>0</v>
      </c>
      <c r="K217" s="6">
        <f t="shared" ref="K217:O217" si="218">if(C217="", "", (C217-average(C:C))/stdev(C:C))</f>
        <v>0.1802616964</v>
      </c>
      <c r="L217" s="6">
        <f t="shared" si="218"/>
        <v>0.3487391692</v>
      </c>
      <c r="M217" s="6">
        <f t="shared" si="218"/>
        <v>0.2955136923</v>
      </c>
      <c r="N217" s="6">
        <f t="shared" si="218"/>
        <v>-0.980049762</v>
      </c>
      <c r="O217" s="6">
        <f t="shared" si="218"/>
        <v>-0.7116357457</v>
      </c>
      <c r="P217" s="6">
        <f t="shared" si="4"/>
        <v>-0.17343419</v>
      </c>
    </row>
    <row r="218">
      <c r="A218" s="2">
        <v>2189.0</v>
      </c>
      <c r="B218" s="2" t="s">
        <v>205</v>
      </c>
      <c r="C218" s="2">
        <v>4.0</v>
      </c>
      <c r="D218" s="2">
        <v>1.0</v>
      </c>
      <c r="E218" s="2">
        <v>1.0</v>
      </c>
      <c r="F218" s="2">
        <v>0.0</v>
      </c>
      <c r="G218" s="2">
        <v>1.0</v>
      </c>
      <c r="I218" s="2">
        <v>0.0</v>
      </c>
      <c r="J218" s="7" t="b">
        <f t="shared" si="2"/>
        <v>0</v>
      </c>
      <c r="K218" s="6">
        <f t="shared" ref="K218:O218" si="219">if(C218="", "", (C218-average(C:C))/stdev(C:C))</f>
        <v>0.1802616964</v>
      </c>
      <c r="L218" s="6">
        <f t="shared" si="219"/>
        <v>0.3487391692</v>
      </c>
      <c r="M218" s="6">
        <f t="shared" si="219"/>
        <v>0.2955136923</v>
      </c>
      <c r="N218" s="6">
        <f t="shared" si="219"/>
        <v>-0.980049762</v>
      </c>
      <c r="O218" s="6">
        <f t="shared" si="219"/>
        <v>1.400065978</v>
      </c>
      <c r="P218" s="6">
        <f t="shared" si="4"/>
        <v>0.2489061548</v>
      </c>
    </row>
    <row r="219">
      <c r="A219" s="2">
        <v>2191.0</v>
      </c>
      <c r="B219" s="2" t="s">
        <v>311</v>
      </c>
      <c r="C219" s="2">
        <v>4.0</v>
      </c>
      <c r="D219" s="2">
        <v>0.0</v>
      </c>
      <c r="E219" s="2">
        <v>1.0</v>
      </c>
      <c r="F219" s="2">
        <v>0.0</v>
      </c>
      <c r="G219" s="2">
        <v>1.0</v>
      </c>
      <c r="I219" s="2">
        <v>0.0</v>
      </c>
      <c r="J219" s="7" t="b">
        <f t="shared" si="2"/>
        <v>0</v>
      </c>
      <c r="K219" s="6">
        <f t="shared" ref="K219:O219" si="220">if(C219="", "", (C219-average(C:C))/stdev(C:C))</f>
        <v>0.1802616964</v>
      </c>
      <c r="L219" s="6">
        <f t="shared" si="220"/>
        <v>-2.857411258</v>
      </c>
      <c r="M219" s="6">
        <f t="shared" si="220"/>
        <v>0.2955136923</v>
      </c>
      <c r="N219" s="6">
        <f t="shared" si="220"/>
        <v>-0.980049762</v>
      </c>
      <c r="O219" s="6">
        <f t="shared" si="220"/>
        <v>1.400065978</v>
      </c>
      <c r="P219" s="6">
        <f t="shared" si="4"/>
        <v>-0.3923239306</v>
      </c>
    </row>
    <row r="220">
      <c r="A220" s="2">
        <v>2192.0</v>
      </c>
      <c r="B220" s="2" t="s">
        <v>252</v>
      </c>
      <c r="C220" s="2">
        <v>4.0</v>
      </c>
      <c r="D220" s="2">
        <v>1.0</v>
      </c>
      <c r="E220" s="2">
        <v>1.0</v>
      </c>
      <c r="F220" s="2">
        <v>0.0</v>
      </c>
      <c r="G220" s="2">
        <v>0.0</v>
      </c>
      <c r="I220" s="2">
        <v>0.0</v>
      </c>
      <c r="J220" s="7" t="b">
        <f t="shared" si="2"/>
        <v>0</v>
      </c>
      <c r="K220" s="6">
        <f t="shared" ref="K220:O220" si="221">if(C220="", "", (C220-average(C:C))/stdev(C:C))</f>
        <v>0.1802616964</v>
      </c>
      <c r="L220" s="6">
        <f t="shared" si="221"/>
        <v>0.3487391692</v>
      </c>
      <c r="M220" s="6">
        <f t="shared" si="221"/>
        <v>0.2955136923</v>
      </c>
      <c r="N220" s="6">
        <f t="shared" si="221"/>
        <v>-0.980049762</v>
      </c>
      <c r="O220" s="6">
        <f t="shared" si="221"/>
        <v>-0.7116357457</v>
      </c>
      <c r="P220" s="6">
        <f t="shared" si="4"/>
        <v>-0.17343419</v>
      </c>
    </row>
    <row r="221">
      <c r="A221" s="2">
        <v>2201.0</v>
      </c>
      <c r="B221" s="2" t="s">
        <v>240</v>
      </c>
      <c r="C221" s="2">
        <v>4.0</v>
      </c>
      <c r="D221" s="2">
        <v>1.0</v>
      </c>
      <c r="E221" s="2">
        <v>1.0</v>
      </c>
      <c r="F221" s="2">
        <v>0.0</v>
      </c>
      <c r="G221" s="2">
        <v>0.0</v>
      </c>
      <c r="I221" s="2">
        <v>0.0</v>
      </c>
      <c r="J221" s="7" t="b">
        <f t="shared" si="2"/>
        <v>0</v>
      </c>
      <c r="K221" s="6">
        <f t="shared" ref="K221:O221" si="222">if(C221="", "", (C221-average(C:C))/stdev(C:C))</f>
        <v>0.1802616964</v>
      </c>
      <c r="L221" s="6">
        <f t="shared" si="222"/>
        <v>0.3487391692</v>
      </c>
      <c r="M221" s="6">
        <f t="shared" si="222"/>
        <v>0.2955136923</v>
      </c>
      <c r="N221" s="6">
        <f t="shared" si="222"/>
        <v>-0.980049762</v>
      </c>
      <c r="O221" s="6">
        <f t="shared" si="222"/>
        <v>-0.7116357457</v>
      </c>
      <c r="P221" s="6">
        <f t="shared" si="4"/>
        <v>-0.17343419</v>
      </c>
    </row>
    <row r="222">
      <c r="A222" s="2">
        <v>2202.0</v>
      </c>
      <c r="B222" s="2" t="s">
        <v>313</v>
      </c>
      <c r="C222" s="2">
        <v>4.0</v>
      </c>
      <c r="D222" s="2">
        <v>1.0</v>
      </c>
      <c r="E222" s="2">
        <v>1.0</v>
      </c>
      <c r="F222" s="2">
        <v>0.0</v>
      </c>
      <c r="G222" s="2">
        <v>0.0</v>
      </c>
      <c r="I222" s="2">
        <v>0.0</v>
      </c>
      <c r="J222" s="7" t="b">
        <f t="shared" si="2"/>
        <v>0</v>
      </c>
      <c r="K222" s="6">
        <f t="shared" ref="K222:O222" si="223">if(C222="", "", (C222-average(C:C))/stdev(C:C))</f>
        <v>0.1802616964</v>
      </c>
      <c r="L222" s="6">
        <f t="shared" si="223"/>
        <v>0.3487391692</v>
      </c>
      <c r="M222" s="6">
        <f t="shared" si="223"/>
        <v>0.2955136923</v>
      </c>
      <c r="N222" s="6">
        <f t="shared" si="223"/>
        <v>-0.980049762</v>
      </c>
      <c r="O222" s="6">
        <f t="shared" si="223"/>
        <v>-0.7116357457</v>
      </c>
      <c r="P222" s="6">
        <f t="shared" si="4"/>
        <v>-0.17343419</v>
      </c>
    </row>
    <row r="223">
      <c r="A223" s="2">
        <v>2203.0</v>
      </c>
      <c r="B223" s="2" t="s">
        <v>314</v>
      </c>
      <c r="C223" s="2">
        <v>4.0</v>
      </c>
      <c r="D223" s="2">
        <v>1.0</v>
      </c>
      <c r="E223" s="2">
        <v>1.0</v>
      </c>
      <c r="F223" s="2">
        <v>0.0</v>
      </c>
      <c r="G223" s="2">
        <v>0.0</v>
      </c>
      <c r="I223" s="2">
        <v>0.0</v>
      </c>
      <c r="J223" s="7" t="b">
        <f t="shared" si="2"/>
        <v>0</v>
      </c>
      <c r="K223" s="6">
        <f t="shared" ref="K223:O223" si="224">if(C223="", "", (C223-average(C:C))/stdev(C:C))</f>
        <v>0.1802616964</v>
      </c>
      <c r="L223" s="6">
        <f t="shared" si="224"/>
        <v>0.3487391692</v>
      </c>
      <c r="M223" s="6">
        <f t="shared" si="224"/>
        <v>0.2955136923</v>
      </c>
      <c r="N223" s="6">
        <f t="shared" si="224"/>
        <v>-0.980049762</v>
      </c>
      <c r="O223" s="6">
        <f t="shared" si="224"/>
        <v>-0.7116357457</v>
      </c>
      <c r="P223" s="6">
        <f t="shared" si="4"/>
        <v>-0.17343419</v>
      </c>
    </row>
    <row r="224">
      <c r="A224" s="2">
        <v>2204.0</v>
      </c>
      <c r="B224" s="2" t="s">
        <v>293</v>
      </c>
      <c r="C224" s="2">
        <v>4.0</v>
      </c>
      <c r="D224" s="2">
        <v>1.0</v>
      </c>
      <c r="E224" s="2">
        <v>1.0</v>
      </c>
      <c r="F224" s="2">
        <v>0.0</v>
      </c>
      <c r="G224" s="2">
        <v>0.0</v>
      </c>
      <c r="I224" s="2">
        <v>0.0</v>
      </c>
      <c r="J224" s="7" t="b">
        <f t="shared" si="2"/>
        <v>0</v>
      </c>
      <c r="K224" s="6">
        <f t="shared" ref="K224:O224" si="225">if(C224="", "", (C224-average(C:C))/stdev(C:C))</f>
        <v>0.1802616964</v>
      </c>
      <c r="L224" s="6">
        <f t="shared" si="225"/>
        <v>0.3487391692</v>
      </c>
      <c r="M224" s="6">
        <f t="shared" si="225"/>
        <v>0.2955136923</v>
      </c>
      <c r="N224" s="6">
        <f t="shared" si="225"/>
        <v>-0.980049762</v>
      </c>
      <c r="O224" s="6">
        <f t="shared" si="225"/>
        <v>-0.7116357457</v>
      </c>
      <c r="P224" s="6">
        <f t="shared" si="4"/>
        <v>-0.17343419</v>
      </c>
    </row>
    <row r="225">
      <c r="A225" s="2">
        <v>2209.0</v>
      </c>
      <c r="B225" s="2" t="s">
        <v>316</v>
      </c>
      <c r="C225" s="2">
        <v>4.0</v>
      </c>
      <c r="D225" s="2">
        <v>1.0</v>
      </c>
      <c r="E225" s="2">
        <v>1.0</v>
      </c>
      <c r="F225" s="2">
        <v>1.0</v>
      </c>
      <c r="G225" s="2">
        <v>0.0</v>
      </c>
      <c r="I225" s="2">
        <v>0.0</v>
      </c>
      <c r="J225" s="7" t="b">
        <f t="shared" si="2"/>
        <v>0</v>
      </c>
      <c r="K225" s="6">
        <f t="shared" ref="K225:O225" si="226">if(C225="", "", (C225-average(C:C))/stdev(C:C))</f>
        <v>0.1802616964</v>
      </c>
      <c r="L225" s="6">
        <f t="shared" si="226"/>
        <v>0.3487391692</v>
      </c>
      <c r="M225" s="6">
        <f t="shared" si="226"/>
        <v>0.2955136923</v>
      </c>
      <c r="N225" s="6">
        <f t="shared" si="226"/>
        <v>1.016618783</v>
      </c>
      <c r="O225" s="6">
        <f t="shared" si="226"/>
        <v>-0.7116357457</v>
      </c>
      <c r="P225" s="6">
        <f t="shared" si="4"/>
        <v>0.225899519</v>
      </c>
    </row>
    <row r="226">
      <c r="A226" s="2">
        <v>2211.0</v>
      </c>
      <c r="B226" s="2" t="s">
        <v>317</v>
      </c>
      <c r="C226" s="2">
        <v>4.0</v>
      </c>
      <c r="D226" s="2">
        <v>1.0</v>
      </c>
      <c r="E226" s="2">
        <v>1.0</v>
      </c>
      <c r="F226" s="2">
        <v>1.0</v>
      </c>
      <c r="G226" s="2">
        <v>0.0</v>
      </c>
      <c r="I226" s="2">
        <v>0.0</v>
      </c>
      <c r="J226" s="7" t="b">
        <f t="shared" si="2"/>
        <v>0</v>
      </c>
      <c r="K226" s="6">
        <f t="shared" ref="K226:O226" si="227">if(C226="", "", (C226-average(C:C))/stdev(C:C))</f>
        <v>0.1802616964</v>
      </c>
      <c r="L226" s="6">
        <f t="shared" si="227"/>
        <v>0.3487391692</v>
      </c>
      <c r="M226" s="6">
        <f t="shared" si="227"/>
        <v>0.2955136923</v>
      </c>
      <c r="N226" s="6">
        <f t="shared" si="227"/>
        <v>1.016618783</v>
      </c>
      <c r="O226" s="6">
        <f t="shared" si="227"/>
        <v>-0.7116357457</v>
      </c>
      <c r="P226" s="6">
        <f t="shared" si="4"/>
        <v>0.225899519</v>
      </c>
    </row>
    <row r="227">
      <c r="A227" s="2">
        <v>2212.0</v>
      </c>
      <c r="B227" s="2" t="s">
        <v>318</v>
      </c>
      <c r="C227" s="2">
        <v>4.0</v>
      </c>
      <c r="D227" s="2">
        <v>1.0</v>
      </c>
      <c r="E227" s="2">
        <v>1.0</v>
      </c>
      <c r="F227" s="2">
        <v>0.0</v>
      </c>
      <c r="G227" s="2">
        <v>0.0</v>
      </c>
      <c r="I227" s="2">
        <v>0.0</v>
      </c>
      <c r="J227" s="7" t="b">
        <f t="shared" si="2"/>
        <v>0</v>
      </c>
      <c r="K227" s="6">
        <f t="shared" ref="K227:O227" si="228">if(C227="", "", (C227-average(C:C))/stdev(C:C))</f>
        <v>0.1802616964</v>
      </c>
      <c r="L227" s="6">
        <f t="shared" si="228"/>
        <v>0.3487391692</v>
      </c>
      <c r="M227" s="6">
        <f t="shared" si="228"/>
        <v>0.2955136923</v>
      </c>
      <c r="N227" s="6">
        <f t="shared" si="228"/>
        <v>-0.980049762</v>
      </c>
      <c r="O227" s="6">
        <f t="shared" si="228"/>
        <v>-0.7116357457</v>
      </c>
      <c r="P227" s="6">
        <f t="shared" si="4"/>
        <v>-0.17343419</v>
      </c>
    </row>
    <row r="228">
      <c r="A228" s="2">
        <v>2213.0</v>
      </c>
      <c r="B228" s="2" t="s">
        <v>319</v>
      </c>
      <c r="C228" s="2">
        <v>4.0</v>
      </c>
      <c r="D228" s="2">
        <v>1.0</v>
      </c>
      <c r="E228" s="2">
        <v>1.0</v>
      </c>
      <c r="F228" s="2">
        <v>0.0</v>
      </c>
      <c r="G228" s="2">
        <v>0.0</v>
      </c>
      <c r="I228" s="2">
        <v>0.0</v>
      </c>
      <c r="J228" s="7" t="b">
        <f t="shared" si="2"/>
        <v>0</v>
      </c>
      <c r="K228" s="6">
        <f t="shared" ref="K228:O228" si="229">if(C228="", "", (C228-average(C:C))/stdev(C:C))</f>
        <v>0.1802616964</v>
      </c>
      <c r="L228" s="6">
        <f t="shared" si="229"/>
        <v>0.3487391692</v>
      </c>
      <c r="M228" s="6">
        <f t="shared" si="229"/>
        <v>0.2955136923</v>
      </c>
      <c r="N228" s="6">
        <f t="shared" si="229"/>
        <v>-0.980049762</v>
      </c>
      <c r="O228" s="6">
        <f t="shared" si="229"/>
        <v>-0.7116357457</v>
      </c>
      <c r="P228" s="6">
        <f t="shared" si="4"/>
        <v>-0.17343419</v>
      </c>
    </row>
    <row r="229">
      <c r="A229" s="2">
        <v>2214.0</v>
      </c>
      <c r="B229" s="2" t="s">
        <v>255</v>
      </c>
      <c r="C229" s="2">
        <v>4.0</v>
      </c>
      <c r="D229" s="2">
        <v>1.0</v>
      </c>
      <c r="E229" s="2">
        <v>1.0</v>
      </c>
      <c r="F229" s="2">
        <v>0.0</v>
      </c>
      <c r="G229" s="2">
        <v>1.0</v>
      </c>
      <c r="I229" s="2">
        <v>0.0</v>
      </c>
      <c r="J229" s="7" t="b">
        <f t="shared" si="2"/>
        <v>0</v>
      </c>
      <c r="K229" s="6">
        <f t="shared" ref="K229:O229" si="230">if(C229="", "", (C229-average(C:C))/stdev(C:C))</f>
        <v>0.1802616964</v>
      </c>
      <c r="L229" s="6">
        <f t="shared" si="230"/>
        <v>0.3487391692</v>
      </c>
      <c r="M229" s="6">
        <f t="shared" si="230"/>
        <v>0.2955136923</v>
      </c>
      <c r="N229" s="6">
        <f t="shared" si="230"/>
        <v>-0.980049762</v>
      </c>
      <c r="O229" s="6">
        <f t="shared" si="230"/>
        <v>1.400065978</v>
      </c>
      <c r="P229" s="6">
        <f t="shared" si="4"/>
        <v>0.2489061548</v>
      </c>
    </row>
    <row r="230">
      <c r="A230" s="2">
        <v>2215.0</v>
      </c>
      <c r="B230" s="2" t="s">
        <v>320</v>
      </c>
      <c r="C230" s="2">
        <v>4.0</v>
      </c>
      <c r="D230" s="2">
        <v>1.0</v>
      </c>
      <c r="E230" s="2">
        <v>1.0</v>
      </c>
      <c r="F230" s="2">
        <v>0.0</v>
      </c>
      <c r="G230" s="2">
        <v>0.0</v>
      </c>
      <c r="I230" s="2">
        <v>0.0</v>
      </c>
      <c r="J230" s="7" t="b">
        <f t="shared" si="2"/>
        <v>0</v>
      </c>
      <c r="K230" s="6">
        <f t="shared" ref="K230:O230" si="231">if(C230="", "", (C230-average(C:C))/stdev(C:C))</f>
        <v>0.1802616964</v>
      </c>
      <c r="L230" s="6">
        <f t="shared" si="231"/>
        <v>0.3487391692</v>
      </c>
      <c r="M230" s="6">
        <f t="shared" si="231"/>
        <v>0.2955136923</v>
      </c>
      <c r="N230" s="6">
        <f t="shared" si="231"/>
        <v>-0.980049762</v>
      </c>
      <c r="O230" s="6">
        <f t="shared" si="231"/>
        <v>-0.7116357457</v>
      </c>
      <c r="P230" s="6">
        <f t="shared" si="4"/>
        <v>-0.17343419</v>
      </c>
    </row>
    <row r="231">
      <c r="A231" s="2">
        <v>2248.0</v>
      </c>
      <c r="B231" s="2" t="s">
        <v>103</v>
      </c>
      <c r="C231" s="2">
        <v>4.0</v>
      </c>
      <c r="D231" s="2">
        <v>1.0</v>
      </c>
      <c r="E231" s="2">
        <v>1.0</v>
      </c>
      <c r="F231" s="1">
        <v>1.0</v>
      </c>
      <c r="G231" s="1">
        <v>1.0</v>
      </c>
      <c r="I231" s="2">
        <v>0.0</v>
      </c>
      <c r="J231" s="7" t="b">
        <f t="shared" si="2"/>
        <v>0</v>
      </c>
      <c r="K231" s="6">
        <f t="shared" ref="K231:O231" si="232">if(C231="", "", (C231-average(C:C))/stdev(C:C))</f>
        <v>0.1802616964</v>
      </c>
      <c r="L231" s="6">
        <f t="shared" si="232"/>
        <v>0.3487391692</v>
      </c>
      <c r="M231" s="6">
        <f t="shared" si="232"/>
        <v>0.2955136923</v>
      </c>
      <c r="N231" s="6">
        <f t="shared" si="232"/>
        <v>1.016618783</v>
      </c>
      <c r="O231" s="6">
        <f t="shared" si="232"/>
        <v>1.400065978</v>
      </c>
      <c r="P231" s="6">
        <f t="shared" si="4"/>
        <v>0.6482398638</v>
      </c>
    </row>
    <row r="232">
      <c r="A232" s="2">
        <v>2281.0</v>
      </c>
      <c r="B232" s="2" t="s">
        <v>289</v>
      </c>
      <c r="C232" s="2">
        <v>4.0</v>
      </c>
      <c r="D232" s="2">
        <v>1.0</v>
      </c>
      <c r="E232" s="2">
        <v>1.0</v>
      </c>
      <c r="F232" s="2">
        <v>0.0</v>
      </c>
      <c r="G232" s="2">
        <v>0.0</v>
      </c>
      <c r="I232" s="2">
        <v>0.0</v>
      </c>
      <c r="J232" s="7" t="b">
        <f t="shared" si="2"/>
        <v>0</v>
      </c>
      <c r="K232" s="6">
        <f t="shared" ref="K232:O232" si="233">if(C232="", "", (C232-average(C:C))/stdev(C:C))</f>
        <v>0.1802616964</v>
      </c>
      <c r="L232" s="6">
        <f t="shared" si="233"/>
        <v>0.3487391692</v>
      </c>
      <c r="M232" s="6">
        <f t="shared" si="233"/>
        <v>0.2955136923</v>
      </c>
      <c r="N232" s="6">
        <f t="shared" si="233"/>
        <v>-0.980049762</v>
      </c>
      <c r="O232" s="6">
        <f t="shared" si="233"/>
        <v>-0.7116357457</v>
      </c>
      <c r="P232" s="6">
        <f t="shared" si="4"/>
        <v>-0.17343419</v>
      </c>
    </row>
    <row r="233">
      <c r="A233" s="2">
        <v>2283.0</v>
      </c>
      <c r="B233" s="2" t="s">
        <v>322</v>
      </c>
      <c r="C233" s="2">
        <v>4.0</v>
      </c>
      <c r="D233" s="2">
        <v>1.0</v>
      </c>
      <c r="E233" s="2">
        <v>1.0</v>
      </c>
      <c r="F233" s="2">
        <v>1.0</v>
      </c>
      <c r="G233" s="2">
        <v>0.0</v>
      </c>
      <c r="I233" s="2">
        <v>1.0</v>
      </c>
      <c r="J233" s="7" t="b">
        <f t="shared" si="2"/>
        <v>0</v>
      </c>
      <c r="K233" s="6">
        <f t="shared" ref="K233:O233" si="234">if(C233="", "", (C233-average(C:C))/stdev(C:C))</f>
        <v>0.1802616964</v>
      </c>
      <c r="L233" s="6">
        <f t="shared" si="234"/>
        <v>0.3487391692</v>
      </c>
      <c r="M233" s="6">
        <f t="shared" si="234"/>
        <v>0.2955136923</v>
      </c>
      <c r="N233" s="6">
        <f t="shared" si="234"/>
        <v>1.016618783</v>
      </c>
      <c r="O233" s="6">
        <f t="shared" si="234"/>
        <v>-0.7116357457</v>
      </c>
      <c r="P233" s="6">
        <f t="shared" si="4"/>
        <v>0.225899519</v>
      </c>
    </row>
    <row r="234">
      <c r="A234" s="2">
        <v>2285.0</v>
      </c>
      <c r="B234" s="2" t="s">
        <v>233</v>
      </c>
      <c r="C234" s="2">
        <v>4.0</v>
      </c>
      <c r="D234" s="2">
        <v>1.0</v>
      </c>
      <c r="E234" s="2">
        <v>0.0</v>
      </c>
      <c r="F234" s="2">
        <v>1.0</v>
      </c>
      <c r="G234" s="2">
        <v>0.0</v>
      </c>
      <c r="I234" s="2">
        <v>1.0</v>
      </c>
      <c r="J234" s="7" t="b">
        <f t="shared" si="2"/>
        <v>0</v>
      </c>
      <c r="K234" s="6">
        <f t="shared" ref="K234:O234" si="235">if(C234="", "", (C234-average(C:C))/stdev(C:C))</f>
        <v>0.1802616964</v>
      </c>
      <c r="L234" s="6">
        <f t="shared" si="235"/>
        <v>0.3487391692</v>
      </c>
      <c r="M234" s="6">
        <f t="shared" si="235"/>
        <v>-3.37154258</v>
      </c>
      <c r="N234" s="6">
        <f t="shared" si="235"/>
        <v>1.016618783</v>
      </c>
      <c r="O234" s="6">
        <f t="shared" si="235"/>
        <v>-0.7116357457</v>
      </c>
      <c r="P234" s="6">
        <f t="shared" si="4"/>
        <v>-0.5075117354</v>
      </c>
    </row>
    <row r="235">
      <c r="A235" s="2">
        <v>2287.0</v>
      </c>
      <c r="B235" s="2" t="s">
        <v>166</v>
      </c>
      <c r="C235" s="2">
        <v>4.0</v>
      </c>
      <c r="D235" s="2">
        <v>1.0</v>
      </c>
      <c r="E235" s="2">
        <v>1.0</v>
      </c>
      <c r="F235" s="2">
        <v>1.0</v>
      </c>
      <c r="G235" s="2">
        <v>1.0</v>
      </c>
      <c r="I235" s="2">
        <v>1.0</v>
      </c>
      <c r="J235" s="7" t="b">
        <f t="shared" si="2"/>
        <v>0</v>
      </c>
      <c r="K235" s="6">
        <f t="shared" ref="K235:O235" si="236">if(C235="", "", (C235-average(C:C))/stdev(C:C))</f>
        <v>0.1802616964</v>
      </c>
      <c r="L235" s="6">
        <f t="shared" si="236"/>
        <v>0.3487391692</v>
      </c>
      <c r="M235" s="6">
        <f t="shared" si="236"/>
        <v>0.2955136923</v>
      </c>
      <c r="N235" s="6">
        <f t="shared" si="236"/>
        <v>1.016618783</v>
      </c>
      <c r="O235" s="6">
        <f t="shared" si="236"/>
        <v>1.400065978</v>
      </c>
      <c r="P235" s="6">
        <f t="shared" si="4"/>
        <v>0.6482398638</v>
      </c>
    </row>
    <row r="236">
      <c r="A236" s="2">
        <v>2288.0</v>
      </c>
      <c r="B236" s="2" t="s">
        <v>190</v>
      </c>
      <c r="C236" s="2">
        <v>4.0</v>
      </c>
      <c r="D236" s="2">
        <v>1.0</v>
      </c>
      <c r="E236" s="2">
        <v>1.0</v>
      </c>
      <c r="F236" s="2">
        <v>1.0</v>
      </c>
      <c r="G236" s="2">
        <v>1.0</v>
      </c>
      <c r="I236" s="2">
        <v>1.0</v>
      </c>
      <c r="J236" s="7" t="b">
        <f t="shared" si="2"/>
        <v>0</v>
      </c>
      <c r="K236" s="6">
        <f t="shared" ref="K236:O236" si="237">if(C236="", "", (C236-average(C:C))/stdev(C:C))</f>
        <v>0.1802616964</v>
      </c>
      <c r="L236" s="6">
        <f t="shared" si="237"/>
        <v>0.3487391692</v>
      </c>
      <c r="M236" s="6">
        <f t="shared" si="237"/>
        <v>0.2955136923</v>
      </c>
      <c r="N236" s="6">
        <f t="shared" si="237"/>
        <v>1.016618783</v>
      </c>
      <c r="O236" s="6">
        <f t="shared" si="237"/>
        <v>1.400065978</v>
      </c>
      <c r="P236" s="6">
        <f t="shared" si="4"/>
        <v>0.6482398638</v>
      </c>
    </row>
    <row r="237">
      <c r="A237" s="2">
        <v>2289.0</v>
      </c>
      <c r="B237" s="2" t="s">
        <v>141</v>
      </c>
      <c r="C237" s="2">
        <v>4.0</v>
      </c>
      <c r="D237" s="2">
        <v>1.0</v>
      </c>
      <c r="E237" s="2">
        <v>1.0</v>
      </c>
      <c r="F237" s="2">
        <v>1.0</v>
      </c>
      <c r="G237" s="2">
        <v>1.0</v>
      </c>
      <c r="I237" s="2">
        <v>1.0</v>
      </c>
      <c r="J237" s="7" t="b">
        <f t="shared" si="2"/>
        <v>0</v>
      </c>
      <c r="K237" s="6">
        <f t="shared" ref="K237:O237" si="238">if(C237="", "", (C237-average(C:C))/stdev(C:C))</f>
        <v>0.1802616964</v>
      </c>
      <c r="L237" s="6">
        <f t="shared" si="238"/>
        <v>0.3487391692</v>
      </c>
      <c r="M237" s="6">
        <f t="shared" si="238"/>
        <v>0.2955136923</v>
      </c>
      <c r="N237" s="6">
        <f t="shared" si="238"/>
        <v>1.016618783</v>
      </c>
      <c r="O237" s="6">
        <f t="shared" si="238"/>
        <v>1.400065978</v>
      </c>
      <c r="P237" s="6">
        <f t="shared" si="4"/>
        <v>0.6482398638</v>
      </c>
    </row>
    <row r="238">
      <c r="A238" s="2">
        <v>2290.0</v>
      </c>
      <c r="B238" s="2" t="s">
        <v>80</v>
      </c>
      <c r="C238" s="2">
        <v>4.0</v>
      </c>
      <c r="D238" s="2">
        <v>1.0</v>
      </c>
      <c r="E238" s="2">
        <v>1.0</v>
      </c>
      <c r="F238" s="2">
        <v>1.0</v>
      </c>
      <c r="G238" s="2">
        <v>1.0</v>
      </c>
      <c r="I238" s="2">
        <v>1.0</v>
      </c>
      <c r="J238" s="7" t="b">
        <f t="shared" si="2"/>
        <v>0</v>
      </c>
      <c r="K238" s="6">
        <f t="shared" ref="K238:O238" si="239">if(C238="", "", (C238-average(C:C))/stdev(C:C))</f>
        <v>0.1802616964</v>
      </c>
      <c r="L238" s="6">
        <f t="shared" si="239"/>
        <v>0.3487391692</v>
      </c>
      <c r="M238" s="6">
        <f t="shared" si="239"/>
        <v>0.2955136923</v>
      </c>
      <c r="N238" s="6">
        <f t="shared" si="239"/>
        <v>1.016618783</v>
      </c>
      <c r="O238" s="6">
        <f t="shared" si="239"/>
        <v>1.400065978</v>
      </c>
      <c r="P238" s="6">
        <f t="shared" si="4"/>
        <v>0.6482398638</v>
      </c>
    </row>
    <row r="239">
      <c r="A239" s="2">
        <v>2291.0</v>
      </c>
      <c r="B239" s="2" t="s">
        <v>210</v>
      </c>
      <c r="C239" s="2">
        <v>4.0</v>
      </c>
      <c r="D239" s="2">
        <v>1.0</v>
      </c>
      <c r="E239" s="2">
        <v>1.0</v>
      </c>
      <c r="F239" s="2">
        <v>0.0</v>
      </c>
      <c r="G239" s="2">
        <v>0.0</v>
      </c>
      <c r="I239" s="2">
        <v>0.0</v>
      </c>
      <c r="J239" s="7" t="b">
        <f t="shared" si="2"/>
        <v>0</v>
      </c>
      <c r="K239" s="6">
        <f t="shared" ref="K239:O239" si="240">if(C239="", "", (C239-average(C:C))/stdev(C:C))</f>
        <v>0.1802616964</v>
      </c>
      <c r="L239" s="6">
        <f t="shared" si="240"/>
        <v>0.3487391692</v>
      </c>
      <c r="M239" s="6">
        <f t="shared" si="240"/>
        <v>0.2955136923</v>
      </c>
      <c r="N239" s="6">
        <f t="shared" si="240"/>
        <v>-0.980049762</v>
      </c>
      <c r="O239" s="6">
        <f t="shared" si="240"/>
        <v>-0.7116357457</v>
      </c>
      <c r="P239" s="6">
        <f t="shared" si="4"/>
        <v>-0.17343419</v>
      </c>
    </row>
    <row r="240">
      <c r="A240" s="2">
        <v>2292.0</v>
      </c>
      <c r="B240" s="2" t="s">
        <v>323</v>
      </c>
      <c r="C240" s="2">
        <v>4.0</v>
      </c>
      <c r="D240" s="2">
        <v>1.0</v>
      </c>
      <c r="E240" s="2">
        <v>1.0</v>
      </c>
      <c r="F240" s="2">
        <v>0.0</v>
      </c>
      <c r="G240" s="2">
        <v>0.0</v>
      </c>
      <c r="I240" s="2">
        <v>0.0</v>
      </c>
      <c r="J240" s="7" t="b">
        <f t="shared" si="2"/>
        <v>0</v>
      </c>
      <c r="K240" s="6">
        <f t="shared" ref="K240:O240" si="241">if(C240="", "", (C240-average(C:C))/stdev(C:C))</f>
        <v>0.1802616964</v>
      </c>
      <c r="L240" s="6">
        <f t="shared" si="241"/>
        <v>0.3487391692</v>
      </c>
      <c r="M240" s="6">
        <f t="shared" si="241"/>
        <v>0.2955136923</v>
      </c>
      <c r="N240" s="6">
        <f t="shared" si="241"/>
        <v>-0.980049762</v>
      </c>
      <c r="O240" s="6">
        <f t="shared" si="241"/>
        <v>-0.7116357457</v>
      </c>
      <c r="P240" s="6">
        <f t="shared" si="4"/>
        <v>-0.17343419</v>
      </c>
    </row>
    <row r="241">
      <c r="A241" s="2">
        <v>2296.0</v>
      </c>
      <c r="B241" s="2" t="s">
        <v>324</v>
      </c>
      <c r="C241" s="2">
        <v>4.0</v>
      </c>
      <c r="D241" s="2">
        <v>1.0</v>
      </c>
      <c r="E241" s="2">
        <v>1.0</v>
      </c>
      <c r="F241" s="2">
        <v>1.0</v>
      </c>
      <c r="G241" s="2">
        <v>1.0</v>
      </c>
      <c r="I241" s="2">
        <v>0.0</v>
      </c>
      <c r="J241" s="7" t="b">
        <f t="shared" si="2"/>
        <v>0</v>
      </c>
      <c r="K241" s="6">
        <f t="shared" ref="K241:O241" si="242">if(C241="", "", (C241-average(C:C))/stdev(C:C))</f>
        <v>0.1802616964</v>
      </c>
      <c r="L241" s="6">
        <f t="shared" si="242"/>
        <v>0.3487391692</v>
      </c>
      <c r="M241" s="6">
        <f t="shared" si="242"/>
        <v>0.2955136923</v>
      </c>
      <c r="N241" s="6">
        <f t="shared" si="242"/>
        <v>1.016618783</v>
      </c>
      <c r="O241" s="6">
        <f t="shared" si="242"/>
        <v>1.400065978</v>
      </c>
      <c r="P241" s="6">
        <f t="shared" si="4"/>
        <v>0.6482398638</v>
      </c>
    </row>
    <row r="242">
      <c r="A242" s="2">
        <v>2297.0</v>
      </c>
      <c r="B242" s="2" t="s">
        <v>265</v>
      </c>
      <c r="C242" s="2">
        <v>4.0</v>
      </c>
      <c r="D242" s="2">
        <v>1.0</v>
      </c>
      <c r="E242" s="2">
        <v>1.0</v>
      </c>
      <c r="F242" s="2">
        <v>1.0</v>
      </c>
      <c r="G242" s="2">
        <v>1.0</v>
      </c>
      <c r="I242" s="2">
        <v>1.0</v>
      </c>
      <c r="J242" s="7" t="b">
        <f t="shared" si="2"/>
        <v>0</v>
      </c>
      <c r="K242" s="6">
        <f t="shared" ref="K242:O242" si="243">if(C242="", "", (C242-average(C:C))/stdev(C:C))</f>
        <v>0.1802616964</v>
      </c>
      <c r="L242" s="6">
        <f t="shared" si="243"/>
        <v>0.3487391692</v>
      </c>
      <c r="M242" s="6">
        <f t="shared" si="243"/>
        <v>0.2955136923</v>
      </c>
      <c r="N242" s="6">
        <f t="shared" si="243"/>
        <v>1.016618783</v>
      </c>
      <c r="O242" s="6">
        <f t="shared" si="243"/>
        <v>1.400065978</v>
      </c>
      <c r="P242" s="6">
        <f t="shared" si="4"/>
        <v>0.6482398638</v>
      </c>
    </row>
    <row r="243">
      <c r="A243" s="2">
        <v>2301.0</v>
      </c>
      <c r="B243" s="2" t="s">
        <v>155</v>
      </c>
      <c r="C243" s="2">
        <v>4.0</v>
      </c>
      <c r="D243" s="2">
        <v>1.0</v>
      </c>
      <c r="E243" s="2">
        <v>1.0</v>
      </c>
      <c r="F243" s="2">
        <v>0.0</v>
      </c>
      <c r="G243" s="2">
        <v>0.0</v>
      </c>
      <c r="I243" s="2">
        <v>0.0</v>
      </c>
      <c r="J243" s="7" t="b">
        <f t="shared" si="2"/>
        <v>0</v>
      </c>
      <c r="K243" s="6">
        <f t="shared" ref="K243:O243" si="244">if(C243="", "", (C243-average(C:C))/stdev(C:C))</f>
        <v>0.1802616964</v>
      </c>
      <c r="L243" s="6">
        <f t="shared" si="244"/>
        <v>0.3487391692</v>
      </c>
      <c r="M243" s="6">
        <f t="shared" si="244"/>
        <v>0.2955136923</v>
      </c>
      <c r="N243" s="6">
        <f t="shared" si="244"/>
        <v>-0.980049762</v>
      </c>
      <c r="O243" s="6">
        <f t="shared" si="244"/>
        <v>-0.7116357457</v>
      </c>
      <c r="P243" s="6">
        <f t="shared" si="4"/>
        <v>-0.17343419</v>
      </c>
    </row>
    <row r="244">
      <c r="A244" s="2">
        <v>2307.0</v>
      </c>
      <c r="B244" s="2">
        <v>2048.0</v>
      </c>
      <c r="C244" s="2">
        <v>4.0</v>
      </c>
      <c r="D244" s="2">
        <v>1.0</v>
      </c>
      <c r="E244" s="2">
        <v>1.0</v>
      </c>
      <c r="F244" s="2">
        <v>1.0</v>
      </c>
      <c r="G244" s="2">
        <v>0.0</v>
      </c>
      <c r="I244" s="2">
        <v>0.0</v>
      </c>
      <c r="J244" s="7" t="b">
        <f t="shared" si="2"/>
        <v>0</v>
      </c>
      <c r="K244" s="6">
        <f t="shared" ref="K244:O244" si="245">if(C244="", "", (C244-average(C:C))/stdev(C:C))</f>
        <v>0.1802616964</v>
      </c>
      <c r="L244" s="6">
        <f t="shared" si="245"/>
        <v>0.3487391692</v>
      </c>
      <c r="M244" s="6">
        <f t="shared" si="245"/>
        <v>0.2955136923</v>
      </c>
      <c r="N244" s="6">
        <f t="shared" si="245"/>
        <v>1.016618783</v>
      </c>
      <c r="O244" s="6">
        <f t="shared" si="245"/>
        <v>-0.7116357457</v>
      </c>
      <c r="P244" s="6">
        <f t="shared" si="4"/>
        <v>0.225899519</v>
      </c>
    </row>
    <row r="245">
      <c r="A245" s="2">
        <v>2349.0</v>
      </c>
      <c r="B245" s="2" t="s">
        <v>325</v>
      </c>
      <c r="C245" s="2">
        <v>4.0</v>
      </c>
      <c r="D245" s="2">
        <v>1.0</v>
      </c>
      <c r="E245" s="2">
        <v>1.0</v>
      </c>
      <c r="F245" s="2">
        <v>0.0</v>
      </c>
      <c r="G245" s="2">
        <v>1.0</v>
      </c>
      <c r="I245" s="2">
        <v>0.0</v>
      </c>
      <c r="J245" s="7" t="b">
        <f t="shared" si="2"/>
        <v>0</v>
      </c>
      <c r="K245" s="6">
        <f t="shared" ref="K245:O245" si="246">if(C245="", "", (C245-average(C:C))/stdev(C:C))</f>
        <v>0.1802616964</v>
      </c>
      <c r="L245" s="6">
        <f t="shared" si="246"/>
        <v>0.3487391692</v>
      </c>
      <c r="M245" s="6">
        <f t="shared" si="246"/>
        <v>0.2955136923</v>
      </c>
      <c r="N245" s="6">
        <f t="shared" si="246"/>
        <v>-0.980049762</v>
      </c>
      <c r="O245" s="6">
        <f t="shared" si="246"/>
        <v>1.400065978</v>
      </c>
      <c r="P245" s="6">
        <f t="shared" si="4"/>
        <v>0.2489061548</v>
      </c>
    </row>
    <row r="246">
      <c r="A246" s="2">
        <v>2351.0</v>
      </c>
      <c r="B246" s="2" t="s">
        <v>219</v>
      </c>
      <c r="C246" s="2">
        <v>4.0</v>
      </c>
      <c r="D246" s="2">
        <v>1.0</v>
      </c>
      <c r="E246" s="2">
        <v>1.0</v>
      </c>
      <c r="F246" s="2">
        <v>1.0</v>
      </c>
      <c r="G246" s="2">
        <v>0.0</v>
      </c>
      <c r="I246" s="2">
        <v>0.0</v>
      </c>
      <c r="J246" s="7" t="b">
        <f t="shared" si="2"/>
        <v>0</v>
      </c>
      <c r="K246" s="6">
        <f t="shared" ref="K246:O246" si="247">if(C246="", "", (C246-average(C:C))/stdev(C:C))</f>
        <v>0.1802616964</v>
      </c>
      <c r="L246" s="6">
        <f t="shared" si="247"/>
        <v>0.3487391692</v>
      </c>
      <c r="M246" s="6">
        <f t="shared" si="247"/>
        <v>0.2955136923</v>
      </c>
      <c r="N246" s="6">
        <f t="shared" si="247"/>
        <v>1.016618783</v>
      </c>
      <c r="O246" s="6">
        <f t="shared" si="247"/>
        <v>-0.7116357457</v>
      </c>
      <c r="P246" s="6">
        <f t="shared" si="4"/>
        <v>0.225899519</v>
      </c>
    </row>
    <row r="247">
      <c r="A247" s="2">
        <v>2359.0</v>
      </c>
      <c r="B247" s="10" t="s">
        <v>326</v>
      </c>
      <c r="C247" s="2">
        <v>4.0</v>
      </c>
      <c r="D247" s="2">
        <v>1.0</v>
      </c>
      <c r="E247" s="2">
        <v>1.0</v>
      </c>
      <c r="F247" s="2">
        <v>1.0</v>
      </c>
      <c r="G247" s="2">
        <v>0.0</v>
      </c>
      <c r="I247" s="2">
        <v>0.0</v>
      </c>
      <c r="J247" s="7" t="b">
        <f t="shared" si="2"/>
        <v>0</v>
      </c>
      <c r="K247" s="6">
        <f t="shared" ref="K247:O247" si="248">if(C247="", "", (C247-average(C:C))/stdev(C:C))</f>
        <v>0.1802616964</v>
      </c>
      <c r="L247" s="6">
        <f t="shared" si="248"/>
        <v>0.3487391692</v>
      </c>
      <c r="M247" s="6">
        <f t="shared" si="248"/>
        <v>0.2955136923</v>
      </c>
      <c r="N247" s="6">
        <f t="shared" si="248"/>
        <v>1.016618783</v>
      </c>
      <c r="O247" s="6">
        <f t="shared" si="248"/>
        <v>-0.7116357457</v>
      </c>
      <c r="P247" s="6">
        <f t="shared" si="4"/>
        <v>0.225899519</v>
      </c>
    </row>
    <row r="248">
      <c r="A248" s="2">
        <v>2361.0</v>
      </c>
      <c r="B248" s="2" t="s">
        <v>235</v>
      </c>
      <c r="C248" s="2">
        <v>4.0</v>
      </c>
      <c r="D248" s="2">
        <v>1.0</v>
      </c>
      <c r="E248" s="2">
        <v>0.0</v>
      </c>
      <c r="F248" s="2">
        <v>1.0</v>
      </c>
      <c r="G248" s="2">
        <v>1.0</v>
      </c>
      <c r="I248" s="2">
        <v>0.0</v>
      </c>
      <c r="J248" s="7" t="b">
        <f t="shared" si="2"/>
        <v>0</v>
      </c>
      <c r="K248" s="6">
        <f t="shared" ref="K248:O248" si="249">if(C248="", "", (C248-average(C:C))/stdev(C:C))</f>
        <v>0.1802616964</v>
      </c>
      <c r="L248" s="6">
        <f t="shared" si="249"/>
        <v>0.3487391692</v>
      </c>
      <c r="M248" s="6">
        <f t="shared" si="249"/>
        <v>-3.37154258</v>
      </c>
      <c r="N248" s="6">
        <f t="shared" si="249"/>
        <v>1.016618783</v>
      </c>
      <c r="O248" s="6">
        <f t="shared" si="249"/>
        <v>1.400065978</v>
      </c>
      <c r="P248" s="6">
        <f t="shared" si="4"/>
        <v>-0.08517139064</v>
      </c>
    </row>
    <row r="249">
      <c r="A249" s="2">
        <v>2362.0</v>
      </c>
      <c r="B249" s="2" t="s">
        <v>82</v>
      </c>
      <c r="C249" s="2">
        <v>4.0</v>
      </c>
      <c r="D249" s="2">
        <v>1.0</v>
      </c>
      <c r="E249" s="2">
        <v>1.0</v>
      </c>
      <c r="F249" s="2">
        <v>1.0</v>
      </c>
      <c r="G249" s="2">
        <v>1.0</v>
      </c>
      <c r="I249" s="2">
        <v>0.0</v>
      </c>
      <c r="J249" s="7" t="b">
        <f t="shared" si="2"/>
        <v>0</v>
      </c>
      <c r="K249" s="6">
        <f t="shared" ref="K249:O249" si="250">if(C249="", "", (C249-average(C:C))/stdev(C:C))</f>
        <v>0.1802616964</v>
      </c>
      <c r="L249" s="6">
        <f t="shared" si="250"/>
        <v>0.3487391692</v>
      </c>
      <c r="M249" s="6">
        <f t="shared" si="250"/>
        <v>0.2955136923</v>
      </c>
      <c r="N249" s="6">
        <f t="shared" si="250"/>
        <v>1.016618783</v>
      </c>
      <c r="O249" s="6">
        <f t="shared" si="250"/>
        <v>1.400065978</v>
      </c>
      <c r="P249" s="6">
        <f t="shared" si="4"/>
        <v>0.6482398638</v>
      </c>
    </row>
    <row r="250">
      <c r="A250" s="2">
        <v>2369.0</v>
      </c>
      <c r="B250" s="2" t="s">
        <v>281</v>
      </c>
      <c r="C250" s="2">
        <v>4.0</v>
      </c>
      <c r="D250" s="2">
        <v>1.0</v>
      </c>
      <c r="J250" s="7" t="b">
        <f t="shared" si="2"/>
        <v>0</v>
      </c>
      <c r="K250" s="6">
        <f t="shared" ref="K250:O250" si="251">if(C250="", "", (C250-average(C:C))/stdev(C:C))</f>
        <v>0.1802616964</v>
      </c>
      <c r="L250" s="6">
        <f t="shared" si="251"/>
        <v>0.3487391692</v>
      </c>
      <c r="M250" s="6" t="str">
        <f t="shared" si="251"/>
        <v/>
      </c>
      <c r="N250" s="6" t="str">
        <f t="shared" si="251"/>
        <v/>
      </c>
      <c r="O250" s="6" t="str">
        <f t="shared" si="251"/>
        <v/>
      </c>
      <c r="P250" s="6">
        <f t="shared" si="4"/>
        <v>0.2645004328</v>
      </c>
    </row>
    <row r="251">
      <c r="A251" s="2">
        <v>2373.0</v>
      </c>
      <c r="B251" s="2" t="s">
        <v>212</v>
      </c>
      <c r="C251" s="2">
        <v>4.0</v>
      </c>
      <c r="D251" s="2">
        <v>1.0</v>
      </c>
      <c r="E251" s="2">
        <v>1.0</v>
      </c>
      <c r="F251" s="2">
        <v>1.0</v>
      </c>
      <c r="G251" s="2">
        <v>0.0</v>
      </c>
      <c r="I251" s="2">
        <v>0.0</v>
      </c>
      <c r="J251" s="7" t="b">
        <f t="shared" si="2"/>
        <v>0</v>
      </c>
      <c r="K251" s="6">
        <f t="shared" ref="K251:O251" si="252">if(C251="", "", (C251-average(C:C))/stdev(C:C))</f>
        <v>0.1802616964</v>
      </c>
      <c r="L251" s="6">
        <f t="shared" si="252"/>
        <v>0.3487391692</v>
      </c>
      <c r="M251" s="6">
        <f t="shared" si="252"/>
        <v>0.2955136923</v>
      </c>
      <c r="N251" s="6">
        <f t="shared" si="252"/>
        <v>1.016618783</v>
      </c>
      <c r="O251" s="6">
        <f t="shared" si="252"/>
        <v>-0.7116357457</v>
      </c>
      <c r="P251" s="6">
        <f t="shared" si="4"/>
        <v>0.225899519</v>
      </c>
    </row>
    <row r="252">
      <c r="A252" s="2">
        <v>2374.0</v>
      </c>
      <c r="B252" s="2" t="s">
        <v>157</v>
      </c>
      <c r="C252" s="2">
        <v>4.0</v>
      </c>
      <c r="D252" s="2">
        <v>1.0</v>
      </c>
      <c r="E252" s="2">
        <v>1.0</v>
      </c>
      <c r="F252" s="2">
        <v>1.0</v>
      </c>
      <c r="G252" s="2">
        <v>1.0</v>
      </c>
      <c r="I252" s="2">
        <v>0.0</v>
      </c>
      <c r="J252" s="7" t="b">
        <f t="shared" si="2"/>
        <v>0</v>
      </c>
      <c r="K252" s="6">
        <f t="shared" ref="K252:O252" si="253">if(C252="", "", (C252-average(C:C))/stdev(C:C))</f>
        <v>0.1802616964</v>
      </c>
      <c r="L252" s="6">
        <f t="shared" si="253"/>
        <v>0.3487391692</v>
      </c>
      <c r="M252" s="6">
        <f t="shared" si="253"/>
        <v>0.2955136923</v>
      </c>
      <c r="N252" s="6">
        <f t="shared" si="253"/>
        <v>1.016618783</v>
      </c>
      <c r="O252" s="6">
        <f t="shared" si="253"/>
        <v>1.400065978</v>
      </c>
      <c r="P252" s="6">
        <f t="shared" si="4"/>
        <v>0.6482398638</v>
      </c>
    </row>
    <row r="253">
      <c r="A253" s="2">
        <v>2376.0</v>
      </c>
      <c r="B253" s="2" t="s">
        <v>297</v>
      </c>
      <c r="C253" s="2">
        <v>4.0</v>
      </c>
      <c r="D253" s="2">
        <v>0.0</v>
      </c>
      <c r="E253" s="2">
        <v>1.0</v>
      </c>
      <c r="F253" s="2">
        <v>0.0</v>
      </c>
      <c r="G253" s="2">
        <v>0.0</v>
      </c>
      <c r="I253" s="2">
        <v>0.0</v>
      </c>
      <c r="J253" s="7" t="b">
        <f t="shared" si="2"/>
        <v>0</v>
      </c>
      <c r="K253" s="6">
        <f t="shared" ref="K253:O253" si="254">if(C253="", "", (C253-average(C:C))/stdev(C:C))</f>
        <v>0.1802616964</v>
      </c>
      <c r="L253" s="6">
        <f t="shared" si="254"/>
        <v>-2.857411258</v>
      </c>
      <c r="M253" s="6">
        <f t="shared" si="254"/>
        <v>0.2955136923</v>
      </c>
      <c r="N253" s="6">
        <f t="shared" si="254"/>
        <v>-0.980049762</v>
      </c>
      <c r="O253" s="6">
        <f t="shared" si="254"/>
        <v>-0.7116357457</v>
      </c>
      <c r="P253" s="6">
        <f t="shared" si="4"/>
        <v>-0.8146642753</v>
      </c>
    </row>
    <row r="254">
      <c r="A254" s="2">
        <v>2377.0</v>
      </c>
      <c r="B254" s="2" t="s">
        <v>100</v>
      </c>
      <c r="C254" s="2">
        <v>4.0</v>
      </c>
      <c r="D254" s="2">
        <v>1.0</v>
      </c>
      <c r="E254" s="2">
        <v>1.0</v>
      </c>
      <c r="F254" s="2">
        <v>0.0</v>
      </c>
      <c r="G254" s="2">
        <v>0.0</v>
      </c>
      <c r="I254" s="2">
        <v>0.0</v>
      </c>
      <c r="J254" s="7" t="b">
        <f t="shared" si="2"/>
        <v>0</v>
      </c>
      <c r="K254" s="6">
        <f t="shared" ref="K254:O254" si="255">if(C254="", "", (C254-average(C:C))/stdev(C:C))</f>
        <v>0.1802616964</v>
      </c>
      <c r="L254" s="6">
        <f t="shared" si="255"/>
        <v>0.3487391692</v>
      </c>
      <c r="M254" s="6">
        <f t="shared" si="255"/>
        <v>0.2955136923</v>
      </c>
      <c r="N254" s="6">
        <f t="shared" si="255"/>
        <v>-0.980049762</v>
      </c>
      <c r="O254" s="6">
        <f t="shared" si="255"/>
        <v>-0.7116357457</v>
      </c>
      <c r="P254" s="6">
        <f t="shared" si="4"/>
        <v>-0.17343419</v>
      </c>
    </row>
    <row r="255">
      <c r="A255" s="2">
        <v>2380.0</v>
      </c>
      <c r="B255" s="2" t="s">
        <v>312</v>
      </c>
      <c r="C255" s="2">
        <v>4.0</v>
      </c>
      <c r="D255" s="2">
        <v>1.0</v>
      </c>
      <c r="E255" s="2">
        <v>1.0</v>
      </c>
      <c r="F255" s="2">
        <v>0.0</v>
      </c>
      <c r="G255" s="2">
        <v>0.0</v>
      </c>
      <c r="I255" s="2">
        <v>0.0</v>
      </c>
      <c r="J255" s="7" t="b">
        <f t="shared" si="2"/>
        <v>0</v>
      </c>
      <c r="K255" s="6">
        <f t="shared" ref="K255:O255" si="256">if(C255="", "", (C255-average(C:C))/stdev(C:C))</f>
        <v>0.1802616964</v>
      </c>
      <c r="L255" s="6">
        <f t="shared" si="256"/>
        <v>0.3487391692</v>
      </c>
      <c r="M255" s="6">
        <f t="shared" si="256"/>
        <v>0.2955136923</v>
      </c>
      <c r="N255" s="6">
        <f t="shared" si="256"/>
        <v>-0.980049762</v>
      </c>
      <c r="O255" s="6">
        <f t="shared" si="256"/>
        <v>-0.7116357457</v>
      </c>
      <c r="P255" s="6">
        <f t="shared" si="4"/>
        <v>-0.17343419</v>
      </c>
    </row>
    <row r="256">
      <c r="A256" s="2">
        <v>2382.0</v>
      </c>
      <c r="B256" s="2" t="s">
        <v>315</v>
      </c>
      <c r="C256" s="2">
        <v>4.0</v>
      </c>
      <c r="D256" s="2">
        <v>1.0</v>
      </c>
      <c r="E256" s="2">
        <v>1.0</v>
      </c>
      <c r="F256" s="2">
        <v>0.0</v>
      </c>
      <c r="G256" s="2">
        <v>0.0</v>
      </c>
      <c r="I256" s="2">
        <v>0.0</v>
      </c>
      <c r="J256" s="7" t="b">
        <f t="shared" si="2"/>
        <v>0</v>
      </c>
      <c r="K256" s="6">
        <f t="shared" ref="K256:O256" si="257">if(C256="", "", (C256-average(C:C))/stdev(C:C))</f>
        <v>0.1802616964</v>
      </c>
      <c r="L256" s="6">
        <f t="shared" si="257"/>
        <v>0.3487391692</v>
      </c>
      <c r="M256" s="6">
        <f t="shared" si="257"/>
        <v>0.2955136923</v>
      </c>
      <c r="N256" s="6">
        <f t="shared" si="257"/>
        <v>-0.980049762</v>
      </c>
      <c r="O256" s="6">
        <f t="shared" si="257"/>
        <v>-0.7116357457</v>
      </c>
      <c r="P256" s="6">
        <f t="shared" si="4"/>
        <v>-0.17343419</v>
      </c>
    </row>
    <row r="257">
      <c r="A257" s="2">
        <v>2389.0</v>
      </c>
      <c r="B257" s="2" t="s">
        <v>70</v>
      </c>
      <c r="C257" s="2">
        <v>4.0</v>
      </c>
      <c r="D257" s="2">
        <v>1.0</v>
      </c>
      <c r="E257" s="2">
        <v>1.0</v>
      </c>
      <c r="F257" s="2">
        <v>1.0</v>
      </c>
      <c r="G257" s="2">
        <v>1.0</v>
      </c>
      <c r="I257" s="2">
        <v>0.0</v>
      </c>
      <c r="J257" s="7" t="b">
        <f t="shared" si="2"/>
        <v>0</v>
      </c>
      <c r="K257" s="6">
        <f t="shared" ref="K257:O257" si="258">if(C257="", "", (C257-average(C:C))/stdev(C:C))</f>
        <v>0.1802616964</v>
      </c>
      <c r="L257" s="6">
        <f t="shared" si="258"/>
        <v>0.3487391692</v>
      </c>
      <c r="M257" s="6">
        <f t="shared" si="258"/>
        <v>0.2955136923</v>
      </c>
      <c r="N257" s="6">
        <f t="shared" si="258"/>
        <v>1.016618783</v>
      </c>
      <c r="O257" s="6">
        <f t="shared" si="258"/>
        <v>1.400065978</v>
      </c>
      <c r="P257" s="6">
        <f t="shared" si="4"/>
        <v>0.6482398638</v>
      </c>
    </row>
    <row r="258">
      <c r="A258" s="2">
        <v>2391.0</v>
      </c>
      <c r="B258" s="2" t="s">
        <v>59</v>
      </c>
      <c r="C258" s="2">
        <v>2.0</v>
      </c>
      <c r="D258" s="2">
        <v>0.0</v>
      </c>
      <c r="E258" s="2">
        <v>1.0</v>
      </c>
      <c r="F258" s="2">
        <v>0.0</v>
      </c>
      <c r="G258" s="2">
        <v>0.0</v>
      </c>
      <c r="I258" s="2">
        <v>0.0</v>
      </c>
      <c r="J258" s="7" t="b">
        <f t="shared" si="2"/>
        <v>0</v>
      </c>
      <c r="K258" s="6">
        <f t="shared" ref="K258:O258" si="259">if(C258="", "", (C258-average(C:C))/stdev(C:C))</f>
        <v>-5.528025355</v>
      </c>
      <c r="L258" s="6">
        <f t="shared" si="259"/>
        <v>-2.857411258</v>
      </c>
      <c r="M258" s="6">
        <f t="shared" si="259"/>
        <v>0.2955136923</v>
      </c>
      <c r="N258" s="6">
        <f t="shared" si="259"/>
        <v>-0.980049762</v>
      </c>
      <c r="O258" s="6">
        <f t="shared" si="259"/>
        <v>-0.7116357457</v>
      </c>
      <c r="P258" s="6">
        <f t="shared" si="4"/>
        <v>-1.956321686</v>
      </c>
    </row>
    <row r="259">
      <c r="A259" s="2">
        <v>2393.0</v>
      </c>
      <c r="B259" s="2" t="s">
        <v>223</v>
      </c>
      <c r="C259" s="2">
        <v>4.0</v>
      </c>
      <c r="D259" s="2">
        <v>1.0</v>
      </c>
      <c r="E259" s="2">
        <v>1.0</v>
      </c>
      <c r="F259" s="2">
        <v>0.0</v>
      </c>
      <c r="G259" s="2">
        <v>0.0</v>
      </c>
      <c r="I259" s="2">
        <v>0.0</v>
      </c>
      <c r="J259" s="7" t="b">
        <f t="shared" si="2"/>
        <v>0</v>
      </c>
      <c r="K259" s="6">
        <f t="shared" ref="K259:O259" si="260">if(C259="", "", (C259-average(C:C))/stdev(C:C))</f>
        <v>0.1802616964</v>
      </c>
      <c r="L259" s="6">
        <f t="shared" si="260"/>
        <v>0.3487391692</v>
      </c>
      <c r="M259" s="6">
        <f t="shared" si="260"/>
        <v>0.2955136923</v>
      </c>
      <c r="N259" s="6">
        <f t="shared" si="260"/>
        <v>-0.980049762</v>
      </c>
      <c r="O259" s="6">
        <f t="shared" si="260"/>
        <v>-0.7116357457</v>
      </c>
      <c r="P259" s="6">
        <f t="shared" si="4"/>
        <v>-0.17343419</v>
      </c>
    </row>
    <row r="260">
      <c r="A260" s="2">
        <v>2395.0</v>
      </c>
      <c r="B260" s="2" t="s">
        <v>321</v>
      </c>
      <c r="C260" s="2">
        <v>4.0</v>
      </c>
      <c r="D260" s="2">
        <v>1.0</v>
      </c>
      <c r="E260" s="2">
        <v>1.0</v>
      </c>
      <c r="F260" s="2">
        <v>0.0</v>
      </c>
      <c r="G260" s="2">
        <v>0.0</v>
      </c>
      <c r="I260" s="2">
        <v>0.0</v>
      </c>
      <c r="J260" s="7" t="b">
        <f t="shared" si="2"/>
        <v>0</v>
      </c>
      <c r="K260" s="6">
        <f t="shared" ref="K260:O260" si="261">if(C260="", "", (C260-average(C:C))/stdev(C:C))</f>
        <v>0.1802616964</v>
      </c>
      <c r="L260" s="6">
        <f t="shared" si="261"/>
        <v>0.3487391692</v>
      </c>
      <c r="M260" s="6">
        <f t="shared" si="261"/>
        <v>0.2955136923</v>
      </c>
      <c r="N260" s="6">
        <f t="shared" si="261"/>
        <v>-0.980049762</v>
      </c>
      <c r="O260" s="6">
        <f t="shared" si="261"/>
        <v>-0.7116357457</v>
      </c>
      <c r="P260" s="6">
        <f t="shared" si="4"/>
        <v>-0.17343419</v>
      </c>
    </row>
    <row r="261">
      <c r="A261" s="2">
        <v>2396.0</v>
      </c>
      <c r="B261" s="2" t="s">
        <v>304</v>
      </c>
      <c r="C261" s="2">
        <v>4.0</v>
      </c>
      <c r="D261" s="2">
        <v>1.0</v>
      </c>
      <c r="E261" s="2">
        <v>1.0</v>
      </c>
      <c r="F261" s="2">
        <v>0.0</v>
      </c>
      <c r="G261" s="2">
        <v>0.0</v>
      </c>
      <c r="I261" s="2">
        <v>0.0</v>
      </c>
      <c r="J261" s="7" t="b">
        <f t="shared" si="2"/>
        <v>0</v>
      </c>
      <c r="K261" s="6">
        <f t="shared" ref="K261:O261" si="262">if(C261="", "", (C261-average(C:C))/stdev(C:C))</f>
        <v>0.1802616964</v>
      </c>
      <c r="L261" s="6">
        <f t="shared" si="262"/>
        <v>0.3487391692</v>
      </c>
      <c r="M261" s="6">
        <f t="shared" si="262"/>
        <v>0.2955136923</v>
      </c>
      <c r="N261" s="6">
        <f t="shared" si="262"/>
        <v>-0.980049762</v>
      </c>
      <c r="O261" s="6">
        <f t="shared" si="262"/>
        <v>-0.7116357457</v>
      </c>
      <c r="P261" s="6">
        <f t="shared" si="4"/>
        <v>-0.17343419</v>
      </c>
    </row>
    <row r="262">
      <c r="A262" s="2">
        <v>2397.0</v>
      </c>
      <c r="B262" s="2" t="s">
        <v>330</v>
      </c>
      <c r="C262" s="2">
        <v>4.0</v>
      </c>
      <c r="D262" s="2">
        <v>0.0</v>
      </c>
      <c r="E262" s="2">
        <v>1.0</v>
      </c>
      <c r="F262" s="2">
        <v>1.0</v>
      </c>
      <c r="G262" s="2">
        <v>0.0</v>
      </c>
      <c r="I262" s="2">
        <v>0.0</v>
      </c>
      <c r="J262" s="7" t="b">
        <f t="shared" si="2"/>
        <v>0</v>
      </c>
      <c r="K262" s="6">
        <f t="shared" ref="K262:O262" si="263">if(C262="", "", (C262-average(C:C))/stdev(C:C))</f>
        <v>0.1802616964</v>
      </c>
      <c r="L262" s="6">
        <f t="shared" si="263"/>
        <v>-2.857411258</v>
      </c>
      <c r="M262" s="6">
        <f t="shared" si="263"/>
        <v>0.2955136923</v>
      </c>
      <c r="N262" s="6">
        <f t="shared" si="263"/>
        <v>1.016618783</v>
      </c>
      <c r="O262" s="6">
        <f t="shared" si="263"/>
        <v>-0.7116357457</v>
      </c>
      <c r="P262" s="6">
        <f t="shared" si="4"/>
        <v>-0.4153305663</v>
      </c>
    </row>
    <row r="263">
      <c r="A263" s="2">
        <v>2403.0</v>
      </c>
      <c r="B263" s="2" t="s">
        <v>329</v>
      </c>
      <c r="C263" s="2">
        <v>4.0</v>
      </c>
      <c r="D263" s="2">
        <v>1.0</v>
      </c>
      <c r="E263" s="2">
        <v>1.0</v>
      </c>
      <c r="F263" s="2">
        <v>1.0</v>
      </c>
      <c r="G263" s="2">
        <v>0.0</v>
      </c>
      <c r="I263" s="2">
        <v>0.0</v>
      </c>
      <c r="J263" s="7" t="b">
        <f t="shared" si="2"/>
        <v>0</v>
      </c>
      <c r="K263" s="6">
        <f t="shared" ref="K263:O263" si="264">if(C263="", "", (C263-average(C:C))/stdev(C:C))</f>
        <v>0.1802616964</v>
      </c>
      <c r="L263" s="6">
        <f t="shared" si="264"/>
        <v>0.3487391692</v>
      </c>
      <c r="M263" s="6">
        <f t="shared" si="264"/>
        <v>0.2955136923</v>
      </c>
      <c r="N263" s="6">
        <f t="shared" si="264"/>
        <v>1.016618783</v>
      </c>
      <c r="O263" s="6">
        <f t="shared" si="264"/>
        <v>-0.7116357457</v>
      </c>
      <c r="P263" s="6">
        <f t="shared" si="4"/>
        <v>0.225899519</v>
      </c>
    </row>
    <row r="264">
      <c r="A264" s="2">
        <v>2404.0</v>
      </c>
      <c r="B264" s="2" t="s">
        <v>176</v>
      </c>
      <c r="C264" s="2">
        <v>4.0</v>
      </c>
      <c r="D264" s="2">
        <v>1.0</v>
      </c>
      <c r="E264" s="2">
        <v>1.0</v>
      </c>
      <c r="F264" s="2">
        <v>1.0</v>
      </c>
      <c r="G264" s="2">
        <v>1.0</v>
      </c>
      <c r="I264" s="2">
        <v>0.0</v>
      </c>
      <c r="J264" s="7" t="b">
        <f t="shared" si="2"/>
        <v>0</v>
      </c>
      <c r="K264" s="6">
        <f t="shared" ref="K264:O264" si="265">if(C264="", "", (C264-average(C:C))/stdev(C:C))</f>
        <v>0.1802616964</v>
      </c>
      <c r="L264" s="6">
        <f t="shared" si="265"/>
        <v>0.3487391692</v>
      </c>
      <c r="M264" s="6">
        <f t="shared" si="265"/>
        <v>0.2955136923</v>
      </c>
      <c r="N264" s="6">
        <f t="shared" si="265"/>
        <v>1.016618783</v>
      </c>
      <c r="O264" s="6">
        <f t="shared" si="265"/>
        <v>1.400065978</v>
      </c>
      <c r="P264" s="6">
        <f t="shared" si="4"/>
        <v>0.6482398638</v>
      </c>
    </row>
    <row r="265">
      <c r="A265" s="2">
        <v>2407.0</v>
      </c>
      <c r="B265" s="2" t="s">
        <v>332</v>
      </c>
      <c r="C265" s="11">
        <v>4.0</v>
      </c>
      <c r="D265" s="12">
        <v>1.0</v>
      </c>
      <c r="E265" s="12">
        <v>1.0</v>
      </c>
      <c r="F265" s="12">
        <v>1.0</v>
      </c>
      <c r="G265" s="12">
        <v>1.0</v>
      </c>
      <c r="I265" s="2"/>
      <c r="J265" s="7" t="b">
        <f t="shared" si="2"/>
        <v>0</v>
      </c>
      <c r="K265" s="6">
        <f t="shared" ref="K265:O265" si="266">if(C265="", "", (C265-average(C:C))/stdev(C:C))</f>
        <v>0.1802616964</v>
      </c>
      <c r="L265" s="6">
        <f t="shared" si="266"/>
        <v>0.3487391692</v>
      </c>
      <c r="M265" s="6">
        <f t="shared" si="266"/>
        <v>0.2955136923</v>
      </c>
      <c r="N265" s="6">
        <f t="shared" si="266"/>
        <v>1.016618783</v>
      </c>
      <c r="O265" s="6">
        <f t="shared" si="266"/>
        <v>1.400065978</v>
      </c>
      <c r="P265" s="6">
        <f t="shared" si="4"/>
        <v>0.6482398638</v>
      </c>
    </row>
    <row r="266">
      <c r="A266" s="2">
        <v>2408.0</v>
      </c>
      <c r="B266" s="2" t="s">
        <v>258</v>
      </c>
      <c r="C266" s="2">
        <v>4.0</v>
      </c>
      <c r="D266" s="2">
        <v>1.0</v>
      </c>
      <c r="E266" s="2">
        <v>1.0</v>
      </c>
      <c r="F266" s="2">
        <v>0.0</v>
      </c>
      <c r="G266" s="2">
        <v>1.0</v>
      </c>
      <c r="I266" s="2">
        <v>0.0</v>
      </c>
      <c r="J266" s="7" t="b">
        <f t="shared" si="2"/>
        <v>0</v>
      </c>
      <c r="K266" s="6">
        <f t="shared" ref="K266:O266" si="267">if(C266="", "", (C266-average(C:C))/stdev(C:C))</f>
        <v>0.1802616964</v>
      </c>
      <c r="L266" s="6">
        <f t="shared" si="267"/>
        <v>0.3487391692</v>
      </c>
      <c r="M266" s="6">
        <f t="shared" si="267"/>
        <v>0.2955136923</v>
      </c>
      <c r="N266" s="6">
        <f t="shared" si="267"/>
        <v>-0.980049762</v>
      </c>
      <c r="O266" s="6">
        <f t="shared" si="267"/>
        <v>1.400065978</v>
      </c>
      <c r="P266" s="6">
        <f t="shared" si="4"/>
        <v>0.2489061548</v>
      </c>
    </row>
    <row r="267">
      <c r="A267" s="2">
        <v>2413.0</v>
      </c>
      <c r="B267" s="2" t="s">
        <v>333</v>
      </c>
      <c r="C267" s="2">
        <v>4.0</v>
      </c>
      <c r="D267" s="2">
        <v>1.0</v>
      </c>
      <c r="E267" s="2">
        <v>1.0</v>
      </c>
      <c r="F267" s="2">
        <v>0.0</v>
      </c>
      <c r="G267" s="2">
        <v>0.0</v>
      </c>
      <c r="I267" s="2">
        <v>0.0</v>
      </c>
      <c r="J267" s="7" t="b">
        <f t="shared" si="2"/>
        <v>0</v>
      </c>
      <c r="K267" s="6">
        <f t="shared" ref="K267:O267" si="268">if(C267="", "", (C267-average(C:C))/stdev(C:C))</f>
        <v>0.1802616964</v>
      </c>
      <c r="L267" s="6">
        <f t="shared" si="268"/>
        <v>0.3487391692</v>
      </c>
      <c r="M267" s="6">
        <f t="shared" si="268"/>
        <v>0.2955136923</v>
      </c>
      <c r="N267" s="6">
        <f t="shared" si="268"/>
        <v>-0.980049762</v>
      </c>
      <c r="O267" s="6">
        <f t="shared" si="268"/>
        <v>-0.7116357457</v>
      </c>
      <c r="P267" s="6">
        <f t="shared" si="4"/>
        <v>-0.17343419</v>
      </c>
    </row>
    <row r="268">
      <c r="A268" s="2">
        <v>2414.0</v>
      </c>
      <c r="B268" s="2" t="s">
        <v>331</v>
      </c>
      <c r="C268" s="2">
        <v>4.0</v>
      </c>
      <c r="D268" s="2">
        <v>1.0</v>
      </c>
      <c r="E268" s="2">
        <v>1.0</v>
      </c>
      <c r="F268" s="2">
        <v>0.0</v>
      </c>
      <c r="G268" s="2">
        <v>0.0</v>
      </c>
      <c r="I268" s="2">
        <v>0.0</v>
      </c>
      <c r="J268" s="7" t="b">
        <f t="shared" si="2"/>
        <v>0</v>
      </c>
      <c r="K268" s="6">
        <f t="shared" ref="K268:O268" si="269">if(C268="", "", (C268-average(C:C))/stdev(C:C))</f>
        <v>0.1802616964</v>
      </c>
      <c r="L268" s="6">
        <f t="shared" si="269"/>
        <v>0.3487391692</v>
      </c>
      <c r="M268" s="6">
        <f t="shared" si="269"/>
        <v>0.2955136923</v>
      </c>
      <c r="N268" s="6">
        <f t="shared" si="269"/>
        <v>-0.980049762</v>
      </c>
      <c r="O268" s="6">
        <f t="shared" si="269"/>
        <v>-0.7116357457</v>
      </c>
      <c r="P268" s="6">
        <f t="shared" si="4"/>
        <v>-0.17343419</v>
      </c>
    </row>
    <row r="269">
      <c r="A269" s="2">
        <v>2420.0</v>
      </c>
      <c r="B269" s="2" t="s">
        <v>334</v>
      </c>
      <c r="C269" s="2">
        <v>2.0</v>
      </c>
      <c r="D269" s="2">
        <v>0.0</v>
      </c>
      <c r="E269" s="2">
        <v>1.0</v>
      </c>
      <c r="F269" s="2">
        <v>0.0</v>
      </c>
      <c r="G269" s="2">
        <v>0.0</v>
      </c>
      <c r="I269" s="2">
        <v>0.0</v>
      </c>
      <c r="J269" s="7" t="b">
        <f t="shared" si="2"/>
        <v>0</v>
      </c>
      <c r="K269" s="6">
        <f t="shared" ref="K269:O269" si="270">if(C269="", "", (C269-average(C:C))/stdev(C:C))</f>
        <v>-5.528025355</v>
      </c>
      <c r="L269" s="6">
        <f t="shared" si="270"/>
        <v>-2.857411258</v>
      </c>
      <c r="M269" s="6">
        <f t="shared" si="270"/>
        <v>0.2955136923</v>
      </c>
      <c r="N269" s="6">
        <f t="shared" si="270"/>
        <v>-0.980049762</v>
      </c>
      <c r="O269" s="6">
        <f t="shared" si="270"/>
        <v>-0.7116357457</v>
      </c>
      <c r="P269" s="6">
        <f t="shared" si="4"/>
        <v>-1.956321686</v>
      </c>
    </row>
    <row r="270">
      <c r="A270" s="2">
        <v>2421.0</v>
      </c>
      <c r="B270" s="2" t="s">
        <v>228</v>
      </c>
      <c r="C270" s="11">
        <v>4.0</v>
      </c>
      <c r="D270" s="12">
        <v>1.0</v>
      </c>
      <c r="E270" s="12">
        <v>1.0</v>
      </c>
      <c r="F270" s="12">
        <v>1.0</v>
      </c>
      <c r="G270" s="12">
        <v>1.0</v>
      </c>
      <c r="I270" s="2">
        <v>0.0</v>
      </c>
      <c r="J270" s="7" t="b">
        <f t="shared" si="2"/>
        <v>0</v>
      </c>
      <c r="K270" s="6">
        <f t="shared" ref="K270:O270" si="271">if(C270="", "", (C270-average(C:C))/stdev(C:C))</f>
        <v>0.1802616964</v>
      </c>
      <c r="L270" s="6">
        <f t="shared" si="271"/>
        <v>0.3487391692</v>
      </c>
      <c r="M270" s="6">
        <f t="shared" si="271"/>
        <v>0.2955136923</v>
      </c>
      <c r="N270" s="6">
        <f t="shared" si="271"/>
        <v>1.016618783</v>
      </c>
      <c r="O270" s="6">
        <f t="shared" si="271"/>
        <v>1.400065978</v>
      </c>
      <c r="P270" s="6">
        <f t="shared" si="4"/>
        <v>0.6482398638</v>
      </c>
    </row>
    <row r="271">
      <c r="A271" s="2">
        <v>2422.0</v>
      </c>
      <c r="B271" s="2" t="s">
        <v>328</v>
      </c>
      <c r="C271" s="11">
        <v>4.0</v>
      </c>
      <c r="D271" s="12">
        <v>1.0</v>
      </c>
      <c r="E271" s="12">
        <v>1.0</v>
      </c>
      <c r="F271" s="12">
        <v>1.0</v>
      </c>
      <c r="G271" s="12">
        <v>0.0</v>
      </c>
      <c r="I271" s="2">
        <v>0.0</v>
      </c>
      <c r="J271" s="7" t="b">
        <f t="shared" si="2"/>
        <v>0</v>
      </c>
      <c r="K271" s="6">
        <f t="shared" ref="K271:O271" si="272">if(C271="", "", (C271-average(C:C))/stdev(C:C))</f>
        <v>0.1802616964</v>
      </c>
      <c r="L271" s="6">
        <f t="shared" si="272"/>
        <v>0.3487391692</v>
      </c>
      <c r="M271" s="6">
        <f t="shared" si="272"/>
        <v>0.2955136923</v>
      </c>
      <c r="N271" s="6">
        <f t="shared" si="272"/>
        <v>1.016618783</v>
      </c>
      <c r="O271" s="6">
        <f t="shared" si="272"/>
        <v>-0.7116357457</v>
      </c>
      <c r="P271" s="6">
        <f t="shared" si="4"/>
        <v>0.225899519</v>
      </c>
    </row>
    <row r="272">
      <c r="A272" s="2">
        <v>2423.0</v>
      </c>
      <c r="B272" s="2" t="s">
        <v>73</v>
      </c>
      <c r="C272" s="2">
        <v>4.0</v>
      </c>
      <c r="D272" s="2">
        <v>1.0</v>
      </c>
      <c r="E272" s="2">
        <v>1.0</v>
      </c>
      <c r="F272" s="2">
        <v>0.0</v>
      </c>
      <c r="G272" s="2">
        <v>0.0</v>
      </c>
      <c r="I272" s="2">
        <v>0.0</v>
      </c>
      <c r="J272" s="7" t="b">
        <f t="shared" si="2"/>
        <v>0</v>
      </c>
      <c r="K272" s="6">
        <f t="shared" ref="K272:O272" si="273">if(C272="", "", (C272-average(C:C))/stdev(C:C))</f>
        <v>0.1802616964</v>
      </c>
      <c r="L272" s="6">
        <f t="shared" si="273"/>
        <v>0.3487391692</v>
      </c>
      <c r="M272" s="6">
        <f t="shared" si="273"/>
        <v>0.2955136923</v>
      </c>
      <c r="N272" s="6">
        <f t="shared" si="273"/>
        <v>-0.980049762</v>
      </c>
      <c r="O272" s="6">
        <f t="shared" si="273"/>
        <v>-0.7116357457</v>
      </c>
      <c r="P272" s="6">
        <f t="shared" si="4"/>
        <v>-0.17343419</v>
      </c>
    </row>
    <row r="273">
      <c r="A273" s="2">
        <v>2425.0</v>
      </c>
      <c r="B273" s="2" t="s">
        <v>50</v>
      </c>
      <c r="C273" s="2">
        <v>4.0</v>
      </c>
      <c r="D273" s="2">
        <v>1.0</v>
      </c>
      <c r="E273" s="2">
        <v>1.0</v>
      </c>
      <c r="F273" s="1">
        <v>1.0</v>
      </c>
      <c r="G273" s="2">
        <v>1.0</v>
      </c>
      <c r="I273" s="2">
        <v>1.0</v>
      </c>
      <c r="J273" s="7" t="b">
        <f t="shared" si="2"/>
        <v>0</v>
      </c>
      <c r="K273" s="6">
        <f t="shared" ref="K273:O273" si="274">if(C273="", "", (C273-average(C:C))/stdev(C:C))</f>
        <v>0.1802616964</v>
      </c>
      <c r="L273" s="6">
        <f t="shared" si="274"/>
        <v>0.3487391692</v>
      </c>
      <c r="M273" s="6">
        <f t="shared" si="274"/>
        <v>0.2955136923</v>
      </c>
      <c r="N273" s="6">
        <f t="shared" si="274"/>
        <v>1.016618783</v>
      </c>
      <c r="O273" s="6">
        <f t="shared" si="274"/>
        <v>1.400065978</v>
      </c>
      <c r="P273" s="6">
        <f t="shared" si="4"/>
        <v>0.6482398638</v>
      </c>
    </row>
    <row r="274">
      <c r="A274" s="2">
        <v>2432.0</v>
      </c>
      <c r="B274" s="2" t="s">
        <v>229</v>
      </c>
      <c r="C274" s="2">
        <v>4.0</v>
      </c>
      <c r="D274" s="2">
        <v>1.0</v>
      </c>
      <c r="E274" s="2">
        <v>1.0</v>
      </c>
      <c r="F274" s="2">
        <v>0.0</v>
      </c>
      <c r="G274" s="2">
        <v>1.0</v>
      </c>
      <c r="I274" s="2">
        <v>0.0</v>
      </c>
      <c r="J274" s="7" t="b">
        <f t="shared" si="2"/>
        <v>0</v>
      </c>
      <c r="K274" s="6">
        <f t="shared" ref="K274:O274" si="275">if(C274="", "", (C274-average(C:C))/stdev(C:C))</f>
        <v>0.1802616964</v>
      </c>
      <c r="L274" s="6">
        <f t="shared" si="275"/>
        <v>0.3487391692</v>
      </c>
      <c r="M274" s="6">
        <f t="shared" si="275"/>
        <v>0.2955136923</v>
      </c>
      <c r="N274" s="6">
        <f t="shared" si="275"/>
        <v>-0.980049762</v>
      </c>
      <c r="O274" s="6">
        <f t="shared" si="275"/>
        <v>1.400065978</v>
      </c>
      <c r="P274" s="6">
        <f t="shared" si="4"/>
        <v>0.2489061548</v>
      </c>
    </row>
    <row r="275">
      <c r="A275" s="2">
        <v>2436.0</v>
      </c>
      <c r="B275" s="2" t="s">
        <v>327</v>
      </c>
      <c r="C275" s="2">
        <v>4.0</v>
      </c>
      <c r="D275" s="2">
        <v>1.0</v>
      </c>
      <c r="E275" s="2">
        <v>1.0</v>
      </c>
      <c r="F275" s="2">
        <v>0.0</v>
      </c>
      <c r="G275" s="2">
        <v>0.0</v>
      </c>
      <c r="I275" s="2">
        <v>0.0</v>
      </c>
      <c r="J275" s="7" t="b">
        <f t="shared" si="2"/>
        <v>0</v>
      </c>
      <c r="K275" s="6">
        <f t="shared" ref="K275:O275" si="276">if(C275="", "", (C275-average(C:C))/stdev(C:C))</f>
        <v>0.1802616964</v>
      </c>
      <c r="L275" s="6">
        <f t="shared" si="276"/>
        <v>0.3487391692</v>
      </c>
      <c r="M275" s="6">
        <f t="shared" si="276"/>
        <v>0.2955136923</v>
      </c>
      <c r="N275" s="6">
        <f t="shared" si="276"/>
        <v>-0.980049762</v>
      </c>
      <c r="O275" s="6">
        <f t="shared" si="276"/>
        <v>-0.7116357457</v>
      </c>
      <c r="P275" s="6">
        <f t="shared" si="4"/>
        <v>-0.17343419</v>
      </c>
    </row>
    <row r="276">
      <c r="A276" s="2">
        <v>2439.0</v>
      </c>
      <c r="B276" s="2" t="s">
        <v>302</v>
      </c>
      <c r="C276" s="2">
        <v>4.0</v>
      </c>
      <c r="D276" s="2">
        <v>1.0</v>
      </c>
      <c r="E276" s="2">
        <v>1.0</v>
      </c>
      <c r="F276" s="2">
        <v>1.0</v>
      </c>
      <c r="G276" s="2">
        <v>1.0</v>
      </c>
      <c r="I276" s="2">
        <v>0.0</v>
      </c>
      <c r="J276" s="7" t="b">
        <f t="shared" si="2"/>
        <v>0</v>
      </c>
      <c r="K276" s="6">
        <f t="shared" ref="K276:O276" si="277">if(C276="", "", (C276-average(C:C))/stdev(C:C))</f>
        <v>0.1802616964</v>
      </c>
      <c r="L276" s="6">
        <f t="shared" si="277"/>
        <v>0.3487391692</v>
      </c>
      <c r="M276" s="6">
        <f t="shared" si="277"/>
        <v>0.2955136923</v>
      </c>
      <c r="N276" s="6">
        <f t="shared" si="277"/>
        <v>1.016618783</v>
      </c>
      <c r="O276" s="6">
        <f t="shared" si="277"/>
        <v>1.400065978</v>
      </c>
      <c r="P276" s="6">
        <f t="shared" si="4"/>
        <v>0.6482398638</v>
      </c>
    </row>
    <row r="277">
      <c r="A277" s="2">
        <v>2441.0</v>
      </c>
      <c r="B277" s="2" t="s">
        <v>335</v>
      </c>
      <c r="C277" s="2">
        <v>4.0</v>
      </c>
      <c r="D277" s="2">
        <v>1.0</v>
      </c>
      <c r="E277" s="2">
        <v>1.0</v>
      </c>
      <c r="F277" s="2">
        <v>0.0</v>
      </c>
      <c r="G277" s="2">
        <v>0.0</v>
      </c>
      <c r="I277" s="2">
        <v>0.0</v>
      </c>
      <c r="J277" s="7" t="b">
        <f t="shared" si="2"/>
        <v>0</v>
      </c>
      <c r="K277" s="6">
        <f t="shared" ref="K277:O277" si="278">if(C277="", "", (C277-average(C:C))/stdev(C:C))</f>
        <v>0.1802616964</v>
      </c>
      <c r="L277" s="6">
        <f t="shared" si="278"/>
        <v>0.3487391692</v>
      </c>
      <c r="M277" s="6">
        <f t="shared" si="278"/>
        <v>0.2955136923</v>
      </c>
      <c r="N277" s="6">
        <f t="shared" si="278"/>
        <v>-0.980049762</v>
      </c>
      <c r="O277" s="6">
        <f t="shared" si="278"/>
        <v>-0.7116357457</v>
      </c>
      <c r="P277" s="6">
        <f t="shared" si="4"/>
        <v>-0.17343419</v>
      </c>
    </row>
    <row r="278">
      <c r="A278" s="2">
        <v>2442.0</v>
      </c>
      <c r="B278" s="2" t="s">
        <v>90</v>
      </c>
      <c r="C278" s="2">
        <v>4.0</v>
      </c>
      <c r="D278" s="2">
        <v>1.0</v>
      </c>
      <c r="E278" s="2">
        <v>1.0</v>
      </c>
      <c r="F278" s="2">
        <v>0.0</v>
      </c>
      <c r="G278" s="2">
        <v>1.0</v>
      </c>
      <c r="I278" s="2">
        <v>0.0</v>
      </c>
      <c r="J278" s="7" t="b">
        <f t="shared" si="2"/>
        <v>0</v>
      </c>
      <c r="K278" s="6">
        <f t="shared" ref="K278:O278" si="279">if(C278="", "", (C278-average(C:C))/stdev(C:C))</f>
        <v>0.1802616964</v>
      </c>
      <c r="L278" s="6">
        <f t="shared" si="279"/>
        <v>0.3487391692</v>
      </c>
      <c r="M278" s="6">
        <f t="shared" si="279"/>
        <v>0.2955136923</v>
      </c>
      <c r="N278" s="6">
        <f t="shared" si="279"/>
        <v>-0.980049762</v>
      </c>
      <c r="O278" s="6">
        <f t="shared" si="279"/>
        <v>1.400065978</v>
      </c>
      <c r="P278" s="6">
        <f t="shared" si="4"/>
        <v>0.2489061548</v>
      </c>
    </row>
    <row r="279">
      <c r="A279" s="2">
        <v>2443.0</v>
      </c>
      <c r="B279" s="2" t="s">
        <v>120</v>
      </c>
      <c r="C279" s="11">
        <v>4.0</v>
      </c>
      <c r="D279" s="12">
        <v>1.0</v>
      </c>
      <c r="E279" s="12">
        <v>1.0</v>
      </c>
      <c r="F279" s="12">
        <v>1.0</v>
      </c>
      <c r="G279" s="12">
        <v>1.0</v>
      </c>
      <c r="I279" s="2">
        <v>0.0</v>
      </c>
      <c r="J279" s="7" t="b">
        <f t="shared" si="2"/>
        <v>0</v>
      </c>
      <c r="K279" s="6">
        <f t="shared" ref="K279:O279" si="280">if(C279="", "", (C279-average(C:C))/stdev(C:C))</f>
        <v>0.1802616964</v>
      </c>
      <c r="L279" s="6">
        <f t="shared" si="280"/>
        <v>0.3487391692</v>
      </c>
      <c r="M279" s="6">
        <f t="shared" si="280"/>
        <v>0.2955136923</v>
      </c>
      <c r="N279" s="6">
        <f t="shared" si="280"/>
        <v>1.016618783</v>
      </c>
      <c r="O279" s="6">
        <f t="shared" si="280"/>
        <v>1.400065978</v>
      </c>
      <c r="P279" s="6">
        <f t="shared" si="4"/>
        <v>0.6482398638</v>
      </c>
    </row>
    <row r="280">
      <c r="A280" s="2">
        <v>2445.0</v>
      </c>
      <c r="B280" s="2" t="s">
        <v>186</v>
      </c>
      <c r="C280" s="2">
        <v>4.0</v>
      </c>
      <c r="D280" s="2">
        <v>1.0</v>
      </c>
      <c r="E280" s="2">
        <v>1.0</v>
      </c>
      <c r="F280" s="2">
        <v>1.0</v>
      </c>
      <c r="G280" s="2">
        <v>1.0</v>
      </c>
      <c r="I280" s="2">
        <v>0.0</v>
      </c>
      <c r="J280" s="7" t="b">
        <f t="shared" si="2"/>
        <v>0</v>
      </c>
      <c r="K280" s="6">
        <f t="shared" ref="K280:O280" si="281">if(C280="", "", (C280-average(C:C))/stdev(C:C))</f>
        <v>0.1802616964</v>
      </c>
      <c r="L280" s="6">
        <f t="shared" si="281"/>
        <v>0.3487391692</v>
      </c>
      <c r="M280" s="6">
        <f t="shared" si="281"/>
        <v>0.2955136923</v>
      </c>
      <c r="N280" s="6">
        <f t="shared" si="281"/>
        <v>1.016618783</v>
      </c>
      <c r="O280" s="6">
        <f t="shared" si="281"/>
        <v>1.400065978</v>
      </c>
      <c r="P280" s="6">
        <f t="shared" si="4"/>
        <v>0.6482398638</v>
      </c>
    </row>
    <row r="281">
      <c r="A281" s="2">
        <v>2446.0</v>
      </c>
      <c r="B281" s="2" t="s">
        <v>272</v>
      </c>
      <c r="C281" s="11">
        <v>4.0</v>
      </c>
      <c r="D281" s="12">
        <v>1.0</v>
      </c>
      <c r="E281" s="12">
        <v>1.0</v>
      </c>
      <c r="F281" s="12">
        <v>1.0</v>
      </c>
      <c r="G281" s="12">
        <v>1.0</v>
      </c>
      <c r="I281" s="2">
        <v>0.0</v>
      </c>
      <c r="J281" s="7" t="b">
        <f t="shared" si="2"/>
        <v>0</v>
      </c>
      <c r="K281" s="6">
        <f t="shared" ref="K281:O281" si="282">if(C281="", "", (C281-average(C:C))/stdev(C:C))</f>
        <v>0.1802616964</v>
      </c>
      <c r="L281" s="6">
        <f t="shared" si="282"/>
        <v>0.3487391692</v>
      </c>
      <c r="M281" s="6">
        <f t="shared" si="282"/>
        <v>0.2955136923</v>
      </c>
      <c r="N281" s="6">
        <f t="shared" si="282"/>
        <v>1.016618783</v>
      </c>
      <c r="O281" s="6">
        <f t="shared" si="282"/>
        <v>1.400065978</v>
      </c>
      <c r="P281" s="6">
        <f t="shared" si="4"/>
        <v>0.6482398638</v>
      </c>
    </row>
    <row r="282">
      <c r="A282" s="2">
        <v>2448.0</v>
      </c>
      <c r="B282" s="2" t="s">
        <v>336</v>
      </c>
      <c r="C282" s="2">
        <v>4.0</v>
      </c>
      <c r="D282" s="2">
        <v>1.0</v>
      </c>
      <c r="E282" s="2">
        <v>1.0</v>
      </c>
      <c r="F282" s="2">
        <v>1.0</v>
      </c>
      <c r="G282" s="2">
        <v>0.0</v>
      </c>
      <c r="I282" s="2">
        <v>0.0</v>
      </c>
      <c r="J282" s="7" t="b">
        <f t="shared" si="2"/>
        <v>0</v>
      </c>
      <c r="K282" s="6">
        <f t="shared" ref="K282:O282" si="283">if(C282="", "", (C282-average(C:C))/stdev(C:C))</f>
        <v>0.1802616964</v>
      </c>
      <c r="L282" s="6">
        <f t="shared" si="283"/>
        <v>0.3487391692</v>
      </c>
      <c r="M282" s="6">
        <f t="shared" si="283"/>
        <v>0.2955136923</v>
      </c>
      <c r="N282" s="6">
        <f t="shared" si="283"/>
        <v>1.016618783</v>
      </c>
      <c r="O282" s="6">
        <f t="shared" si="283"/>
        <v>-0.7116357457</v>
      </c>
      <c r="P282" s="6">
        <f t="shared" si="4"/>
        <v>0.225899519</v>
      </c>
    </row>
    <row r="283">
      <c r="A283" s="2">
        <v>2451.0</v>
      </c>
      <c r="B283" s="2" t="s">
        <v>257</v>
      </c>
      <c r="C283" s="2">
        <v>4.0</v>
      </c>
      <c r="D283" s="2">
        <v>1.0</v>
      </c>
      <c r="E283" s="2">
        <v>1.0</v>
      </c>
      <c r="F283" s="2">
        <v>1.0</v>
      </c>
      <c r="G283" s="2">
        <v>1.0</v>
      </c>
      <c r="I283" s="2">
        <v>0.0</v>
      </c>
      <c r="J283" s="7" t="b">
        <f t="shared" si="2"/>
        <v>0</v>
      </c>
      <c r="K283" s="6">
        <f t="shared" ref="K283:O283" si="284">if(C283="", "", (C283-average(C:C))/stdev(C:C))</f>
        <v>0.1802616964</v>
      </c>
      <c r="L283" s="6">
        <f t="shared" si="284"/>
        <v>0.3487391692</v>
      </c>
      <c r="M283" s="6">
        <f t="shared" si="284"/>
        <v>0.2955136923</v>
      </c>
      <c r="N283" s="6">
        <f t="shared" si="284"/>
        <v>1.016618783</v>
      </c>
      <c r="O283" s="6">
        <f t="shared" si="284"/>
        <v>1.400065978</v>
      </c>
      <c r="P283" s="6">
        <f t="shared" si="4"/>
        <v>0.6482398638</v>
      </c>
    </row>
    <row r="284">
      <c r="A284" s="2">
        <v>2455.0</v>
      </c>
      <c r="B284" s="2" t="s">
        <v>146</v>
      </c>
      <c r="C284" s="11">
        <v>4.0</v>
      </c>
      <c r="D284" s="12">
        <v>1.0</v>
      </c>
      <c r="E284" s="12">
        <v>1.0</v>
      </c>
      <c r="F284" s="12">
        <v>1.0</v>
      </c>
      <c r="G284" s="12">
        <v>1.0</v>
      </c>
      <c r="I284" s="2">
        <v>0.0</v>
      </c>
      <c r="J284" s="7" t="b">
        <f t="shared" si="2"/>
        <v>0</v>
      </c>
      <c r="K284" s="6">
        <f t="shared" ref="K284:O284" si="285">if(C284="", "", (C284-average(C:C))/stdev(C:C))</f>
        <v>0.1802616964</v>
      </c>
      <c r="L284" s="6">
        <f t="shared" si="285"/>
        <v>0.3487391692</v>
      </c>
      <c r="M284" s="6">
        <f t="shared" si="285"/>
        <v>0.2955136923</v>
      </c>
      <c r="N284" s="6">
        <f t="shared" si="285"/>
        <v>1.016618783</v>
      </c>
      <c r="O284" s="6">
        <f t="shared" si="285"/>
        <v>1.400065978</v>
      </c>
      <c r="P284" s="6">
        <f t="shared" si="4"/>
        <v>0.6482398638</v>
      </c>
    </row>
    <row r="285">
      <c r="A285" s="2">
        <v>2488.0</v>
      </c>
      <c r="B285" s="2" t="s">
        <v>276</v>
      </c>
      <c r="C285" s="2">
        <v>4.0</v>
      </c>
      <c r="D285" s="2">
        <v>1.0</v>
      </c>
      <c r="E285" s="2">
        <v>1.0</v>
      </c>
      <c r="F285" s="2">
        <v>1.0</v>
      </c>
      <c r="G285" s="2">
        <v>1.0</v>
      </c>
      <c r="I285" s="2">
        <v>0.0</v>
      </c>
      <c r="J285" s="7" t="b">
        <f t="shared" si="2"/>
        <v>0</v>
      </c>
      <c r="K285" s="6">
        <f t="shared" ref="K285:O285" si="286">if(C285="", "", (C285-average(C:C))/stdev(C:C))</f>
        <v>0.1802616964</v>
      </c>
      <c r="L285" s="6">
        <f t="shared" si="286"/>
        <v>0.3487391692</v>
      </c>
      <c r="M285" s="6">
        <f t="shared" si="286"/>
        <v>0.2955136923</v>
      </c>
      <c r="N285" s="6">
        <f t="shared" si="286"/>
        <v>1.016618783</v>
      </c>
      <c r="O285" s="6">
        <f t="shared" si="286"/>
        <v>1.400065978</v>
      </c>
      <c r="P285" s="6">
        <f t="shared" si="4"/>
        <v>0.6482398638</v>
      </c>
    </row>
    <row r="286">
      <c r="A286" s="2">
        <v>2499.0</v>
      </c>
      <c r="B286" s="2" t="s">
        <v>273</v>
      </c>
      <c r="C286" s="2">
        <v>4.0</v>
      </c>
      <c r="D286" s="2">
        <v>1.0</v>
      </c>
      <c r="E286" s="2">
        <v>1.0</v>
      </c>
      <c r="F286" s="2">
        <v>0.0</v>
      </c>
      <c r="G286" s="2">
        <v>0.0</v>
      </c>
      <c r="I286" s="2">
        <v>0.0</v>
      </c>
      <c r="J286" s="7" t="b">
        <f t="shared" si="2"/>
        <v>0</v>
      </c>
      <c r="K286" s="6">
        <f t="shared" ref="K286:O286" si="287">if(C286="", "", (C286-average(C:C))/stdev(C:C))</f>
        <v>0.1802616964</v>
      </c>
      <c r="L286" s="6">
        <f t="shared" si="287"/>
        <v>0.3487391692</v>
      </c>
      <c r="M286" s="6">
        <f t="shared" si="287"/>
        <v>0.2955136923</v>
      </c>
      <c r="N286" s="6">
        <f t="shared" si="287"/>
        <v>-0.980049762</v>
      </c>
      <c r="O286" s="6">
        <f t="shared" si="287"/>
        <v>-0.7116357457</v>
      </c>
      <c r="P286" s="6">
        <f t="shared" si="4"/>
        <v>-0.17343419</v>
      </c>
    </row>
  </sheetData>
  <hyperlinks>
    <hyperlink r:id="rId1" ref="B33"/>
    <hyperlink r:id="rId2" ref="B48"/>
    <hyperlink r:id="rId3" ref="B67"/>
    <hyperlink r:id="rId4" ref="B93"/>
    <hyperlink r:id="rId5" ref="B132"/>
    <hyperlink r:id="rId6" ref="B184"/>
    <hyperlink r:id="rId7" ref="B247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71"/>
    <col customWidth="1" min="5" max="5" width="21.71"/>
  </cols>
  <sheetData>
    <row r="1">
      <c r="A1" s="1" t="s">
        <v>0</v>
      </c>
      <c r="B1" s="2" t="s">
        <v>13</v>
      </c>
      <c r="C1" s="2" t="s">
        <v>337</v>
      </c>
      <c r="D1" s="2" t="s">
        <v>338</v>
      </c>
      <c r="E1" s="2" t="s">
        <v>339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13" t="s">
        <v>10</v>
      </c>
    </row>
    <row r="2">
      <c r="A2" s="2">
        <v>1077.0</v>
      </c>
      <c r="B2" s="2" t="s">
        <v>285</v>
      </c>
      <c r="C2" s="2">
        <v>5.0</v>
      </c>
      <c r="D2" s="14">
        <f>iferror(VLOOKUP($A2, 'Awario - Last Month'!$A$2:$G972, 4, false), "")</f>
        <v>1021</v>
      </c>
      <c r="E2" s="2">
        <v>2553.0</v>
      </c>
      <c r="F2" s="15">
        <f t="shared" ref="F2:F234" si="1">if(E2="", "", if(E2=0, 0, LOG10(E2)))</f>
        <v>3.407050815</v>
      </c>
      <c r="G2" s="15" t="b">
        <f t="shared" ref="G2:G234" si="2">or(D2="", and(D2=0, not(E2=0)), D2&lt;1000)</f>
        <v>0</v>
      </c>
      <c r="H2" s="16">
        <f t="shared" ref="H2:H234" si="3">if(G2, "", if(E2+D2=0, 0, (E2-D2)/D2))</f>
        <v>1.500489716</v>
      </c>
      <c r="I2" s="8">
        <f t="shared" ref="I2:I234" si="4">if(E2="", "", (F2-average(F:F))/stdev(F:F))</f>
        <v>1.027314886</v>
      </c>
      <c r="J2" s="8">
        <f t="shared" ref="J2:J234" si="5">(C2-average(C:C))/stdev(C:C)</f>
        <v>1.245924419</v>
      </c>
      <c r="K2" s="17">
        <f t="shared" ref="K2:K234" si="6">if(H2,(H2-average(H:H))/stdev(H:H), "")</f>
        <v>-0.4835858935</v>
      </c>
      <c r="L2" s="8">
        <f t="shared" ref="L2:L234" si="7">if(E2="", "", average(I2,J2,K2))</f>
        <v>0.5965511373</v>
      </c>
    </row>
    <row r="3">
      <c r="A3" s="2">
        <v>869.0</v>
      </c>
      <c r="B3" s="2" t="s">
        <v>81</v>
      </c>
      <c r="C3" s="2">
        <v>0.0</v>
      </c>
      <c r="D3" s="14">
        <f>iferror(VLOOKUP($A3, 'Awario - Last Month'!$A$2:$G972, 4, false), "")</f>
        <v>0</v>
      </c>
      <c r="E3" s="2">
        <v>3886.0</v>
      </c>
      <c r="F3" s="15">
        <f t="shared" si="1"/>
        <v>3.589502796</v>
      </c>
      <c r="G3" s="15" t="b">
        <f t="shared" si="2"/>
        <v>1</v>
      </c>
      <c r="H3" s="16" t="str">
        <f t="shared" si="3"/>
        <v/>
      </c>
      <c r="I3" s="8">
        <f t="shared" si="4"/>
        <v>1.121261696</v>
      </c>
      <c r="J3" s="8">
        <f t="shared" si="5"/>
        <v>-0.9975098132</v>
      </c>
      <c r="K3" s="17" t="str">
        <f t="shared" si="6"/>
        <v/>
      </c>
      <c r="L3" s="8">
        <f t="shared" si="7"/>
        <v>0.06187594154</v>
      </c>
    </row>
    <row r="4">
      <c r="A4" s="2">
        <v>2149.0</v>
      </c>
      <c r="B4" s="2" t="s">
        <v>61</v>
      </c>
      <c r="C4" s="2">
        <v>0.0</v>
      </c>
      <c r="D4" s="14" t="str">
        <f>iferror(VLOOKUP($A4, 'Awario - Last Month'!$A$2:$G972, 4, false), "")</f>
        <v/>
      </c>
      <c r="E4" s="2">
        <v>0.0</v>
      </c>
      <c r="F4" s="15">
        <f t="shared" si="1"/>
        <v>0</v>
      </c>
      <c r="G4" s="15" t="b">
        <f t="shared" si="2"/>
        <v>1</v>
      </c>
      <c r="H4" s="16" t="str">
        <f t="shared" si="3"/>
        <v/>
      </c>
      <c r="I4" s="8">
        <f t="shared" si="4"/>
        <v>-0.7270182438</v>
      </c>
      <c r="J4" s="8">
        <f t="shared" si="5"/>
        <v>-0.9975098132</v>
      </c>
      <c r="K4" s="17" t="str">
        <f t="shared" si="6"/>
        <v/>
      </c>
      <c r="L4" s="8">
        <f t="shared" si="7"/>
        <v>-0.8622640285</v>
      </c>
    </row>
    <row r="5">
      <c r="A5" s="2">
        <v>2109.0</v>
      </c>
      <c r="B5" s="2" t="s">
        <v>122</v>
      </c>
      <c r="C5" s="2">
        <v>5.0</v>
      </c>
      <c r="D5" s="14">
        <f>iferror(VLOOKUP($A5, 'Awario - Last Month'!$A$2:$G972, 4, false), "")</f>
        <v>0</v>
      </c>
      <c r="E5" s="2">
        <v>0.0</v>
      </c>
      <c r="F5" s="15">
        <f t="shared" si="1"/>
        <v>0</v>
      </c>
      <c r="G5" s="15" t="b">
        <f t="shared" si="2"/>
        <v>1</v>
      </c>
      <c r="H5" s="16" t="str">
        <f t="shared" si="3"/>
        <v/>
      </c>
      <c r="I5" s="8">
        <f t="shared" si="4"/>
        <v>-0.7270182438</v>
      </c>
      <c r="J5" s="8">
        <f t="shared" si="5"/>
        <v>1.245924419</v>
      </c>
      <c r="K5" s="17" t="str">
        <f t="shared" si="6"/>
        <v/>
      </c>
      <c r="L5" s="8">
        <f t="shared" si="7"/>
        <v>0.2594530877</v>
      </c>
    </row>
    <row r="6">
      <c r="A6" s="2">
        <v>2112.0</v>
      </c>
      <c r="B6" s="2" t="s">
        <v>283</v>
      </c>
      <c r="C6" s="2">
        <v>5.0</v>
      </c>
      <c r="D6" s="14">
        <f>iferror(VLOOKUP($A6, 'Awario - Last Month'!$A$2:$G972, 4, false), "")</f>
        <v>129</v>
      </c>
      <c r="E6" s="2">
        <v>0.0</v>
      </c>
      <c r="F6" s="15">
        <f t="shared" si="1"/>
        <v>0</v>
      </c>
      <c r="G6" s="15" t="b">
        <f t="shared" si="2"/>
        <v>1</v>
      </c>
      <c r="H6" s="16" t="str">
        <f t="shared" si="3"/>
        <v/>
      </c>
      <c r="I6" s="8">
        <f t="shared" si="4"/>
        <v>-0.7270182438</v>
      </c>
      <c r="J6" s="8">
        <f t="shared" si="5"/>
        <v>1.245924419</v>
      </c>
      <c r="K6" s="17" t="str">
        <f t="shared" si="6"/>
        <v/>
      </c>
      <c r="L6" s="8">
        <f t="shared" si="7"/>
        <v>0.2594530877</v>
      </c>
    </row>
    <row r="7">
      <c r="A7" s="2">
        <v>2111.0</v>
      </c>
      <c r="B7" s="2" t="s">
        <v>202</v>
      </c>
      <c r="C7" s="2">
        <v>5.0</v>
      </c>
      <c r="D7" s="14">
        <f>iferror(VLOOKUP($A7, 'Awario - Last Month'!$A$2:$G972, 4, false), "")</f>
        <v>0</v>
      </c>
      <c r="E7" s="2">
        <v>0.0</v>
      </c>
      <c r="F7" s="15">
        <f t="shared" si="1"/>
        <v>0</v>
      </c>
      <c r="G7" s="15" t="b">
        <f t="shared" si="2"/>
        <v>1</v>
      </c>
      <c r="H7" s="16" t="str">
        <f t="shared" si="3"/>
        <v/>
      </c>
      <c r="I7" s="8">
        <f t="shared" si="4"/>
        <v>-0.7270182438</v>
      </c>
      <c r="J7" s="8">
        <f t="shared" si="5"/>
        <v>1.245924419</v>
      </c>
      <c r="K7" s="17" t="str">
        <f t="shared" si="6"/>
        <v/>
      </c>
      <c r="L7" s="8">
        <f t="shared" si="7"/>
        <v>0.2594530877</v>
      </c>
    </row>
    <row r="8">
      <c r="A8" s="2">
        <v>1714.0</v>
      </c>
      <c r="B8" s="2" t="s">
        <v>160</v>
      </c>
      <c r="C8" s="2">
        <v>5.0</v>
      </c>
      <c r="D8" s="14">
        <f>iferror(VLOOKUP($A8, 'Awario - Last Month'!$A$2:$G972, 4, false), "")</f>
        <v>119</v>
      </c>
      <c r="E8" s="2">
        <v>124.0</v>
      </c>
      <c r="F8" s="15">
        <f t="shared" si="1"/>
        <v>2.093421685</v>
      </c>
      <c r="G8" s="15" t="b">
        <f t="shared" si="2"/>
        <v>1</v>
      </c>
      <c r="H8" s="16" t="str">
        <f t="shared" si="3"/>
        <v/>
      </c>
      <c r="I8" s="8">
        <f t="shared" si="4"/>
        <v>0.3509107972</v>
      </c>
      <c r="J8" s="8">
        <f t="shared" si="5"/>
        <v>1.245924419</v>
      </c>
      <c r="K8" s="17" t="str">
        <f t="shared" si="6"/>
        <v/>
      </c>
      <c r="L8" s="8">
        <f t="shared" si="7"/>
        <v>0.7984176082</v>
      </c>
    </row>
    <row r="9">
      <c r="A9" s="2">
        <v>2114.0</v>
      </c>
      <c r="B9" s="2" t="s">
        <v>340</v>
      </c>
      <c r="C9" s="2">
        <v>5.0</v>
      </c>
      <c r="D9" s="14">
        <f>iferror(VLOOKUP($A9, 'Awario - Last Month'!$A$2:$G972, 4, false), "")</f>
        <v>0</v>
      </c>
      <c r="E9" s="2">
        <v>0.0</v>
      </c>
      <c r="F9" s="15">
        <f t="shared" si="1"/>
        <v>0</v>
      </c>
      <c r="G9" s="15" t="b">
        <f t="shared" si="2"/>
        <v>1</v>
      </c>
      <c r="H9" s="16" t="str">
        <f t="shared" si="3"/>
        <v/>
      </c>
      <c r="I9" s="8">
        <f t="shared" si="4"/>
        <v>-0.7270182438</v>
      </c>
      <c r="J9" s="8">
        <f t="shared" si="5"/>
        <v>1.245924419</v>
      </c>
      <c r="K9" s="17" t="str">
        <f t="shared" si="6"/>
        <v/>
      </c>
      <c r="L9" s="8">
        <f t="shared" si="7"/>
        <v>0.2594530877</v>
      </c>
    </row>
    <row r="10">
      <c r="A10" s="2">
        <v>1896.0</v>
      </c>
      <c r="B10" s="2" t="s">
        <v>196</v>
      </c>
      <c r="C10" s="2">
        <v>5.0</v>
      </c>
      <c r="D10" s="14">
        <f>iferror(VLOOKUP($A10, 'Awario - Last Month'!$A$2:$G972, 4, false), "")</f>
        <v>1150</v>
      </c>
      <c r="E10" s="2">
        <v>5799.0</v>
      </c>
      <c r="F10" s="15">
        <f t="shared" si="1"/>
        <v>3.763353109</v>
      </c>
      <c r="G10" s="15" t="b">
        <f t="shared" si="2"/>
        <v>0</v>
      </c>
      <c r="H10" s="16">
        <f t="shared" si="3"/>
        <v>4.042608696</v>
      </c>
      <c r="I10" s="8">
        <f t="shared" si="4"/>
        <v>1.210779399</v>
      </c>
      <c r="J10" s="8">
        <f t="shared" si="5"/>
        <v>1.245924419</v>
      </c>
      <c r="K10" s="17">
        <f t="shared" si="6"/>
        <v>-0.2829921325</v>
      </c>
      <c r="L10" s="8">
        <f t="shared" si="7"/>
        <v>0.724570562</v>
      </c>
    </row>
    <row r="11">
      <c r="A11" s="2">
        <v>1717.0</v>
      </c>
      <c r="B11" s="2" t="s">
        <v>195</v>
      </c>
      <c r="C11" s="2">
        <v>5.0</v>
      </c>
      <c r="D11" s="14">
        <f>iferror(VLOOKUP($A11, 'Awario - Last Month'!$A$2:$G972, 4, false), "")</f>
        <v>119</v>
      </c>
      <c r="E11" s="2">
        <v>0.0</v>
      </c>
      <c r="F11" s="15">
        <f t="shared" si="1"/>
        <v>0</v>
      </c>
      <c r="G11" s="15" t="b">
        <f t="shared" si="2"/>
        <v>1</v>
      </c>
      <c r="H11" s="16" t="str">
        <f t="shared" si="3"/>
        <v/>
      </c>
      <c r="I11" s="8">
        <f t="shared" si="4"/>
        <v>-0.7270182438</v>
      </c>
      <c r="J11" s="8">
        <f t="shared" si="5"/>
        <v>1.245924419</v>
      </c>
      <c r="K11" s="17" t="str">
        <f t="shared" si="6"/>
        <v/>
      </c>
      <c r="L11" s="8">
        <f t="shared" si="7"/>
        <v>0.2594530877</v>
      </c>
    </row>
    <row r="12">
      <c r="A12" s="2">
        <v>2110.0</v>
      </c>
      <c r="B12" s="2" t="s">
        <v>126</v>
      </c>
      <c r="C12" s="2">
        <v>5.0</v>
      </c>
      <c r="D12" s="14">
        <f>iferror(VLOOKUP($A12, 'Awario - Last Month'!$A$2:$G972, 4, false), "")</f>
        <v>0</v>
      </c>
      <c r="E12" s="2">
        <v>0.0</v>
      </c>
      <c r="F12" s="15">
        <f t="shared" si="1"/>
        <v>0</v>
      </c>
      <c r="G12" s="15" t="b">
        <f t="shared" si="2"/>
        <v>1</v>
      </c>
      <c r="H12" s="16" t="str">
        <f t="shared" si="3"/>
        <v/>
      </c>
      <c r="I12" s="8">
        <f t="shared" si="4"/>
        <v>-0.7270182438</v>
      </c>
      <c r="J12" s="8">
        <f t="shared" si="5"/>
        <v>1.245924419</v>
      </c>
      <c r="K12" s="17" t="str">
        <f t="shared" si="6"/>
        <v/>
      </c>
      <c r="L12" s="8">
        <f t="shared" si="7"/>
        <v>0.2594530877</v>
      </c>
    </row>
    <row r="13">
      <c r="A13" s="2">
        <v>1716.0</v>
      </c>
      <c r="B13" s="2" t="s">
        <v>194</v>
      </c>
      <c r="C13" s="2">
        <v>5.0</v>
      </c>
      <c r="D13" s="14">
        <f>iferror(VLOOKUP($A13, 'Awario - Last Month'!$A$2:$G972, 4, false), "")</f>
        <v>119</v>
      </c>
      <c r="E13" s="2">
        <v>0.0</v>
      </c>
      <c r="F13" s="15">
        <f t="shared" si="1"/>
        <v>0</v>
      </c>
      <c r="G13" s="15" t="b">
        <f t="shared" si="2"/>
        <v>1</v>
      </c>
      <c r="H13" s="16" t="str">
        <f t="shared" si="3"/>
        <v/>
      </c>
      <c r="I13" s="8">
        <f t="shared" si="4"/>
        <v>-0.7270182438</v>
      </c>
      <c r="J13" s="8">
        <f t="shared" si="5"/>
        <v>1.245924419</v>
      </c>
      <c r="K13" s="17" t="str">
        <f t="shared" si="6"/>
        <v/>
      </c>
      <c r="L13" s="8">
        <f t="shared" si="7"/>
        <v>0.2594530877</v>
      </c>
    </row>
    <row r="14">
      <c r="A14" s="2">
        <v>2113.0</v>
      </c>
      <c r="B14" s="2" t="s">
        <v>139</v>
      </c>
      <c r="C14" s="2">
        <v>5.0</v>
      </c>
      <c r="D14" s="14">
        <f>iferror(VLOOKUP($A14, 'Awario - Last Month'!$A$2:$G972, 4, false), "")</f>
        <v>0</v>
      </c>
      <c r="E14" s="2">
        <v>2429.0</v>
      </c>
      <c r="F14" s="15">
        <f t="shared" si="1"/>
        <v>3.385427515</v>
      </c>
      <c r="G14" s="15" t="b">
        <f t="shared" si="2"/>
        <v>1</v>
      </c>
      <c r="H14" s="16" t="str">
        <f t="shared" si="3"/>
        <v/>
      </c>
      <c r="I14" s="8">
        <f t="shared" si="4"/>
        <v>1.016180778</v>
      </c>
      <c r="J14" s="8">
        <f t="shared" si="5"/>
        <v>1.245924419</v>
      </c>
      <c r="K14" s="17" t="str">
        <f t="shared" si="6"/>
        <v/>
      </c>
      <c r="L14" s="8">
        <f t="shared" si="7"/>
        <v>1.131052599</v>
      </c>
    </row>
    <row r="15">
      <c r="A15" s="2">
        <v>1715.0</v>
      </c>
      <c r="B15" s="2" t="s">
        <v>192</v>
      </c>
      <c r="C15" s="2">
        <v>5.0</v>
      </c>
      <c r="D15" s="14">
        <f>iferror(VLOOKUP($A15, 'Awario - Last Month'!$A$2:$G972, 4, false), "")</f>
        <v>119</v>
      </c>
      <c r="E15" s="2">
        <v>0.0</v>
      </c>
      <c r="F15" s="15">
        <f t="shared" si="1"/>
        <v>0</v>
      </c>
      <c r="G15" s="15" t="b">
        <f t="shared" si="2"/>
        <v>1</v>
      </c>
      <c r="H15" s="16" t="str">
        <f t="shared" si="3"/>
        <v/>
      </c>
      <c r="I15" s="8">
        <f t="shared" si="4"/>
        <v>-0.7270182438</v>
      </c>
      <c r="J15" s="8">
        <f t="shared" si="5"/>
        <v>1.245924419</v>
      </c>
      <c r="K15" s="17" t="str">
        <f t="shared" si="6"/>
        <v/>
      </c>
      <c r="L15" s="8">
        <f t="shared" si="7"/>
        <v>0.2594530877</v>
      </c>
    </row>
    <row r="16">
      <c r="A16" s="2">
        <v>1869.0</v>
      </c>
      <c r="B16" s="2" t="s">
        <v>341</v>
      </c>
      <c r="C16" s="2">
        <v>0.0</v>
      </c>
      <c r="D16" s="14">
        <f>iferror(VLOOKUP($A16, 'Awario - Last Month'!$A$2:$G972, 4, false), "")</f>
        <v>0</v>
      </c>
      <c r="E16" s="2">
        <v>0.0</v>
      </c>
      <c r="F16" s="15">
        <f t="shared" si="1"/>
        <v>0</v>
      </c>
      <c r="G16" s="15" t="b">
        <f t="shared" si="2"/>
        <v>1</v>
      </c>
      <c r="H16" s="16" t="str">
        <f t="shared" si="3"/>
        <v/>
      </c>
      <c r="I16" s="8">
        <f t="shared" si="4"/>
        <v>-0.7270182438</v>
      </c>
      <c r="J16" s="8">
        <f t="shared" si="5"/>
        <v>-0.9975098132</v>
      </c>
      <c r="K16" s="17" t="str">
        <f t="shared" si="6"/>
        <v/>
      </c>
      <c r="L16" s="8">
        <f t="shared" si="7"/>
        <v>-0.8622640285</v>
      </c>
    </row>
    <row r="17">
      <c r="A17" s="2">
        <v>1438.0</v>
      </c>
      <c r="B17" s="2" t="s">
        <v>132</v>
      </c>
      <c r="C17" s="2">
        <v>5.0</v>
      </c>
      <c r="D17" s="14">
        <f>iferror(VLOOKUP($A17, 'Awario - Last Month'!$A$2:$G972, 4, false), "")</f>
        <v>1021</v>
      </c>
      <c r="E17" s="2">
        <v>12011.0</v>
      </c>
      <c r="F17" s="15">
        <f t="shared" si="1"/>
        <v>4.079579167</v>
      </c>
      <c r="G17" s="15" t="b">
        <f t="shared" si="2"/>
        <v>0</v>
      </c>
      <c r="H17" s="16">
        <f t="shared" si="3"/>
        <v>10.7639569</v>
      </c>
      <c r="I17" s="8">
        <f t="shared" si="4"/>
        <v>1.373608157</v>
      </c>
      <c r="J17" s="8">
        <f t="shared" si="5"/>
        <v>1.245924419</v>
      </c>
      <c r="K17" s="17">
        <f t="shared" si="6"/>
        <v>0.2473766376</v>
      </c>
      <c r="L17" s="8">
        <f t="shared" si="7"/>
        <v>0.9556364044</v>
      </c>
    </row>
    <row r="18">
      <c r="A18" s="2">
        <v>2106.0</v>
      </c>
      <c r="B18" s="2" t="s">
        <v>305</v>
      </c>
      <c r="C18" s="2">
        <v>3.0</v>
      </c>
      <c r="D18" s="14">
        <f>iferror(VLOOKUP($A18, 'Awario - Last Month'!$A$2:$G972, 4, false), "")</f>
        <v>0</v>
      </c>
      <c r="E18" s="2">
        <v>0.0</v>
      </c>
      <c r="F18" s="15">
        <f t="shared" si="1"/>
        <v>0</v>
      </c>
      <c r="G18" s="15" t="b">
        <f t="shared" si="2"/>
        <v>1</v>
      </c>
      <c r="H18" s="16" t="str">
        <f t="shared" si="3"/>
        <v/>
      </c>
      <c r="I18" s="8">
        <f t="shared" si="4"/>
        <v>-0.7270182438</v>
      </c>
      <c r="J18" s="8">
        <f t="shared" si="5"/>
        <v>0.3485507262</v>
      </c>
      <c r="K18" s="17" t="str">
        <f t="shared" si="6"/>
        <v/>
      </c>
      <c r="L18" s="8">
        <f t="shared" si="7"/>
        <v>-0.1892337588</v>
      </c>
    </row>
    <row r="19">
      <c r="A19" s="2">
        <v>1757.0</v>
      </c>
      <c r="B19" s="2" t="s">
        <v>211</v>
      </c>
      <c r="C19" s="2">
        <v>0.0</v>
      </c>
      <c r="D19" s="14">
        <f>iferror(VLOOKUP($A19, 'Awario - Last Month'!$A$2:$G972, 4, false), "")</f>
        <v>0</v>
      </c>
      <c r="E19" s="2">
        <v>0.0</v>
      </c>
      <c r="F19" s="15">
        <f t="shared" si="1"/>
        <v>0</v>
      </c>
      <c r="G19" s="15" t="b">
        <f t="shared" si="2"/>
        <v>1</v>
      </c>
      <c r="H19" s="16" t="str">
        <f t="shared" si="3"/>
        <v/>
      </c>
      <c r="I19" s="8">
        <f t="shared" si="4"/>
        <v>-0.7270182438</v>
      </c>
      <c r="J19" s="8">
        <f t="shared" si="5"/>
        <v>-0.9975098132</v>
      </c>
      <c r="K19" s="17" t="str">
        <f t="shared" si="6"/>
        <v/>
      </c>
      <c r="L19" s="8">
        <f t="shared" si="7"/>
        <v>-0.8622640285</v>
      </c>
    </row>
    <row r="20">
      <c r="A20" s="2">
        <v>1852.0</v>
      </c>
      <c r="B20" s="2" t="s">
        <v>234</v>
      </c>
      <c r="C20" s="2">
        <v>0.0</v>
      </c>
      <c r="D20" s="14">
        <f>iferror(VLOOKUP($A20, 'Awario - Last Month'!$A$2:$G972, 4, false), "")</f>
        <v>0</v>
      </c>
      <c r="E20" s="2">
        <v>0.0</v>
      </c>
      <c r="F20" s="15">
        <f t="shared" si="1"/>
        <v>0</v>
      </c>
      <c r="G20" s="15" t="b">
        <f t="shared" si="2"/>
        <v>1</v>
      </c>
      <c r="H20" s="16" t="str">
        <f t="shared" si="3"/>
        <v/>
      </c>
      <c r="I20" s="8">
        <f t="shared" si="4"/>
        <v>-0.7270182438</v>
      </c>
      <c r="J20" s="8">
        <f t="shared" si="5"/>
        <v>-0.9975098132</v>
      </c>
      <c r="K20" s="17" t="str">
        <f t="shared" si="6"/>
        <v/>
      </c>
      <c r="L20" s="8">
        <f t="shared" si="7"/>
        <v>-0.8622640285</v>
      </c>
    </row>
    <row r="21">
      <c r="A21" s="2">
        <v>1850.0</v>
      </c>
      <c r="B21" s="2" t="s">
        <v>231</v>
      </c>
      <c r="C21" s="2">
        <v>0.0</v>
      </c>
      <c r="D21" s="14">
        <f>iferror(VLOOKUP($A21, 'Awario - Last Month'!$A$2:$G972, 4, false), "")</f>
        <v>0</v>
      </c>
      <c r="E21" s="2">
        <v>0.0</v>
      </c>
      <c r="F21" s="15">
        <f t="shared" si="1"/>
        <v>0</v>
      </c>
      <c r="G21" s="15" t="b">
        <f t="shared" si="2"/>
        <v>1</v>
      </c>
      <c r="H21" s="16" t="str">
        <f t="shared" si="3"/>
        <v/>
      </c>
      <c r="I21" s="8">
        <f t="shared" si="4"/>
        <v>-0.7270182438</v>
      </c>
      <c r="J21" s="8">
        <f t="shared" si="5"/>
        <v>-0.9975098132</v>
      </c>
      <c r="K21" s="17" t="str">
        <f t="shared" si="6"/>
        <v/>
      </c>
      <c r="L21" s="8">
        <f t="shared" si="7"/>
        <v>-0.8622640285</v>
      </c>
    </row>
    <row r="22">
      <c r="A22" s="2">
        <v>2071.0</v>
      </c>
      <c r="B22" s="2" t="s">
        <v>295</v>
      </c>
      <c r="C22" s="2">
        <v>0.0</v>
      </c>
      <c r="D22" s="14">
        <f>iferror(VLOOKUP($A22, 'Awario - Last Month'!$A$2:$G972, 4, false), "")</f>
        <v>0</v>
      </c>
      <c r="E22" s="2">
        <v>0.0</v>
      </c>
      <c r="F22" s="15">
        <f t="shared" si="1"/>
        <v>0</v>
      </c>
      <c r="G22" s="15" t="b">
        <f t="shared" si="2"/>
        <v>1</v>
      </c>
      <c r="H22" s="16" t="str">
        <f t="shared" si="3"/>
        <v/>
      </c>
      <c r="I22" s="8">
        <f t="shared" si="4"/>
        <v>-0.7270182438</v>
      </c>
      <c r="J22" s="8">
        <f t="shared" si="5"/>
        <v>-0.9975098132</v>
      </c>
      <c r="K22" s="17" t="str">
        <f t="shared" si="6"/>
        <v/>
      </c>
      <c r="L22" s="8">
        <f t="shared" si="7"/>
        <v>-0.8622640285</v>
      </c>
    </row>
    <row r="23">
      <c r="A23" s="2">
        <v>1480.0</v>
      </c>
      <c r="B23" s="2" t="s">
        <v>156</v>
      </c>
      <c r="C23" s="2">
        <v>5.0</v>
      </c>
      <c r="D23" s="14">
        <f>iferror(VLOOKUP($A23, 'Awario - Last Month'!$A$2:$G972, 4, false), "")</f>
        <v>1933</v>
      </c>
      <c r="E23" s="2">
        <v>48725.0</v>
      </c>
      <c r="F23" s="15">
        <f t="shared" si="1"/>
        <v>4.687751848</v>
      </c>
      <c r="G23" s="15" t="b">
        <f t="shared" si="2"/>
        <v>0</v>
      </c>
      <c r="H23" s="16">
        <f t="shared" si="3"/>
        <v>24.20693223</v>
      </c>
      <c r="I23" s="8">
        <f t="shared" si="4"/>
        <v>1.686763886</v>
      </c>
      <c r="J23" s="8">
        <f t="shared" si="5"/>
        <v>1.245924419</v>
      </c>
      <c r="K23" s="17">
        <f t="shared" si="6"/>
        <v>1.308136186</v>
      </c>
      <c r="L23" s="8">
        <f t="shared" si="7"/>
        <v>1.413608164</v>
      </c>
    </row>
    <row r="24">
      <c r="A24" s="2">
        <v>1117.0</v>
      </c>
      <c r="B24" s="2" t="s">
        <v>104</v>
      </c>
      <c r="C24" s="2">
        <v>5.0</v>
      </c>
      <c r="D24" s="14">
        <f>iferror(VLOOKUP($A24, 'Awario - Last Month'!$A$2:$G972, 4, false), "")</f>
        <v>10375</v>
      </c>
      <c r="E24" s="2">
        <v>61823.0</v>
      </c>
      <c r="F24" s="15">
        <f t="shared" si="1"/>
        <v>4.791150076</v>
      </c>
      <c r="G24" s="15" t="b">
        <f t="shared" si="2"/>
        <v>0</v>
      </c>
      <c r="H24" s="16">
        <f t="shared" si="3"/>
        <v>4.958843373</v>
      </c>
      <c r="I24" s="8">
        <f t="shared" si="4"/>
        <v>1.740004928</v>
      </c>
      <c r="J24" s="8">
        <f t="shared" si="5"/>
        <v>1.245924419</v>
      </c>
      <c r="K24" s="17">
        <f t="shared" si="6"/>
        <v>-0.2106938013</v>
      </c>
      <c r="L24" s="8">
        <f t="shared" si="7"/>
        <v>0.9250785154</v>
      </c>
    </row>
    <row r="25">
      <c r="A25" s="2">
        <v>1931.0</v>
      </c>
      <c r="B25" s="2" t="s">
        <v>261</v>
      </c>
      <c r="C25" s="2">
        <v>0.0</v>
      </c>
      <c r="D25" s="14">
        <f>iferror(VLOOKUP($A25, 'Awario - Last Month'!$A$2:$G972, 4, false), "")</f>
        <v>0</v>
      </c>
      <c r="E25" s="2">
        <v>0.0</v>
      </c>
      <c r="F25" s="15">
        <f t="shared" si="1"/>
        <v>0</v>
      </c>
      <c r="G25" s="15" t="b">
        <f t="shared" si="2"/>
        <v>1</v>
      </c>
      <c r="H25" s="16" t="str">
        <f t="shared" si="3"/>
        <v/>
      </c>
      <c r="I25" s="8">
        <f t="shared" si="4"/>
        <v>-0.7270182438</v>
      </c>
      <c r="J25" s="8">
        <f t="shared" si="5"/>
        <v>-0.9975098132</v>
      </c>
      <c r="K25" s="17" t="str">
        <f t="shared" si="6"/>
        <v/>
      </c>
      <c r="L25" s="8">
        <f t="shared" si="7"/>
        <v>-0.8622640285</v>
      </c>
    </row>
    <row r="26">
      <c r="A26" s="2">
        <v>1423.0</v>
      </c>
      <c r="B26" s="2" t="s">
        <v>52</v>
      </c>
      <c r="C26" s="2">
        <v>5.0</v>
      </c>
      <c r="D26" s="14">
        <f>iferror(VLOOKUP($A26, 'Awario - Last Month'!$A$2:$G972, 4, false), "")</f>
        <v>172</v>
      </c>
      <c r="E26" s="2">
        <v>2126.0</v>
      </c>
      <c r="F26" s="15">
        <f t="shared" si="1"/>
        <v>3.32756326</v>
      </c>
      <c r="G26" s="15" t="b">
        <f t="shared" si="2"/>
        <v>1</v>
      </c>
      <c r="H26" s="16" t="str">
        <f t="shared" si="3"/>
        <v/>
      </c>
      <c r="I26" s="8">
        <f t="shared" si="4"/>
        <v>0.9863857489</v>
      </c>
      <c r="J26" s="8">
        <f t="shared" si="5"/>
        <v>1.245924419</v>
      </c>
      <c r="K26" s="17" t="str">
        <f t="shared" si="6"/>
        <v/>
      </c>
      <c r="L26" s="8">
        <f t="shared" si="7"/>
        <v>1.116155084</v>
      </c>
    </row>
    <row r="27">
      <c r="A27" s="2">
        <v>755.0</v>
      </c>
      <c r="B27" s="2" t="s">
        <v>63</v>
      </c>
      <c r="C27" s="2">
        <v>0.0</v>
      </c>
      <c r="D27" s="14">
        <f>iferror(VLOOKUP($A27, 'Awario - Last Month'!$A$2:$G972, 4, false), "")</f>
        <v>0</v>
      </c>
      <c r="E27" s="2">
        <v>0.0</v>
      </c>
      <c r="F27" s="15">
        <f t="shared" si="1"/>
        <v>0</v>
      </c>
      <c r="G27" s="15" t="b">
        <f t="shared" si="2"/>
        <v>1</v>
      </c>
      <c r="H27" s="16" t="str">
        <f t="shared" si="3"/>
        <v/>
      </c>
      <c r="I27" s="8">
        <f t="shared" si="4"/>
        <v>-0.7270182438</v>
      </c>
      <c r="J27" s="8">
        <f t="shared" si="5"/>
        <v>-0.9975098132</v>
      </c>
      <c r="K27" s="17" t="str">
        <f t="shared" si="6"/>
        <v/>
      </c>
      <c r="L27" s="8">
        <f t="shared" si="7"/>
        <v>-0.8622640285</v>
      </c>
    </row>
    <row r="28">
      <c r="A28" s="2">
        <v>1826.0</v>
      </c>
      <c r="B28" s="2" t="s">
        <v>222</v>
      </c>
      <c r="C28" s="2">
        <v>0.0</v>
      </c>
      <c r="D28" s="14">
        <f>iferror(VLOOKUP($A28, 'Awario - Last Month'!$A$2:$G972, 4, false), "")</f>
        <v>0</v>
      </c>
      <c r="E28" s="2">
        <v>0.0</v>
      </c>
      <c r="F28" s="15">
        <f t="shared" si="1"/>
        <v>0</v>
      </c>
      <c r="G28" s="15" t="b">
        <f t="shared" si="2"/>
        <v>1</v>
      </c>
      <c r="H28" s="16" t="str">
        <f t="shared" si="3"/>
        <v/>
      </c>
      <c r="I28" s="8">
        <f t="shared" si="4"/>
        <v>-0.7270182438</v>
      </c>
      <c r="J28" s="8">
        <f t="shared" si="5"/>
        <v>-0.9975098132</v>
      </c>
      <c r="K28" s="17" t="str">
        <f t="shared" si="6"/>
        <v/>
      </c>
      <c r="L28" s="8">
        <f t="shared" si="7"/>
        <v>-0.8622640285</v>
      </c>
    </row>
    <row r="29">
      <c r="A29" s="2">
        <v>2301.0</v>
      </c>
      <c r="B29" s="2" t="s">
        <v>155</v>
      </c>
      <c r="C29" s="2">
        <v>2.0</v>
      </c>
      <c r="D29" s="14" t="str">
        <f>iferror(VLOOKUP($A29, 'Awario - Last Month'!$A$2:$G972, 4, false), "")</f>
        <v/>
      </c>
      <c r="E29" s="2">
        <v>0.0</v>
      </c>
      <c r="F29" s="15">
        <f t="shared" si="1"/>
        <v>0</v>
      </c>
      <c r="G29" s="15" t="b">
        <f t="shared" si="2"/>
        <v>1</v>
      </c>
      <c r="H29" s="16" t="str">
        <f t="shared" si="3"/>
        <v/>
      </c>
      <c r="I29" s="8">
        <f t="shared" si="4"/>
        <v>-0.7270182438</v>
      </c>
      <c r="J29" s="8">
        <f t="shared" si="5"/>
        <v>-0.1001361202</v>
      </c>
      <c r="K29" s="17" t="str">
        <f t="shared" si="6"/>
        <v/>
      </c>
      <c r="L29" s="8">
        <f t="shared" si="7"/>
        <v>-0.413577182</v>
      </c>
    </row>
    <row r="30">
      <c r="A30" s="2">
        <v>1412.0</v>
      </c>
      <c r="B30" s="2" t="s">
        <v>127</v>
      </c>
      <c r="C30" s="2">
        <v>0.0</v>
      </c>
      <c r="D30" s="14">
        <f>iferror(VLOOKUP($A30, 'Awario - Last Month'!$A$2:$G972, 4, false), "")</f>
        <v>0</v>
      </c>
      <c r="E30" s="2">
        <v>0.0</v>
      </c>
      <c r="F30" s="15">
        <f t="shared" si="1"/>
        <v>0</v>
      </c>
      <c r="G30" s="15" t="b">
        <f t="shared" si="2"/>
        <v>1</v>
      </c>
      <c r="H30" s="16" t="str">
        <f t="shared" si="3"/>
        <v/>
      </c>
      <c r="I30" s="8">
        <f t="shared" si="4"/>
        <v>-0.7270182438</v>
      </c>
      <c r="J30" s="8">
        <f t="shared" si="5"/>
        <v>-0.9975098132</v>
      </c>
      <c r="K30" s="17" t="str">
        <f t="shared" si="6"/>
        <v/>
      </c>
      <c r="L30" s="8">
        <f t="shared" si="7"/>
        <v>-0.8622640285</v>
      </c>
    </row>
    <row r="31">
      <c r="A31" s="2">
        <v>1529.0</v>
      </c>
      <c r="B31" s="2" t="s">
        <v>164</v>
      </c>
      <c r="C31" s="2">
        <v>0.0</v>
      </c>
      <c r="D31" s="14">
        <f>iferror(VLOOKUP($A31, 'Awario - Last Month'!$A$2:$G972, 4, false), "")</f>
        <v>0</v>
      </c>
      <c r="E31" s="2">
        <v>0.0</v>
      </c>
      <c r="F31" s="15">
        <f t="shared" si="1"/>
        <v>0</v>
      </c>
      <c r="G31" s="15" t="b">
        <f t="shared" si="2"/>
        <v>1</v>
      </c>
      <c r="H31" s="16" t="str">
        <f t="shared" si="3"/>
        <v/>
      </c>
      <c r="I31" s="8">
        <f t="shared" si="4"/>
        <v>-0.7270182438</v>
      </c>
      <c r="J31" s="8">
        <f t="shared" si="5"/>
        <v>-0.9975098132</v>
      </c>
      <c r="K31" s="17" t="str">
        <f t="shared" si="6"/>
        <v/>
      </c>
      <c r="L31" s="8">
        <f t="shared" si="7"/>
        <v>-0.8622640285</v>
      </c>
    </row>
    <row r="32">
      <c r="A32" s="2">
        <v>1874.0</v>
      </c>
      <c r="B32" s="2" t="s">
        <v>249</v>
      </c>
      <c r="C32" s="2">
        <v>5.0</v>
      </c>
      <c r="D32" s="14">
        <f>iferror(VLOOKUP($A32, 'Awario - Last Month'!$A$2:$G972, 4, false), "")</f>
        <v>0</v>
      </c>
      <c r="E32" s="2">
        <v>1710.0</v>
      </c>
      <c r="F32" s="15">
        <f t="shared" si="1"/>
        <v>3.23299611</v>
      </c>
      <c r="G32" s="15" t="b">
        <f t="shared" si="2"/>
        <v>1</v>
      </c>
      <c r="H32" s="16" t="str">
        <f t="shared" si="3"/>
        <v/>
      </c>
      <c r="I32" s="8">
        <f t="shared" si="4"/>
        <v>0.9376919393</v>
      </c>
      <c r="J32" s="8">
        <f t="shared" si="5"/>
        <v>1.245924419</v>
      </c>
      <c r="K32" s="17" t="str">
        <f t="shared" si="6"/>
        <v/>
      </c>
      <c r="L32" s="8">
        <f t="shared" si="7"/>
        <v>1.091808179</v>
      </c>
    </row>
    <row r="33">
      <c r="A33" s="2">
        <v>1018.0</v>
      </c>
      <c r="B33" s="2" t="s">
        <v>91</v>
      </c>
      <c r="C33" s="2">
        <v>0.0</v>
      </c>
      <c r="D33" s="14">
        <f>iferror(VLOOKUP($A33, 'Awario - Last Month'!$A$2:$G972, 4, false), "")</f>
        <v>0</v>
      </c>
      <c r="E33" s="2">
        <v>0.0</v>
      </c>
      <c r="F33" s="15">
        <f t="shared" si="1"/>
        <v>0</v>
      </c>
      <c r="G33" s="15" t="b">
        <f t="shared" si="2"/>
        <v>1</v>
      </c>
      <c r="H33" s="16" t="str">
        <f t="shared" si="3"/>
        <v/>
      </c>
      <c r="I33" s="8">
        <f t="shared" si="4"/>
        <v>-0.7270182438</v>
      </c>
      <c r="J33" s="8">
        <f t="shared" si="5"/>
        <v>-0.9975098132</v>
      </c>
      <c r="K33" s="17" t="str">
        <f t="shared" si="6"/>
        <v/>
      </c>
      <c r="L33" s="8">
        <f t="shared" si="7"/>
        <v>-0.8622640285</v>
      </c>
    </row>
    <row r="34">
      <c r="A34" s="2">
        <v>1726.0</v>
      </c>
      <c r="B34" s="2" t="s">
        <v>199</v>
      </c>
      <c r="C34" s="2">
        <v>0.0</v>
      </c>
      <c r="D34" s="14">
        <f>iferror(VLOOKUP($A34, 'Awario - Last Month'!$A$2:$G972, 4, false), "")</f>
        <v>0</v>
      </c>
      <c r="E34" s="2">
        <v>0.0</v>
      </c>
      <c r="F34" s="15">
        <f t="shared" si="1"/>
        <v>0</v>
      </c>
      <c r="G34" s="15" t="b">
        <f t="shared" si="2"/>
        <v>1</v>
      </c>
      <c r="H34" s="16" t="str">
        <f t="shared" si="3"/>
        <v/>
      </c>
      <c r="I34" s="8">
        <f t="shared" si="4"/>
        <v>-0.7270182438</v>
      </c>
      <c r="J34" s="8">
        <f t="shared" si="5"/>
        <v>-0.9975098132</v>
      </c>
      <c r="K34" s="17" t="str">
        <f t="shared" si="6"/>
        <v/>
      </c>
      <c r="L34" s="8">
        <f t="shared" si="7"/>
        <v>-0.8622640285</v>
      </c>
    </row>
    <row r="35">
      <c r="A35" s="2">
        <v>1827.0</v>
      </c>
      <c r="B35" s="2" t="s">
        <v>224</v>
      </c>
      <c r="C35" s="2">
        <v>0.0</v>
      </c>
      <c r="D35" s="14">
        <f>iferror(VLOOKUP($A35, 'Awario - Last Month'!$A$2:$G972, 4, false), "")</f>
        <v>0</v>
      </c>
      <c r="E35" s="2">
        <v>0.0</v>
      </c>
      <c r="F35" s="15">
        <f t="shared" si="1"/>
        <v>0</v>
      </c>
      <c r="G35" s="15" t="b">
        <f t="shared" si="2"/>
        <v>1</v>
      </c>
      <c r="H35" s="16" t="str">
        <f t="shared" si="3"/>
        <v/>
      </c>
      <c r="I35" s="8">
        <f t="shared" si="4"/>
        <v>-0.7270182438</v>
      </c>
      <c r="J35" s="8">
        <f t="shared" si="5"/>
        <v>-0.9975098132</v>
      </c>
      <c r="K35" s="17" t="str">
        <f t="shared" si="6"/>
        <v/>
      </c>
      <c r="L35" s="8">
        <f t="shared" si="7"/>
        <v>-0.8622640285</v>
      </c>
    </row>
    <row r="36">
      <c r="A36" s="2">
        <v>1571.0</v>
      </c>
      <c r="B36" s="2" t="s">
        <v>342</v>
      </c>
      <c r="C36" s="2">
        <v>5.0</v>
      </c>
      <c r="D36" s="14">
        <f>iferror(VLOOKUP($A36, 'Awario - Last Month'!$A$2:$G972, 4, false), "")</f>
        <v>12253</v>
      </c>
      <c r="E36" s="2">
        <v>18426.0</v>
      </c>
      <c r="F36" s="15">
        <f t="shared" si="1"/>
        <v>4.265431067</v>
      </c>
      <c r="G36" s="15" t="b">
        <f t="shared" si="2"/>
        <v>0</v>
      </c>
      <c r="H36" s="16">
        <f t="shared" si="3"/>
        <v>0.503794989</v>
      </c>
      <c r="I36" s="8">
        <f t="shared" si="4"/>
        <v>1.469305627</v>
      </c>
      <c r="J36" s="8">
        <f t="shared" si="5"/>
        <v>1.245924419</v>
      </c>
      <c r="K36" s="17">
        <f t="shared" si="6"/>
        <v>-0.5622331738</v>
      </c>
      <c r="L36" s="8">
        <f t="shared" si="7"/>
        <v>0.7176656242</v>
      </c>
    </row>
    <row r="37">
      <c r="A37" s="2">
        <v>1608.0</v>
      </c>
      <c r="B37" s="2" t="s">
        <v>178</v>
      </c>
      <c r="C37" s="2">
        <v>0.0</v>
      </c>
      <c r="D37" s="14">
        <f>iferror(VLOOKUP($A37, 'Awario - Last Month'!$A$2:$G972, 4, false), "")</f>
        <v>0</v>
      </c>
      <c r="E37" s="2">
        <v>0.0</v>
      </c>
      <c r="F37" s="15">
        <f t="shared" si="1"/>
        <v>0</v>
      </c>
      <c r="G37" s="15" t="b">
        <f t="shared" si="2"/>
        <v>1</v>
      </c>
      <c r="H37" s="16" t="str">
        <f t="shared" si="3"/>
        <v/>
      </c>
      <c r="I37" s="8">
        <f t="shared" si="4"/>
        <v>-0.7270182438</v>
      </c>
      <c r="J37" s="8">
        <f t="shared" si="5"/>
        <v>-0.9975098132</v>
      </c>
      <c r="K37" s="17" t="str">
        <f t="shared" si="6"/>
        <v/>
      </c>
      <c r="L37" s="8">
        <f t="shared" si="7"/>
        <v>-0.8622640285</v>
      </c>
    </row>
    <row r="38">
      <c r="A38" s="2">
        <v>831.0</v>
      </c>
      <c r="B38" s="2" t="s">
        <v>77</v>
      </c>
      <c r="C38" s="2">
        <v>0.0</v>
      </c>
      <c r="D38" s="14">
        <f>iferror(VLOOKUP($A38, 'Awario - Last Month'!$A$2:$G972, 4, false), "")</f>
        <v>181</v>
      </c>
      <c r="E38" s="2">
        <v>2438.0</v>
      </c>
      <c r="F38" s="15">
        <f t="shared" si="1"/>
        <v>3.387033701</v>
      </c>
      <c r="G38" s="15" t="b">
        <f t="shared" si="2"/>
        <v>1</v>
      </c>
      <c r="H38" s="16" t="str">
        <f t="shared" si="3"/>
        <v/>
      </c>
      <c r="I38" s="8">
        <f t="shared" si="4"/>
        <v>1.017007824</v>
      </c>
      <c r="J38" s="8">
        <f t="shared" si="5"/>
        <v>-0.9975098132</v>
      </c>
      <c r="K38" s="17" t="str">
        <f t="shared" si="6"/>
        <v/>
      </c>
      <c r="L38" s="8">
        <f t="shared" si="7"/>
        <v>0.009749005304</v>
      </c>
    </row>
    <row r="39">
      <c r="A39" s="2">
        <v>2214.0</v>
      </c>
      <c r="B39" s="2" t="s">
        <v>255</v>
      </c>
      <c r="C39" s="2">
        <v>4.0</v>
      </c>
      <c r="D39" s="14" t="str">
        <f>iferror(VLOOKUP($A39, 'Awario - Last Month'!$A$2:$G972, 4, false), "")</f>
        <v/>
      </c>
      <c r="E39" s="2">
        <v>0.0</v>
      </c>
      <c r="F39" s="15">
        <f t="shared" si="1"/>
        <v>0</v>
      </c>
      <c r="G39" s="15" t="b">
        <f t="shared" si="2"/>
        <v>1</v>
      </c>
      <c r="H39" s="16" t="str">
        <f t="shared" si="3"/>
        <v/>
      </c>
      <c r="I39" s="8">
        <f t="shared" si="4"/>
        <v>-0.7270182438</v>
      </c>
      <c r="J39" s="8">
        <f t="shared" si="5"/>
        <v>0.7972375727</v>
      </c>
      <c r="K39" s="17" t="str">
        <f t="shared" si="6"/>
        <v/>
      </c>
      <c r="L39" s="8">
        <f t="shared" si="7"/>
        <v>0.03510966444</v>
      </c>
    </row>
    <row r="40">
      <c r="A40" s="2">
        <v>1804.0</v>
      </c>
      <c r="B40" s="2" t="s">
        <v>220</v>
      </c>
      <c r="C40" s="2">
        <v>0.0</v>
      </c>
      <c r="D40" s="14">
        <f>iferror(VLOOKUP($A40, 'Awario - Last Month'!$A$2:$G972, 4, false), "")</f>
        <v>0</v>
      </c>
      <c r="E40" s="2">
        <v>0.0</v>
      </c>
      <c r="F40" s="15">
        <f t="shared" si="1"/>
        <v>0</v>
      </c>
      <c r="G40" s="15" t="b">
        <f t="shared" si="2"/>
        <v>1</v>
      </c>
      <c r="H40" s="16" t="str">
        <f t="shared" si="3"/>
        <v/>
      </c>
      <c r="I40" s="8">
        <f t="shared" si="4"/>
        <v>-0.7270182438</v>
      </c>
      <c r="J40" s="8">
        <f t="shared" si="5"/>
        <v>-0.9975098132</v>
      </c>
      <c r="K40" s="17" t="str">
        <f t="shared" si="6"/>
        <v/>
      </c>
      <c r="L40" s="8">
        <f t="shared" si="7"/>
        <v>-0.8622640285</v>
      </c>
    </row>
    <row r="41">
      <c r="A41" s="2">
        <v>1222.0</v>
      </c>
      <c r="B41" s="2" t="s">
        <v>109</v>
      </c>
      <c r="C41" s="2">
        <v>0.0</v>
      </c>
      <c r="D41" s="14">
        <f>iferror(VLOOKUP($A41, 'Awario - Last Month'!$A$2:$G972, 4, false), "")</f>
        <v>0</v>
      </c>
      <c r="E41" s="2">
        <v>0.0</v>
      </c>
      <c r="F41" s="15">
        <f t="shared" si="1"/>
        <v>0</v>
      </c>
      <c r="G41" s="15" t="b">
        <f t="shared" si="2"/>
        <v>1</v>
      </c>
      <c r="H41" s="16" t="str">
        <f t="shared" si="3"/>
        <v/>
      </c>
      <c r="I41" s="8">
        <f t="shared" si="4"/>
        <v>-0.7270182438</v>
      </c>
      <c r="J41" s="8">
        <f t="shared" si="5"/>
        <v>-0.9975098132</v>
      </c>
      <c r="K41" s="17" t="str">
        <f t="shared" si="6"/>
        <v/>
      </c>
      <c r="L41" s="8">
        <f t="shared" si="7"/>
        <v>-0.8622640285</v>
      </c>
    </row>
    <row r="42">
      <c r="A42" s="2">
        <v>1721.0</v>
      </c>
      <c r="B42" s="2" t="s">
        <v>198</v>
      </c>
      <c r="C42" s="2">
        <v>5.0</v>
      </c>
      <c r="D42" s="14">
        <f>iferror(VLOOKUP($A42, 'Awario - Last Month'!$A$2:$G972, 4, false), "")</f>
        <v>166</v>
      </c>
      <c r="E42" s="2">
        <v>0.0</v>
      </c>
      <c r="F42" s="15">
        <f t="shared" si="1"/>
        <v>0</v>
      </c>
      <c r="G42" s="15" t="b">
        <f t="shared" si="2"/>
        <v>1</v>
      </c>
      <c r="H42" s="16" t="str">
        <f t="shared" si="3"/>
        <v/>
      </c>
      <c r="I42" s="8">
        <f t="shared" si="4"/>
        <v>-0.7270182438</v>
      </c>
      <c r="J42" s="8">
        <f t="shared" si="5"/>
        <v>1.245924419</v>
      </c>
      <c r="K42" s="17" t="str">
        <f t="shared" si="6"/>
        <v/>
      </c>
      <c r="L42" s="8">
        <f t="shared" si="7"/>
        <v>0.2594530877</v>
      </c>
    </row>
    <row r="43">
      <c r="A43" s="2">
        <v>1868.0</v>
      </c>
      <c r="B43" s="2" t="s">
        <v>244</v>
      </c>
      <c r="C43" s="2">
        <v>0.0</v>
      </c>
      <c r="D43" s="14">
        <f>iferror(VLOOKUP($A43, 'Awario - Last Month'!$A$2:$G972, 4, false), "")</f>
        <v>0</v>
      </c>
      <c r="E43" s="2">
        <v>0.0</v>
      </c>
      <c r="F43" s="15">
        <f t="shared" si="1"/>
        <v>0</v>
      </c>
      <c r="G43" s="15" t="b">
        <f t="shared" si="2"/>
        <v>1</v>
      </c>
      <c r="H43" s="16" t="str">
        <f t="shared" si="3"/>
        <v/>
      </c>
      <c r="I43" s="8">
        <f t="shared" si="4"/>
        <v>-0.7270182438</v>
      </c>
      <c r="J43" s="8">
        <f t="shared" si="5"/>
        <v>-0.9975098132</v>
      </c>
      <c r="K43" s="17" t="str">
        <f t="shared" si="6"/>
        <v/>
      </c>
      <c r="L43" s="8">
        <f t="shared" si="7"/>
        <v>-0.8622640285</v>
      </c>
    </row>
    <row r="44">
      <c r="A44" s="2">
        <v>2202.0</v>
      </c>
      <c r="B44" s="2" t="s">
        <v>313</v>
      </c>
      <c r="C44" s="2">
        <v>0.0</v>
      </c>
      <c r="D44" s="14" t="str">
        <f>iferror(VLOOKUP($A44, 'Awario - Last Month'!$A$2:$G972, 4, false), "")</f>
        <v/>
      </c>
      <c r="E44" s="2">
        <v>0.0</v>
      </c>
      <c r="F44" s="15">
        <f t="shared" si="1"/>
        <v>0</v>
      </c>
      <c r="G44" s="15" t="b">
        <f t="shared" si="2"/>
        <v>1</v>
      </c>
      <c r="H44" s="16" t="str">
        <f t="shared" si="3"/>
        <v/>
      </c>
      <c r="I44" s="8">
        <f t="shared" si="4"/>
        <v>-0.7270182438</v>
      </c>
      <c r="J44" s="8">
        <f t="shared" si="5"/>
        <v>-0.9975098132</v>
      </c>
      <c r="K44" s="17" t="str">
        <f t="shared" si="6"/>
        <v/>
      </c>
      <c r="L44" s="8">
        <f t="shared" si="7"/>
        <v>-0.8622640285</v>
      </c>
    </row>
    <row r="45">
      <c r="A45" s="2">
        <v>871.0</v>
      </c>
      <c r="B45" s="2" t="s">
        <v>83</v>
      </c>
      <c r="C45" s="2">
        <v>0.0</v>
      </c>
      <c r="D45" s="14">
        <f>iferror(VLOOKUP($A45, 'Awario - Last Month'!$A$2:$G972, 4, false), "")</f>
        <v>0</v>
      </c>
      <c r="E45" s="2">
        <v>0.0</v>
      </c>
      <c r="F45" s="15">
        <f t="shared" si="1"/>
        <v>0</v>
      </c>
      <c r="G45" s="15" t="b">
        <f t="shared" si="2"/>
        <v>1</v>
      </c>
      <c r="H45" s="16" t="str">
        <f t="shared" si="3"/>
        <v/>
      </c>
      <c r="I45" s="8">
        <f t="shared" si="4"/>
        <v>-0.7270182438</v>
      </c>
      <c r="J45" s="8">
        <f t="shared" si="5"/>
        <v>-0.9975098132</v>
      </c>
      <c r="K45" s="17" t="str">
        <f t="shared" si="6"/>
        <v/>
      </c>
      <c r="L45" s="8">
        <f t="shared" si="7"/>
        <v>-0.8622640285</v>
      </c>
    </row>
    <row r="46">
      <c r="A46" s="2">
        <v>1349.0</v>
      </c>
      <c r="B46" s="2" t="s">
        <v>119</v>
      </c>
      <c r="C46" s="2">
        <v>1.0</v>
      </c>
      <c r="D46" s="14">
        <f>iferror(VLOOKUP($A46, 'Awario - Last Month'!$A$2:$G972, 4, false), "")</f>
        <v>0</v>
      </c>
      <c r="E46" s="2">
        <v>0.0</v>
      </c>
      <c r="F46" s="15">
        <f t="shared" si="1"/>
        <v>0</v>
      </c>
      <c r="G46" s="15" t="b">
        <f t="shared" si="2"/>
        <v>1</v>
      </c>
      <c r="H46" s="16" t="str">
        <f t="shared" si="3"/>
        <v/>
      </c>
      <c r="I46" s="8">
        <f t="shared" si="4"/>
        <v>-0.7270182438</v>
      </c>
      <c r="J46" s="8">
        <f t="shared" si="5"/>
        <v>-0.5488229667</v>
      </c>
      <c r="K46" s="17" t="str">
        <f t="shared" si="6"/>
        <v/>
      </c>
      <c r="L46" s="8">
        <f t="shared" si="7"/>
        <v>-0.6379206052</v>
      </c>
    </row>
    <row r="47">
      <c r="A47" s="2">
        <v>1323.0</v>
      </c>
      <c r="B47" s="2" t="s">
        <v>117</v>
      </c>
      <c r="C47" s="2">
        <v>3.0</v>
      </c>
      <c r="D47" s="14">
        <f>iferror(VLOOKUP($A47, 'Awario - Last Month'!$A$2:$G972, 4, false), "")</f>
        <v>0</v>
      </c>
      <c r="E47" s="2">
        <v>0.0</v>
      </c>
      <c r="F47" s="15">
        <f t="shared" si="1"/>
        <v>0</v>
      </c>
      <c r="G47" s="15" t="b">
        <f t="shared" si="2"/>
        <v>1</v>
      </c>
      <c r="H47" s="16" t="str">
        <f t="shared" si="3"/>
        <v/>
      </c>
      <c r="I47" s="8">
        <f t="shared" si="4"/>
        <v>-0.7270182438</v>
      </c>
      <c r="J47" s="8">
        <f t="shared" si="5"/>
        <v>0.3485507262</v>
      </c>
      <c r="K47" s="17" t="str">
        <f t="shared" si="6"/>
        <v/>
      </c>
      <c r="L47" s="8">
        <f t="shared" si="7"/>
        <v>-0.1892337588</v>
      </c>
    </row>
    <row r="48">
      <c r="A48" s="2">
        <v>1997.0</v>
      </c>
      <c r="B48" s="2" t="s">
        <v>274</v>
      </c>
      <c r="C48" s="2">
        <v>0.0</v>
      </c>
      <c r="D48" s="14">
        <f>iferror(VLOOKUP($A48, 'Awario - Last Month'!$A$2:$G972, 4, false), "")</f>
        <v>0</v>
      </c>
      <c r="E48" s="2">
        <v>0.0</v>
      </c>
      <c r="F48" s="15">
        <f t="shared" si="1"/>
        <v>0</v>
      </c>
      <c r="G48" s="15" t="b">
        <f t="shared" si="2"/>
        <v>1</v>
      </c>
      <c r="H48" s="16" t="str">
        <f t="shared" si="3"/>
        <v/>
      </c>
      <c r="I48" s="8">
        <f t="shared" si="4"/>
        <v>-0.7270182438</v>
      </c>
      <c r="J48" s="8">
        <f t="shared" si="5"/>
        <v>-0.9975098132</v>
      </c>
      <c r="K48" s="17" t="str">
        <f t="shared" si="6"/>
        <v/>
      </c>
      <c r="L48" s="8">
        <f t="shared" si="7"/>
        <v>-0.8622640285</v>
      </c>
    </row>
    <row r="49">
      <c r="A49" s="2">
        <v>2083.0</v>
      </c>
      <c r="B49" s="10" t="s">
        <v>299</v>
      </c>
      <c r="C49" s="2">
        <v>4.0</v>
      </c>
      <c r="D49" s="14">
        <f>iferror(VLOOKUP($A49, 'Awario - Last Month'!$A$2:$G972, 4, false), "")</f>
        <v>0</v>
      </c>
      <c r="E49" s="2">
        <v>0.0</v>
      </c>
      <c r="F49" s="15">
        <f t="shared" si="1"/>
        <v>0</v>
      </c>
      <c r="G49" s="15" t="b">
        <f t="shared" si="2"/>
        <v>1</v>
      </c>
      <c r="H49" s="16" t="str">
        <f t="shared" si="3"/>
        <v/>
      </c>
      <c r="I49" s="8">
        <f t="shared" si="4"/>
        <v>-0.7270182438</v>
      </c>
      <c r="J49" s="8">
        <f t="shared" si="5"/>
        <v>0.7972375727</v>
      </c>
      <c r="K49" s="17" t="str">
        <f t="shared" si="6"/>
        <v/>
      </c>
      <c r="L49" s="8">
        <f t="shared" si="7"/>
        <v>0.03510966444</v>
      </c>
    </row>
    <row r="50">
      <c r="A50" s="2">
        <v>877.0</v>
      </c>
      <c r="B50" s="2" t="s">
        <v>343</v>
      </c>
      <c r="C50" s="2">
        <v>0.0</v>
      </c>
      <c r="D50" s="14">
        <f>iferror(VLOOKUP($A50, 'Awario - Last Month'!$A$2:$G972, 4, false), "")</f>
        <v>0</v>
      </c>
      <c r="E50" s="2">
        <v>0.0</v>
      </c>
      <c r="F50" s="15">
        <f t="shared" si="1"/>
        <v>0</v>
      </c>
      <c r="G50" s="15" t="b">
        <f t="shared" si="2"/>
        <v>1</v>
      </c>
      <c r="H50" s="16" t="str">
        <f t="shared" si="3"/>
        <v/>
      </c>
      <c r="I50" s="8">
        <f t="shared" si="4"/>
        <v>-0.7270182438</v>
      </c>
      <c r="J50" s="8">
        <f t="shared" si="5"/>
        <v>-0.9975098132</v>
      </c>
      <c r="K50" s="17" t="str">
        <f t="shared" si="6"/>
        <v/>
      </c>
      <c r="L50" s="8">
        <f t="shared" si="7"/>
        <v>-0.8622640285</v>
      </c>
    </row>
    <row r="51">
      <c r="A51" s="2">
        <v>1985.0</v>
      </c>
      <c r="B51" s="2" t="s">
        <v>105</v>
      </c>
      <c r="C51" s="2">
        <v>4.0</v>
      </c>
      <c r="D51" s="14">
        <f>iferror(VLOOKUP($A51, 'Awario - Last Month'!$A$2:$G972, 4, false), "")</f>
        <v>2298</v>
      </c>
      <c r="E51" s="2">
        <v>6161.0</v>
      </c>
      <c r="F51" s="15">
        <f t="shared" si="1"/>
        <v>3.789651209</v>
      </c>
      <c r="G51" s="15" t="b">
        <f t="shared" si="2"/>
        <v>0</v>
      </c>
      <c r="H51" s="16">
        <f t="shared" si="3"/>
        <v>1.68102698</v>
      </c>
      <c r="I51" s="8">
        <f t="shared" si="4"/>
        <v>1.22432062</v>
      </c>
      <c r="J51" s="8">
        <f t="shared" si="5"/>
        <v>0.7972375727</v>
      </c>
      <c r="K51" s="17">
        <f t="shared" si="6"/>
        <v>-0.4693400423</v>
      </c>
      <c r="L51" s="8">
        <f t="shared" si="7"/>
        <v>0.5174060502</v>
      </c>
    </row>
    <row r="52">
      <c r="A52" s="2">
        <v>2215.0</v>
      </c>
      <c r="B52" s="2" t="s">
        <v>320</v>
      </c>
      <c r="C52" s="2">
        <v>1.0</v>
      </c>
      <c r="D52" s="14" t="str">
        <f>iferror(VLOOKUP($A52, 'Awario - Last Month'!$A$2:$G972, 4, false), "")</f>
        <v/>
      </c>
      <c r="E52" s="2">
        <v>0.0</v>
      </c>
      <c r="F52" s="15">
        <f t="shared" si="1"/>
        <v>0</v>
      </c>
      <c r="G52" s="15" t="b">
        <f t="shared" si="2"/>
        <v>1</v>
      </c>
      <c r="H52" s="16" t="str">
        <f t="shared" si="3"/>
        <v/>
      </c>
      <c r="I52" s="8">
        <f t="shared" si="4"/>
        <v>-0.7270182438</v>
      </c>
      <c r="J52" s="8">
        <f t="shared" si="5"/>
        <v>-0.5488229667</v>
      </c>
      <c r="K52" s="17" t="str">
        <f t="shared" si="6"/>
        <v/>
      </c>
      <c r="L52" s="8">
        <f t="shared" si="7"/>
        <v>-0.6379206052</v>
      </c>
    </row>
    <row r="53">
      <c r="A53" s="2">
        <v>2167.0</v>
      </c>
      <c r="B53" s="2" t="s">
        <v>309</v>
      </c>
      <c r="C53" s="2">
        <v>5.0</v>
      </c>
      <c r="D53" s="14" t="str">
        <f>iferror(VLOOKUP($A53, 'Awario - Last Month'!$A$2:$G972, 4, false), "")</f>
        <v/>
      </c>
      <c r="E53" s="2">
        <v>239.0</v>
      </c>
      <c r="F53" s="15">
        <f t="shared" si="1"/>
        <v>2.378397901</v>
      </c>
      <c r="G53" s="15" t="b">
        <f t="shared" si="2"/>
        <v>1</v>
      </c>
      <c r="H53" s="16" t="str">
        <f t="shared" si="3"/>
        <v/>
      </c>
      <c r="I53" s="8">
        <f t="shared" si="4"/>
        <v>0.4976486193</v>
      </c>
      <c r="J53" s="8">
        <f t="shared" si="5"/>
        <v>1.245924419</v>
      </c>
      <c r="K53" s="17" t="str">
        <f t="shared" si="6"/>
        <v/>
      </c>
      <c r="L53" s="8">
        <f t="shared" si="7"/>
        <v>0.8717865192</v>
      </c>
    </row>
    <row r="54">
      <c r="A54" s="2">
        <v>2079.0</v>
      </c>
      <c r="B54" s="2" t="s">
        <v>296</v>
      </c>
      <c r="C54" s="2">
        <v>3.0</v>
      </c>
      <c r="D54" s="14">
        <f>iferror(VLOOKUP($A54, 'Awario - Last Month'!$A$2:$G972, 4, false), "")</f>
        <v>2201</v>
      </c>
      <c r="E54" s="2">
        <v>2429.0</v>
      </c>
      <c r="F54" s="15">
        <f t="shared" si="1"/>
        <v>3.385427515</v>
      </c>
      <c r="G54" s="15" t="b">
        <f t="shared" si="2"/>
        <v>0</v>
      </c>
      <c r="H54" s="16">
        <f t="shared" si="3"/>
        <v>0.1035892776</v>
      </c>
      <c r="I54" s="8">
        <f t="shared" si="4"/>
        <v>1.016180778</v>
      </c>
      <c r="J54" s="8">
        <f t="shared" si="5"/>
        <v>0.3485507262</v>
      </c>
      <c r="K54" s="17">
        <f t="shared" si="6"/>
        <v>-0.5938126434</v>
      </c>
      <c r="L54" s="8">
        <f t="shared" si="7"/>
        <v>0.2569729537</v>
      </c>
    </row>
    <row r="55">
      <c r="A55" s="2">
        <v>2067.0</v>
      </c>
      <c r="B55" s="2" t="s">
        <v>346</v>
      </c>
      <c r="C55" s="2">
        <v>5.0</v>
      </c>
      <c r="D55" s="14">
        <f>iferror(VLOOKUP($A55, 'Awario - Last Month'!$A$2:$G972, 4, false), "")</f>
        <v>2867</v>
      </c>
      <c r="E55" s="2">
        <v>40238.0</v>
      </c>
      <c r="F55" s="15">
        <f t="shared" si="1"/>
        <v>4.604636386</v>
      </c>
      <c r="G55" s="15" t="b">
        <f t="shared" si="2"/>
        <v>0</v>
      </c>
      <c r="H55" s="16">
        <f t="shared" si="3"/>
        <v>13.03487967</v>
      </c>
      <c r="I55" s="8">
        <f t="shared" si="4"/>
        <v>1.643966694</v>
      </c>
      <c r="J55" s="8">
        <f t="shared" si="5"/>
        <v>1.245924419</v>
      </c>
      <c r="K55" s="17">
        <f t="shared" si="6"/>
        <v>0.4265708221</v>
      </c>
      <c r="L55" s="8">
        <f t="shared" si="7"/>
        <v>1.105487312</v>
      </c>
    </row>
    <row r="56">
      <c r="A56" s="2">
        <v>1823.0</v>
      </c>
      <c r="B56" s="2" t="s">
        <v>221</v>
      </c>
      <c r="C56" s="2">
        <v>0.0</v>
      </c>
      <c r="D56" s="14">
        <f>iferror(VLOOKUP($A56, 'Awario - Last Month'!$A$2:$G972, 4, false), "")</f>
        <v>0</v>
      </c>
      <c r="E56" s="2">
        <v>0.0</v>
      </c>
      <c r="F56" s="15">
        <f t="shared" si="1"/>
        <v>0</v>
      </c>
      <c r="G56" s="15" t="b">
        <f t="shared" si="2"/>
        <v>1</v>
      </c>
      <c r="H56" s="16" t="str">
        <f t="shared" si="3"/>
        <v/>
      </c>
      <c r="I56" s="8">
        <f t="shared" si="4"/>
        <v>-0.7270182438</v>
      </c>
      <c r="J56" s="8">
        <f t="shared" si="5"/>
        <v>-0.9975098132</v>
      </c>
      <c r="K56" s="17" t="str">
        <f t="shared" si="6"/>
        <v/>
      </c>
      <c r="L56" s="8">
        <f t="shared" si="7"/>
        <v>-0.8622640285</v>
      </c>
    </row>
    <row r="57">
      <c r="A57" s="2">
        <v>1742.0</v>
      </c>
      <c r="B57" s="2" t="s">
        <v>203</v>
      </c>
      <c r="C57" s="2">
        <v>0.0</v>
      </c>
      <c r="D57" s="14">
        <f>iferror(VLOOKUP($A57, 'Awario - Last Month'!$A$2:$G972, 4, false), "")</f>
        <v>0</v>
      </c>
      <c r="E57" s="2">
        <v>0.0</v>
      </c>
      <c r="F57" s="15">
        <f t="shared" si="1"/>
        <v>0</v>
      </c>
      <c r="G57" s="15" t="b">
        <f t="shared" si="2"/>
        <v>1</v>
      </c>
      <c r="H57" s="16" t="str">
        <f t="shared" si="3"/>
        <v/>
      </c>
      <c r="I57" s="8">
        <f t="shared" si="4"/>
        <v>-0.7270182438</v>
      </c>
      <c r="J57" s="8">
        <f t="shared" si="5"/>
        <v>-0.9975098132</v>
      </c>
      <c r="K57" s="17" t="str">
        <f t="shared" si="6"/>
        <v/>
      </c>
      <c r="L57" s="8">
        <f t="shared" si="7"/>
        <v>-0.8622640285</v>
      </c>
    </row>
    <row r="58">
      <c r="A58" s="2">
        <v>2009.0</v>
      </c>
      <c r="B58" s="2" t="s">
        <v>278</v>
      </c>
      <c r="C58" s="2">
        <v>0.0</v>
      </c>
      <c r="D58" s="14">
        <f>iferror(VLOOKUP($A58, 'Awario - Last Month'!$A$2:$G972, 4, false), "")</f>
        <v>0</v>
      </c>
      <c r="E58" s="2">
        <v>0.0</v>
      </c>
      <c r="F58" s="15">
        <f t="shared" si="1"/>
        <v>0</v>
      </c>
      <c r="G58" s="15" t="b">
        <f t="shared" si="2"/>
        <v>1</v>
      </c>
      <c r="H58" s="16" t="str">
        <f t="shared" si="3"/>
        <v/>
      </c>
      <c r="I58" s="8">
        <f t="shared" si="4"/>
        <v>-0.7270182438</v>
      </c>
      <c r="J58" s="8">
        <f t="shared" si="5"/>
        <v>-0.9975098132</v>
      </c>
      <c r="K58" s="17" t="str">
        <f t="shared" si="6"/>
        <v/>
      </c>
      <c r="L58" s="8">
        <f t="shared" si="7"/>
        <v>-0.8622640285</v>
      </c>
    </row>
    <row r="59">
      <c r="A59" s="2">
        <v>1712.0</v>
      </c>
      <c r="B59" s="2" t="s">
        <v>189</v>
      </c>
      <c r="C59" s="2">
        <v>5.0</v>
      </c>
      <c r="D59" s="14">
        <f>iferror(VLOOKUP($A59, 'Awario - Last Month'!$A$2:$G972, 4, false), "")</f>
        <v>0</v>
      </c>
      <c r="E59" s="2">
        <v>0.0</v>
      </c>
      <c r="F59" s="15">
        <f t="shared" si="1"/>
        <v>0</v>
      </c>
      <c r="G59" s="15" t="b">
        <f t="shared" si="2"/>
        <v>1</v>
      </c>
      <c r="H59" s="16" t="str">
        <f t="shared" si="3"/>
        <v/>
      </c>
      <c r="I59" s="8">
        <f t="shared" si="4"/>
        <v>-0.7270182438</v>
      </c>
      <c r="J59" s="8">
        <f t="shared" si="5"/>
        <v>1.245924419</v>
      </c>
      <c r="K59" s="17" t="str">
        <f t="shared" si="6"/>
        <v/>
      </c>
      <c r="L59" s="8">
        <f t="shared" si="7"/>
        <v>0.2594530877</v>
      </c>
    </row>
    <row r="60">
      <c r="A60" s="2">
        <v>1713.0</v>
      </c>
      <c r="B60" s="2" t="s">
        <v>191</v>
      </c>
      <c r="C60" s="2">
        <v>5.0</v>
      </c>
      <c r="D60" s="14">
        <f>iferror(VLOOKUP($A60, 'Awario - Last Month'!$A$2:$G972, 4, false), "")</f>
        <v>0</v>
      </c>
      <c r="E60" s="2">
        <v>0.0</v>
      </c>
      <c r="F60" s="15">
        <f t="shared" si="1"/>
        <v>0</v>
      </c>
      <c r="G60" s="15" t="b">
        <f t="shared" si="2"/>
        <v>1</v>
      </c>
      <c r="H60" s="16" t="str">
        <f t="shared" si="3"/>
        <v/>
      </c>
      <c r="I60" s="8">
        <f t="shared" si="4"/>
        <v>-0.7270182438</v>
      </c>
      <c r="J60" s="8">
        <f t="shared" si="5"/>
        <v>1.245924419</v>
      </c>
      <c r="K60" s="17" t="str">
        <f t="shared" si="6"/>
        <v/>
      </c>
      <c r="L60" s="8">
        <f t="shared" si="7"/>
        <v>0.2594530877</v>
      </c>
    </row>
    <row r="61">
      <c r="A61" s="2">
        <v>1895.0</v>
      </c>
      <c r="B61" s="2" t="s">
        <v>348</v>
      </c>
      <c r="C61" s="2">
        <v>5.0</v>
      </c>
      <c r="D61" s="14">
        <f>iferror(VLOOKUP($A61, 'Awario - Last Month'!$A$2:$G972, 4, false), "")</f>
        <v>0</v>
      </c>
      <c r="E61" s="2">
        <v>0.0</v>
      </c>
      <c r="F61" s="15">
        <f t="shared" si="1"/>
        <v>0</v>
      </c>
      <c r="G61" s="15" t="b">
        <f t="shared" si="2"/>
        <v>1</v>
      </c>
      <c r="H61" s="16" t="str">
        <f t="shared" si="3"/>
        <v/>
      </c>
      <c r="I61" s="8">
        <f t="shared" si="4"/>
        <v>-0.7270182438</v>
      </c>
      <c r="J61" s="8">
        <f t="shared" si="5"/>
        <v>1.245924419</v>
      </c>
      <c r="K61" s="17" t="str">
        <f t="shared" si="6"/>
        <v/>
      </c>
      <c r="L61" s="8">
        <f t="shared" si="7"/>
        <v>0.2594530877</v>
      </c>
    </row>
    <row r="62">
      <c r="A62" s="2">
        <v>1569.0</v>
      </c>
      <c r="B62" s="2" t="s">
        <v>167</v>
      </c>
      <c r="C62" s="2">
        <v>5.0</v>
      </c>
      <c r="D62" s="14">
        <f>iferror(VLOOKUP($A62, 'Awario - Last Month'!$A$2:$G972, 4, false), "")</f>
        <v>5507</v>
      </c>
      <c r="E62" s="2">
        <v>29867.0</v>
      </c>
      <c r="F62" s="15">
        <f t="shared" si="1"/>
        <v>4.475191602</v>
      </c>
      <c r="G62" s="15" t="b">
        <f t="shared" si="2"/>
        <v>0</v>
      </c>
      <c r="H62" s="16">
        <f t="shared" si="3"/>
        <v>4.42346105</v>
      </c>
      <c r="I62" s="8">
        <f t="shared" si="4"/>
        <v>1.577313953</v>
      </c>
      <c r="J62" s="8">
        <f t="shared" si="5"/>
        <v>1.245924419</v>
      </c>
      <c r="K62" s="17">
        <f t="shared" si="6"/>
        <v>-0.2529397995</v>
      </c>
      <c r="L62" s="8">
        <f t="shared" si="7"/>
        <v>0.856766191</v>
      </c>
    </row>
    <row r="63">
      <c r="A63" s="2">
        <v>1462.0</v>
      </c>
      <c r="B63" s="2" t="s">
        <v>147</v>
      </c>
      <c r="C63" s="2">
        <v>0.0</v>
      </c>
      <c r="D63" s="14">
        <f>iferror(VLOOKUP($A63, 'Awario - Last Month'!$A$2:$G972, 4, false), "")</f>
        <v>0</v>
      </c>
      <c r="E63" s="2">
        <v>0.0</v>
      </c>
      <c r="F63" s="15">
        <f t="shared" si="1"/>
        <v>0</v>
      </c>
      <c r="G63" s="15" t="b">
        <f t="shared" si="2"/>
        <v>1</v>
      </c>
      <c r="H63" s="16" t="str">
        <f t="shared" si="3"/>
        <v/>
      </c>
      <c r="I63" s="8">
        <f t="shared" si="4"/>
        <v>-0.7270182438</v>
      </c>
      <c r="J63" s="8">
        <f t="shared" si="5"/>
        <v>-0.9975098132</v>
      </c>
      <c r="K63" s="17" t="str">
        <f t="shared" si="6"/>
        <v/>
      </c>
      <c r="L63" s="8">
        <f t="shared" si="7"/>
        <v>-0.8622640285</v>
      </c>
    </row>
    <row r="64">
      <c r="A64" s="2">
        <v>1719.0</v>
      </c>
      <c r="B64" s="2" t="s">
        <v>197</v>
      </c>
      <c r="C64" s="2">
        <v>5.0</v>
      </c>
      <c r="D64" s="14">
        <f>iferror(VLOOKUP($A64, 'Awario - Last Month'!$A$2:$G972, 4, false), "")</f>
        <v>2909</v>
      </c>
      <c r="E64" s="2">
        <v>40328.0</v>
      </c>
      <c r="F64" s="15">
        <f t="shared" si="1"/>
        <v>4.605606684</v>
      </c>
      <c r="G64" s="15" t="b">
        <f t="shared" si="2"/>
        <v>0</v>
      </c>
      <c r="H64" s="16">
        <f t="shared" si="3"/>
        <v>12.86318322</v>
      </c>
      <c r="I64" s="8">
        <f t="shared" si="4"/>
        <v>1.644466313</v>
      </c>
      <c r="J64" s="8">
        <f t="shared" si="5"/>
        <v>1.245924419</v>
      </c>
      <c r="K64" s="17">
        <f t="shared" si="6"/>
        <v>0.4130225834</v>
      </c>
      <c r="L64" s="8">
        <f t="shared" si="7"/>
        <v>1.101137772</v>
      </c>
    </row>
    <row r="65">
      <c r="A65" s="2">
        <v>1711.0</v>
      </c>
      <c r="B65" s="10" t="s">
        <v>187</v>
      </c>
      <c r="C65" s="2">
        <v>4.0</v>
      </c>
      <c r="D65" s="14">
        <f>iferror(VLOOKUP($A65, 'Awario - Last Month'!$A$2:$G972, 4, false), "")</f>
        <v>0</v>
      </c>
      <c r="E65" s="2">
        <v>0.0</v>
      </c>
      <c r="F65" s="15">
        <f t="shared" si="1"/>
        <v>0</v>
      </c>
      <c r="G65" s="15" t="b">
        <f t="shared" si="2"/>
        <v>1</v>
      </c>
      <c r="H65" s="16" t="str">
        <f t="shared" si="3"/>
        <v/>
      </c>
      <c r="I65" s="8">
        <f t="shared" si="4"/>
        <v>-0.7270182438</v>
      </c>
      <c r="J65" s="8">
        <f t="shared" si="5"/>
        <v>0.7972375727</v>
      </c>
      <c r="K65" s="17" t="str">
        <f t="shared" si="6"/>
        <v/>
      </c>
      <c r="L65" s="8">
        <f t="shared" si="7"/>
        <v>0.03510966444</v>
      </c>
    </row>
    <row r="66">
      <c r="A66" s="2">
        <v>1871.0</v>
      </c>
      <c r="B66" s="2" t="s">
        <v>349</v>
      </c>
      <c r="C66" s="2">
        <v>0.0</v>
      </c>
      <c r="D66" s="14">
        <f>iferror(VLOOKUP($A66, 'Awario - Last Month'!$A$2:$G972, 4, false), "")</f>
        <v>0</v>
      </c>
      <c r="E66" s="2">
        <v>0.0</v>
      </c>
      <c r="F66" s="15">
        <f t="shared" si="1"/>
        <v>0</v>
      </c>
      <c r="G66" s="15" t="b">
        <f t="shared" si="2"/>
        <v>1</v>
      </c>
      <c r="H66" s="16" t="str">
        <f t="shared" si="3"/>
        <v/>
      </c>
      <c r="I66" s="8">
        <f t="shared" si="4"/>
        <v>-0.7270182438</v>
      </c>
      <c r="J66" s="8">
        <f t="shared" si="5"/>
        <v>-0.9975098132</v>
      </c>
      <c r="K66" s="17" t="str">
        <f t="shared" si="6"/>
        <v/>
      </c>
      <c r="L66" s="8">
        <f t="shared" si="7"/>
        <v>-0.8622640285</v>
      </c>
    </row>
    <row r="67">
      <c r="A67" s="2">
        <v>2201.0</v>
      </c>
      <c r="B67" s="2" t="s">
        <v>350</v>
      </c>
      <c r="C67" s="2">
        <v>3.0</v>
      </c>
      <c r="D67" s="14" t="str">
        <f>iferror(VLOOKUP($A67, 'Awario - Last Month'!$A$2:$G972, 4, false), "")</f>
        <v/>
      </c>
      <c r="E67" s="2">
        <v>7747.0</v>
      </c>
      <c r="F67" s="15">
        <f t="shared" si="1"/>
        <v>3.889133556</v>
      </c>
      <c r="G67" s="15" t="b">
        <f t="shared" si="2"/>
        <v>1</v>
      </c>
      <c r="H67" s="16" t="str">
        <f t="shared" si="3"/>
        <v/>
      </c>
      <c r="I67" s="8">
        <f t="shared" si="4"/>
        <v>1.275545327</v>
      </c>
      <c r="J67" s="8">
        <f t="shared" si="5"/>
        <v>0.3485507262</v>
      </c>
      <c r="K67" s="17" t="str">
        <f t="shared" si="6"/>
        <v/>
      </c>
      <c r="L67" s="8">
        <f t="shared" si="7"/>
        <v>0.8120480264</v>
      </c>
    </row>
    <row r="68">
      <c r="A68" s="2">
        <v>1233.0</v>
      </c>
      <c r="B68" s="2" t="s">
        <v>110</v>
      </c>
      <c r="C68" s="2">
        <v>0.0</v>
      </c>
      <c r="D68" s="14">
        <f>iferror(VLOOKUP($A68, 'Awario - Last Month'!$A$2:$G972, 4, false), "")</f>
        <v>0</v>
      </c>
      <c r="E68" s="2">
        <v>0.0</v>
      </c>
      <c r="F68" s="15">
        <f t="shared" si="1"/>
        <v>0</v>
      </c>
      <c r="G68" s="15" t="b">
        <f t="shared" si="2"/>
        <v>1</v>
      </c>
      <c r="H68" s="16" t="str">
        <f t="shared" si="3"/>
        <v/>
      </c>
      <c r="I68" s="8">
        <f t="shared" si="4"/>
        <v>-0.7270182438</v>
      </c>
      <c r="J68" s="8">
        <f t="shared" si="5"/>
        <v>-0.9975098132</v>
      </c>
      <c r="K68" s="17" t="str">
        <f t="shared" si="6"/>
        <v/>
      </c>
      <c r="L68" s="8">
        <f t="shared" si="7"/>
        <v>-0.8622640285</v>
      </c>
    </row>
    <row r="69">
      <c r="A69" s="2">
        <v>1552.0</v>
      </c>
      <c r="B69" s="2" t="s">
        <v>165</v>
      </c>
      <c r="C69" s="2">
        <v>0.0</v>
      </c>
      <c r="D69" s="14">
        <f>iferror(VLOOKUP($A69, 'Awario - Last Month'!$A$2:$G972, 4, false), "")</f>
        <v>0</v>
      </c>
      <c r="E69" s="2">
        <v>0.0</v>
      </c>
      <c r="F69" s="15">
        <f t="shared" si="1"/>
        <v>0</v>
      </c>
      <c r="G69" s="15" t="b">
        <f t="shared" si="2"/>
        <v>1</v>
      </c>
      <c r="H69" s="16" t="str">
        <f t="shared" si="3"/>
        <v/>
      </c>
      <c r="I69" s="8">
        <f t="shared" si="4"/>
        <v>-0.7270182438</v>
      </c>
      <c r="J69" s="8">
        <f t="shared" si="5"/>
        <v>-0.9975098132</v>
      </c>
      <c r="K69" s="17" t="str">
        <f t="shared" si="6"/>
        <v/>
      </c>
      <c r="L69" s="8">
        <f t="shared" si="7"/>
        <v>-0.8622640285</v>
      </c>
    </row>
    <row r="70">
      <c r="A70" s="2">
        <v>2288.0</v>
      </c>
      <c r="B70" s="2" t="s">
        <v>353</v>
      </c>
      <c r="C70" s="2">
        <v>5.0</v>
      </c>
      <c r="D70" s="14" t="str">
        <f>iferror(VLOOKUP($A70, 'Awario - Last Month'!$A$2:$G972, 4, false), "")</f>
        <v/>
      </c>
      <c r="E70" s="2">
        <v>42712.0</v>
      </c>
      <c r="F70" s="15">
        <f t="shared" si="1"/>
        <v>4.630549908</v>
      </c>
      <c r="G70" s="15" t="b">
        <f t="shared" si="2"/>
        <v>1</v>
      </c>
      <c r="H70" s="16" t="str">
        <f t="shared" si="3"/>
        <v/>
      </c>
      <c r="I70" s="8">
        <f t="shared" si="4"/>
        <v>1.657309891</v>
      </c>
      <c r="J70" s="8">
        <f t="shared" si="5"/>
        <v>1.245924419</v>
      </c>
      <c r="K70" s="17" t="str">
        <f t="shared" si="6"/>
        <v/>
      </c>
      <c r="L70" s="8">
        <f t="shared" si="7"/>
        <v>1.451617155</v>
      </c>
    </row>
    <row r="71">
      <c r="A71" s="2">
        <v>2082.0</v>
      </c>
      <c r="B71" s="2" t="s">
        <v>102</v>
      </c>
      <c r="C71" s="2">
        <v>5.0</v>
      </c>
      <c r="D71" s="14">
        <f>iferror(VLOOKUP($A71, 'Awario - Last Month'!$A$2:$G972, 4, false), "")</f>
        <v>3659</v>
      </c>
      <c r="E71" s="2">
        <v>5033.0</v>
      </c>
      <c r="F71" s="15">
        <f t="shared" si="1"/>
        <v>3.70182693</v>
      </c>
      <c r="G71" s="15" t="b">
        <f t="shared" si="2"/>
        <v>0</v>
      </c>
      <c r="H71" s="16">
        <f t="shared" si="3"/>
        <v>0.3755124351</v>
      </c>
      <c r="I71" s="8">
        <f t="shared" si="4"/>
        <v>1.179098799</v>
      </c>
      <c r="J71" s="8">
        <f t="shared" si="5"/>
        <v>1.245924419</v>
      </c>
      <c r="K71" s="17">
        <f t="shared" si="6"/>
        <v>-0.5723557055</v>
      </c>
      <c r="L71" s="8">
        <f t="shared" si="7"/>
        <v>0.6175558377</v>
      </c>
    </row>
    <row r="72">
      <c r="A72" s="2">
        <v>1999.0</v>
      </c>
      <c r="B72" s="2" t="s">
        <v>355</v>
      </c>
      <c r="C72" s="2">
        <v>5.0</v>
      </c>
      <c r="D72" s="14">
        <f>iferror(VLOOKUP($A72, 'Awario - Last Month'!$A$2:$G972, 4, false), "")</f>
        <v>1785</v>
      </c>
      <c r="E72" s="2">
        <v>75362.0</v>
      </c>
      <c r="F72" s="15">
        <f t="shared" si="1"/>
        <v>4.877152415</v>
      </c>
      <c r="G72" s="15" t="b">
        <f t="shared" si="2"/>
        <v>0</v>
      </c>
      <c r="H72" s="16">
        <f t="shared" si="3"/>
        <v>41.21960784</v>
      </c>
      <c r="I72" s="8">
        <f t="shared" si="4"/>
        <v>1.78428861</v>
      </c>
      <c r="J72" s="8">
        <f t="shared" si="5"/>
        <v>1.245924419</v>
      </c>
      <c r="K72" s="17">
        <f t="shared" si="6"/>
        <v>2.650573976</v>
      </c>
      <c r="L72" s="8">
        <f t="shared" si="7"/>
        <v>1.893595669</v>
      </c>
    </row>
    <row r="73">
      <c r="A73" s="2">
        <v>1723.0</v>
      </c>
      <c r="B73" s="2" t="s">
        <v>357</v>
      </c>
      <c r="C73" s="2">
        <v>5.0</v>
      </c>
      <c r="D73" s="14">
        <f>iferror(VLOOKUP($A73, 'Awario - Last Month'!$A$2:$G972, 4, false), "")</f>
        <v>2909</v>
      </c>
      <c r="E73" s="2">
        <v>9375.0</v>
      </c>
      <c r="F73" s="15">
        <f t="shared" si="1"/>
        <v>3.971971276</v>
      </c>
      <c r="G73" s="15" t="b">
        <f t="shared" si="2"/>
        <v>0</v>
      </c>
      <c r="H73" s="16">
        <f t="shared" si="3"/>
        <v>2.222756961</v>
      </c>
      <c r="I73" s="8">
        <f t="shared" si="4"/>
        <v>1.318199506</v>
      </c>
      <c r="J73" s="8">
        <f t="shared" si="5"/>
        <v>1.245924419</v>
      </c>
      <c r="K73" s="17">
        <f t="shared" si="6"/>
        <v>-0.4265931625</v>
      </c>
      <c r="L73" s="8">
        <f t="shared" si="7"/>
        <v>0.7125102543</v>
      </c>
    </row>
    <row r="74">
      <c r="A74" s="2">
        <v>2116.0</v>
      </c>
      <c r="B74" s="2" t="s">
        <v>358</v>
      </c>
      <c r="C74" s="2">
        <v>5.0</v>
      </c>
      <c r="D74" s="14" t="str">
        <f>iferror(VLOOKUP($A74, 'Awario - Last Month'!$A$2:$G972, 4, false), "")</f>
        <v/>
      </c>
      <c r="E74" s="2">
        <v>1710.0</v>
      </c>
      <c r="F74" s="15">
        <f t="shared" si="1"/>
        <v>3.23299611</v>
      </c>
      <c r="G74" s="15" t="b">
        <f t="shared" si="2"/>
        <v>1</v>
      </c>
      <c r="H74" s="16" t="str">
        <f t="shared" si="3"/>
        <v/>
      </c>
      <c r="I74" s="8">
        <f t="shared" si="4"/>
        <v>0.9376919393</v>
      </c>
      <c r="J74" s="8">
        <f t="shared" si="5"/>
        <v>1.245924419</v>
      </c>
      <c r="K74" s="17" t="str">
        <f t="shared" si="6"/>
        <v/>
      </c>
      <c r="L74" s="8">
        <f t="shared" si="7"/>
        <v>1.091808179</v>
      </c>
    </row>
    <row r="75">
      <c r="A75" s="2">
        <v>2204.0</v>
      </c>
      <c r="B75" s="2" t="s">
        <v>293</v>
      </c>
      <c r="C75" s="2">
        <v>0.0</v>
      </c>
      <c r="D75" s="14" t="str">
        <f>iferror(VLOOKUP($A75, 'Awario - Last Month'!$A$2:$G972, 4, false), "")</f>
        <v/>
      </c>
      <c r="E75" s="2">
        <v>0.0</v>
      </c>
      <c r="F75" s="15">
        <f t="shared" si="1"/>
        <v>0</v>
      </c>
      <c r="G75" s="15" t="b">
        <f t="shared" si="2"/>
        <v>1</v>
      </c>
      <c r="H75" s="16" t="str">
        <f t="shared" si="3"/>
        <v/>
      </c>
      <c r="I75" s="8">
        <f t="shared" si="4"/>
        <v>-0.7270182438</v>
      </c>
      <c r="J75" s="8">
        <f t="shared" si="5"/>
        <v>-0.9975098132</v>
      </c>
      <c r="K75" s="17" t="str">
        <f t="shared" si="6"/>
        <v/>
      </c>
      <c r="L75" s="8">
        <f t="shared" si="7"/>
        <v>-0.8622640285</v>
      </c>
    </row>
    <row r="76">
      <c r="A76" s="2">
        <v>955.0</v>
      </c>
      <c r="B76" s="2" t="s">
        <v>89</v>
      </c>
      <c r="C76" s="2">
        <v>0.0</v>
      </c>
      <c r="D76" s="14">
        <f>iferror(VLOOKUP($A76, 'Awario - Last Month'!$A$2:$G972, 4, false), "")</f>
        <v>0</v>
      </c>
      <c r="E76" s="2">
        <v>0.0</v>
      </c>
      <c r="F76" s="15">
        <f t="shared" si="1"/>
        <v>0</v>
      </c>
      <c r="G76" s="15" t="b">
        <f t="shared" si="2"/>
        <v>1</v>
      </c>
      <c r="H76" s="16" t="str">
        <f t="shared" si="3"/>
        <v/>
      </c>
      <c r="I76" s="8">
        <f t="shared" si="4"/>
        <v>-0.7270182438</v>
      </c>
      <c r="J76" s="8">
        <f t="shared" si="5"/>
        <v>-0.9975098132</v>
      </c>
      <c r="K76" s="17" t="str">
        <f t="shared" si="6"/>
        <v/>
      </c>
      <c r="L76" s="8">
        <f t="shared" si="7"/>
        <v>-0.8622640285</v>
      </c>
    </row>
    <row r="77">
      <c r="A77" s="2">
        <v>1988.0</v>
      </c>
      <c r="B77" s="2" t="s">
        <v>271</v>
      </c>
      <c r="C77" s="2">
        <v>0.0</v>
      </c>
      <c r="D77" s="14">
        <f>iferror(VLOOKUP($A77, 'Awario - Last Month'!$A$2:$G972, 4, false), "")</f>
        <v>0</v>
      </c>
      <c r="E77" s="2">
        <v>0.0</v>
      </c>
      <c r="F77" s="15">
        <f t="shared" si="1"/>
        <v>0</v>
      </c>
      <c r="G77" s="15" t="b">
        <f t="shared" si="2"/>
        <v>1</v>
      </c>
      <c r="H77" s="16" t="str">
        <f t="shared" si="3"/>
        <v/>
      </c>
      <c r="I77" s="8">
        <f t="shared" si="4"/>
        <v>-0.7270182438</v>
      </c>
      <c r="J77" s="8">
        <f t="shared" si="5"/>
        <v>-0.9975098132</v>
      </c>
      <c r="K77" s="17" t="str">
        <f t="shared" si="6"/>
        <v/>
      </c>
      <c r="L77" s="8">
        <f t="shared" si="7"/>
        <v>-0.8622640285</v>
      </c>
    </row>
    <row r="78">
      <c r="A78" s="2">
        <v>808.0</v>
      </c>
      <c r="B78" s="2" t="s">
        <v>67</v>
      </c>
      <c r="C78" s="2">
        <v>0.0</v>
      </c>
      <c r="D78" s="14">
        <f>iferror(VLOOKUP($A78, 'Awario - Last Month'!$A$2:$G972, 4, false), "")</f>
        <v>0</v>
      </c>
      <c r="E78" s="2">
        <v>2429.0</v>
      </c>
      <c r="F78" s="15">
        <f t="shared" si="1"/>
        <v>3.385427515</v>
      </c>
      <c r="G78" s="15" t="b">
        <f t="shared" si="2"/>
        <v>1</v>
      </c>
      <c r="H78" s="16" t="str">
        <f t="shared" si="3"/>
        <v/>
      </c>
      <c r="I78" s="8">
        <f t="shared" si="4"/>
        <v>1.016180778</v>
      </c>
      <c r="J78" s="8">
        <f t="shared" si="5"/>
        <v>-0.9975098132</v>
      </c>
      <c r="K78" s="17" t="str">
        <f t="shared" si="6"/>
        <v/>
      </c>
      <c r="L78" s="8">
        <f t="shared" si="7"/>
        <v>0.009335482538</v>
      </c>
    </row>
    <row r="79">
      <c r="A79" s="2">
        <v>1446.0</v>
      </c>
      <c r="B79" s="2" t="s">
        <v>138</v>
      </c>
      <c r="C79" s="2">
        <v>0.0</v>
      </c>
      <c r="D79" s="14">
        <f>iferror(VLOOKUP($A79, 'Awario - Last Month'!$A$2:$G972, 4, false), "")</f>
        <v>0</v>
      </c>
      <c r="E79" s="2">
        <v>0.0</v>
      </c>
      <c r="F79" s="15">
        <f t="shared" si="1"/>
        <v>0</v>
      </c>
      <c r="G79" s="15" t="b">
        <f t="shared" si="2"/>
        <v>1</v>
      </c>
      <c r="H79" s="16" t="str">
        <f t="shared" si="3"/>
        <v/>
      </c>
      <c r="I79" s="8">
        <f t="shared" si="4"/>
        <v>-0.7270182438</v>
      </c>
      <c r="J79" s="8">
        <f t="shared" si="5"/>
        <v>-0.9975098132</v>
      </c>
      <c r="K79" s="17" t="str">
        <f t="shared" si="6"/>
        <v/>
      </c>
      <c r="L79" s="8">
        <f t="shared" si="7"/>
        <v>-0.8622640285</v>
      </c>
    </row>
    <row r="80">
      <c r="A80" s="2">
        <v>1304.0</v>
      </c>
      <c r="B80" s="2" t="s">
        <v>115</v>
      </c>
      <c r="C80" s="2">
        <v>0.0</v>
      </c>
      <c r="D80" s="14">
        <f>iferror(VLOOKUP($A80, 'Awario - Last Month'!$A$2:$G972, 4, false), "")</f>
        <v>0</v>
      </c>
      <c r="E80" s="2">
        <v>0.0</v>
      </c>
      <c r="F80" s="15">
        <f t="shared" si="1"/>
        <v>0</v>
      </c>
      <c r="G80" s="15" t="b">
        <f t="shared" si="2"/>
        <v>1</v>
      </c>
      <c r="H80" s="16" t="str">
        <f t="shared" si="3"/>
        <v/>
      </c>
      <c r="I80" s="8">
        <f t="shared" si="4"/>
        <v>-0.7270182438</v>
      </c>
      <c r="J80" s="8">
        <f t="shared" si="5"/>
        <v>-0.9975098132</v>
      </c>
      <c r="K80" s="17" t="str">
        <f t="shared" si="6"/>
        <v/>
      </c>
      <c r="L80" s="8">
        <f t="shared" si="7"/>
        <v>-0.8622640285</v>
      </c>
    </row>
    <row r="81">
      <c r="A81" s="2">
        <v>1607.0</v>
      </c>
      <c r="B81" s="2" t="s">
        <v>177</v>
      </c>
      <c r="C81" s="2">
        <v>2.0</v>
      </c>
      <c r="D81" s="14">
        <f>iferror(VLOOKUP($A81, 'Awario - Last Month'!$A$2:$G972, 4, false), "")</f>
        <v>831</v>
      </c>
      <c r="E81" s="2">
        <v>0.0</v>
      </c>
      <c r="F81" s="15">
        <f t="shared" si="1"/>
        <v>0</v>
      </c>
      <c r="G81" s="15" t="b">
        <f t="shared" si="2"/>
        <v>1</v>
      </c>
      <c r="H81" s="16" t="str">
        <f t="shared" si="3"/>
        <v/>
      </c>
      <c r="I81" s="8">
        <f t="shared" si="4"/>
        <v>-0.7270182438</v>
      </c>
      <c r="J81" s="8">
        <f t="shared" si="5"/>
        <v>-0.1001361202</v>
      </c>
      <c r="K81" s="17" t="str">
        <f t="shared" si="6"/>
        <v/>
      </c>
      <c r="L81" s="8">
        <f t="shared" si="7"/>
        <v>-0.413577182</v>
      </c>
    </row>
    <row r="82">
      <c r="A82" s="2">
        <v>245.0</v>
      </c>
      <c r="B82" s="2" t="s">
        <v>53</v>
      </c>
      <c r="C82" s="2">
        <v>1.0</v>
      </c>
      <c r="D82" s="14">
        <f>iferror(VLOOKUP($A82, 'Awario - Last Month'!$A$2:$G972, 4, false), "")</f>
        <v>779</v>
      </c>
      <c r="E82" s="2">
        <v>3198.0</v>
      </c>
      <c r="F82" s="15">
        <f t="shared" si="1"/>
        <v>3.504878459</v>
      </c>
      <c r="G82" s="15" t="b">
        <f t="shared" si="2"/>
        <v>1</v>
      </c>
      <c r="H82" s="16" t="str">
        <f t="shared" si="3"/>
        <v/>
      </c>
      <c r="I82" s="8">
        <f t="shared" si="4"/>
        <v>1.077687565</v>
      </c>
      <c r="J82" s="8">
        <f t="shared" si="5"/>
        <v>-0.5488229667</v>
      </c>
      <c r="K82" s="17" t="str">
        <f t="shared" si="6"/>
        <v/>
      </c>
      <c r="L82" s="8">
        <f t="shared" si="7"/>
        <v>0.2644322994</v>
      </c>
    </row>
    <row r="83">
      <c r="A83" s="2">
        <v>1318.0</v>
      </c>
      <c r="B83" s="2" t="s">
        <v>116</v>
      </c>
      <c r="C83" s="2">
        <v>4.0</v>
      </c>
      <c r="D83" s="14">
        <f>iferror(VLOOKUP($A83, 'Awario - Last Month'!$A$2:$G972, 4, false), "")</f>
        <v>149</v>
      </c>
      <c r="E83" s="2">
        <v>0.0</v>
      </c>
      <c r="F83" s="15">
        <f t="shared" si="1"/>
        <v>0</v>
      </c>
      <c r="G83" s="15" t="b">
        <f t="shared" si="2"/>
        <v>1</v>
      </c>
      <c r="H83" s="16" t="str">
        <f t="shared" si="3"/>
        <v/>
      </c>
      <c r="I83" s="8">
        <f t="shared" si="4"/>
        <v>-0.7270182438</v>
      </c>
      <c r="J83" s="8">
        <f t="shared" si="5"/>
        <v>0.7972375727</v>
      </c>
      <c r="K83" s="17" t="str">
        <f t="shared" si="6"/>
        <v/>
      </c>
      <c r="L83" s="8">
        <f t="shared" si="7"/>
        <v>0.03510966444</v>
      </c>
    </row>
    <row r="84">
      <c r="A84" s="2">
        <v>1416.0</v>
      </c>
      <c r="B84" s="2" t="s">
        <v>128</v>
      </c>
      <c r="C84" s="2">
        <v>3.0</v>
      </c>
      <c r="D84" s="14">
        <f>iferror(VLOOKUP($A84, 'Awario - Last Month'!$A$2:$G972, 4, false), "")</f>
        <v>0</v>
      </c>
      <c r="E84" s="2">
        <v>0.0</v>
      </c>
      <c r="F84" s="15">
        <f t="shared" si="1"/>
        <v>0</v>
      </c>
      <c r="G84" s="15" t="b">
        <f t="shared" si="2"/>
        <v>1</v>
      </c>
      <c r="H84" s="16" t="str">
        <f t="shared" si="3"/>
        <v/>
      </c>
      <c r="I84" s="8">
        <f t="shared" si="4"/>
        <v>-0.7270182438</v>
      </c>
      <c r="J84" s="8">
        <f t="shared" si="5"/>
        <v>0.3485507262</v>
      </c>
      <c r="K84" s="17" t="str">
        <f t="shared" si="6"/>
        <v/>
      </c>
      <c r="L84" s="8">
        <f t="shared" si="7"/>
        <v>-0.1892337588</v>
      </c>
    </row>
    <row r="85">
      <c r="A85" s="2">
        <v>1791.0</v>
      </c>
      <c r="B85" s="2" t="s">
        <v>218</v>
      </c>
      <c r="C85" s="2">
        <v>0.0</v>
      </c>
      <c r="D85" s="14">
        <f>iferror(VLOOKUP($A85, 'Awario - Last Month'!$A$2:$G972, 4, false), "")</f>
        <v>0</v>
      </c>
      <c r="E85" s="2">
        <v>0.0</v>
      </c>
      <c r="F85" s="15">
        <f t="shared" si="1"/>
        <v>0</v>
      </c>
      <c r="G85" s="15" t="b">
        <f t="shared" si="2"/>
        <v>1</v>
      </c>
      <c r="H85" s="16" t="str">
        <f t="shared" si="3"/>
        <v/>
      </c>
      <c r="I85" s="8">
        <f t="shared" si="4"/>
        <v>-0.7270182438</v>
      </c>
      <c r="J85" s="8">
        <f t="shared" si="5"/>
        <v>-0.9975098132</v>
      </c>
      <c r="K85" s="17" t="str">
        <f t="shared" si="6"/>
        <v/>
      </c>
      <c r="L85" s="8">
        <f t="shared" si="7"/>
        <v>-0.8622640285</v>
      </c>
    </row>
    <row r="86">
      <c r="A86" s="2">
        <v>865.0</v>
      </c>
      <c r="B86" s="2" t="s">
        <v>79</v>
      </c>
      <c r="C86" s="2">
        <v>1.0</v>
      </c>
      <c r="D86" s="14">
        <f>iferror(VLOOKUP($A86, 'Awario - Last Month'!$A$2:$G972, 4, false), "")</f>
        <v>0</v>
      </c>
      <c r="E86" s="2">
        <v>0.0</v>
      </c>
      <c r="F86" s="15">
        <f t="shared" si="1"/>
        <v>0</v>
      </c>
      <c r="G86" s="15" t="b">
        <f t="shared" si="2"/>
        <v>1</v>
      </c>
      <c r="H86" s="16" t="str">
        <f t="shared" si="3"/>
        <v/>
      </c>
      <c r="I86" s="8">
        <f t="shared" si="4"/>
        <v>-0.7270182438</v>
      </c>
      <c r="J86" s="8">
        <f t="shared" si="5"/>
        <v>-0.5488229667</v>
      </c>
      <c r="K86" s="17" t="str">
        <f t="shared" si="6"/>
        <v/>
      </c>
      <c r="L86" s="8">
        <f t="shared" si="7"/>
        <v>-0.6379206052</v>
      </c>
    </row>
    <row r="87">
      <c r="A87" s="2">
        <v>1708.0</v>
      </c>
      <c r="B87" s="2" t="s">
        <v>185</v>
      </c>
      <c r="C87" s="2">
        <v>5.0</v>
      </c>
      <c r="D87" s="14">
        <f>iferror(VLOOKUP($A87, 'Awario - Last Month'!$A$2:$G972, 4, false), "")</f>
        <v>2348</v>
      </c>
      <c r="E87" s="2">
        <v>101156.0</v>
      </c>
      <c r="F87" s="15">
        <f t="shared" si="1"/>
        <v>5.004991648</v>
      </c>
      <c r="G87" s="15" t="b">
        <f t="shared" si="2"/>
        <v>0</v>
      </c>
      <c r="H87" s="16">
        <f t="shared" si="3"/>
        <v>42.08177172</v>
      </c>
      <c r="I87" s="8">
        <f t="shared" si="4"/>
        <v>1.850114632</v>
      </c>
      <c r="J87" s="8">
        <f t="shared" si="5"/>
        <v>1.245924419</v>
      </c>
      <c r="K87" s="17">
        <f t="shared" si="6"/>
        <v>2.718605684</v>
      </c>
      <c r="L87" s="8">
        <f t="shared" si="7"/>
        <v>1.938214912</v>
      </c>
    </row>
    <row r="88">
      <c r="A88" s="2">
        <v>1449.0</v>
      </c>
      <c r="B88" s="2" t="s">
        <v>142</v>
      </c>
      <c r="C88" s="2">
        <v>0.0</v>
      </c>
      <c r="D88" s="14">
        <f>iferror(VLOOKUP($A88, 'Awario - Last Month'!$A$2:$G972, 4, false), "")</f>
        <v>0</v>
      </c>
      <c r="E88" s="2">
        <v>0.0</v>
      </c>
      <c r="F88" s="15">
        <f t="shared" si="1"/>
        <v>0</v>
      </c>
      <c r="G88" s="15" t="b">
        <f t="shared" si="2"/>
        <v>1</v>
      </c>
      <c r="H88" s="16" t="str">
        <f t="shared" si="3"/>
        <v/>
      </c>
      <c r="I88" s="8">
        <f t="shared" si="4"/>
        <v>-0.7270182438</v>
      </c>
      <c r="J88" s="8">
        <f t="shared" si="5"/>
        <v>-0.9975098132</v>
      </c>
      <c r="K88" s="17" t="str">
        <f t="shared" si="6"/>
        <v/>
      </c>
      <c r="L88" s="8">
        <f t="shared" si="7"/>
        <v>-0.8622640285</v>
      </c>
    </row>
    <row r="89">
      <c r="A89" s="2">
        <v>1864.0</v>
      </c>
      <c r="B89" s="2" t="s">
        <v>241</v>
      </c>
      <c r="C89" s="2">
        <v>0.0</v>
      </c>
      <c r="D89" s="14">
        <f>iferror(VLOOKUP($A89, 'Awario - Last Month'!$A$2:$G972, 4, false), "")</f>
        <v>0</v>
      </c>
      <c r="E89" s="2">
        <v>0.0</v>
      </c>
      <c r="F89" s="15">
        <f t="shared" si="1"/>
        <v>0</v>
      </c>
      <c r="G89" s="15" t="b">
        <f t="shared" si="2"/>
        <v>1</v>
      </c>
      <c r="H89" s="16" t="str">
        <f t="shared" si="3"/>
        <v/>
      </c>
      <c r="I89" s="8">
        <f t="shared" si="4"/>
        <v>-0.7270182438</v>
      </c>
      <c r="J89" s="8">
        <f t="shared" si="5"/>
        <v>-0.9975098132</v>
      </c>
      <c r="K89" s="17" t="str">
        <f t="shared" si="6"/>
        <v/>
      </c>
      <c r="L89" s="8">
        <f t="shared" si="7"/>
        <v>-0.8622640285</v>
      </c>
    </row>
    <row r="90">
      <c r="A90" s="2">
        <v>2119.0</v>
      </c>
      <c r="B90" s="2" t="s">
        <v>308</v>
      </c>
      <c r="C90" s="2">
        <v>5.0</v>
      </c>
      <c r="D90" s="14" t="str">
        <f>iferror(VLOOKUP($A90, 'Awario - Last Month'!$A$2:$G972, 4, false), "")</f>
        <v/>
      </c>
      <c r="E90" s="2">
        <v>99892.0</v>
      </c>
      <c r="F90" s="15">
        <f t="shared" si="1"/>
        <v>4.999530708</v>
      </c>
      <c r="G90" s="15" t="b">
        <f t="shared" si="2"/>
        <v>1</v>
      </c>
      <c r="H90" s="16" t="str">
        <f t="shared" si="3"/>
        <v/>
      </c>
      <c r="I90" s="8">
        <f t="shared" si="4"/>
        <v>1.847302726</v>
      </c>
      <c r="J90" s="8">
        <f t="shared" si="5"/>
        <v>1.245924419</v>
      </c>
      <c r="K90" s="17" t="str">
        <f t="shared" si="6"/>
        <v/>
      </c>
      <c r="L90" s="8">
        <f t="shared" si="7"/>
        <v>1.546613572</v>
      </c>
    </row>
    <row r="91">
      <c r="A91" s="2">
        <v>830.0</v>
      </c>
      <c r="B91" s="2" t="s">
        <v>75</v>
      </c>
      <c r="C91" s="2">
        <v>0.0</v>
      </c>
      <c r="D91" s="14">
        <f>iferror(VLOOKUP($A91, 'Awario - Last Month'!$A$2:$G972, 4, false), "")</f>
        <v>181</v>
      </c>
      <c r="E91" s="2">
        <v>0.0</v>
      </c>
      <c r="F91" s="15">
        <f t="shared" si="1"/>
        <v>0</v>
      </c>
      <c r="G91" s="15" t="b">
        <f t="shared" si="2"/>
        <v>1</v>
      </c>
      <c r="H91" s="16" t="str">
        <f t="shared" si="3"/>
        <v/>
      </c>
      <c r="I91" s="8">
        <f t="shared" si="4"/>
        <v>-0.7270182438</v>
      </c>
      <c r="J91" s="8">
        <f t="shared" si="5"/>
        <v>-0.9975098132</v>
      </c>
      <c r="K91" s="17" t="str">
        <f t="shared" si="6"/>
        <v/>
      </c>
      <c r="L91" s="8">
        <f t="shared" si="7"/>
        <v>-0.8622640285</v>
      </c>
    </row>
    <row r="92">
      <c r="A92" s="2">
        <v>239.0</v>
      </c>
      <c r="B92" s="2" t="s">
        <v>51</v>
      </c>
      <c r="C92" s="2">
        <v>1.0</v>
      </c>
      <c r="D92" s="14" t="str">
        <f>iferror(VLOOKUP($A92, 'Awario - Last Month'!$A$2:$G972, 4, false), "")</f>
        <v/>
      </c>
      <c r="E92" s="2">
        <v>0.0</v>
      </c>
      <c r="F92" s="15">
        <f t="shared" si="1"/>
        <v>0</v>
      </c>
      <c r="G92" s="15" t="b">
        <f t="shared" si="2"/>
        <v>1</v>
      </c>
      <c r="H92" s="16" t="str">
        <f t="shared" si="3"/>
        <v/>
      </c>
      <c r="I92" s="8">
        <f t="shared" si="4"/>
        <v>-0.7270182438</v>
      </c>
      <c r="J92" s="8">
        <f t="shared" si="5"/>
        <v>-0.5488229667</v>
      </c>
      <c r="K92" s="17" t="str">
        <f t="shared" si="6"/>
        <v/>
      </c>
      <c r="L92" s="8">
        <f t="shared" si="7"/>
        <v>-0.6379206052</v>
      </c>
    </row>
    <row r="93">
      <c r="A93" s="2">
        <v>1453.0</v>
      </c>
      <c r="B93" s="2" t="s">
        <v>93</v>
      </c>
      <c r="C93" s="2">
        <v>5.0</v>
      </c>
      <c r="D93" s="14">
        <f>iferror(VLOOKUP($A93, 'Awario - Last Month'!$A$2:$G972, 4, false), "")</f>
        <v>4009</v>
      </c>
      <c r="E93" s="2">
        <v>6610.0</v>
      </c>
      <c r="F93" s="15">
        <f t="shared" si="1"/>
        <v>3.820201459</v>
      </c>
      <c r="G93" s="15" t="b">
        <f t="shared" si="2"/>
        <v>0</v>
      </c>
      <c r="H93" s="16">
        <f t="shared" si="3"/>
        <v>0.648790222</v>
      </c>
      <c r="I93" s="8">
        <f t="shared" si="4"/>
        <v>1.240051327</v>
      </c>
      <c r="J93" s="8">
        <f t="shared" si="5"/>
        <v>1.245924419</v>
      </c>
      <c r="K93" s="17">
        <f t="shared" si="6"/>
        <v>-0.5507918765</v>
      </c>
      <c r="L93" s="8">
        <f t="shared" si="7"/>
        <v>0.6450612898</v>
      </c>
    </row>
    <row r="94">
      <c r="A94" s="2">
        <v>1617.0</v>
      </c>
      <c r="B94" s="2" t="s">
        <v>180</v>
      </c>
      <c r="C94" s="2">
        <v>1.0</v>
      </c>
      <c r="D94" s="14">
        <f>iferror(VLOOKUP($A94, 'Awario - Last Month'!$A$2:$G972, 4, false), "")</f>
        <v>0</v>
      </c>
      <c r="E94" s="2">
        <v>0.0</v>
      </c>
      <c r="F94" s="15">
        <f t="shared" si="1"/>
        <v>0</v>
      </c>
      <c r="G94" s="15" t="b">
        <f t="shared" si="2"/>
        <v>1</v>
      </c>
      <c r="H94" s="16" t="str">
        <f t="shared" si="3"/>
        <v/>
      </c>
      <c r="I94" s="8">
        <f t="shared" si="4"/>
        <v>-0.7270182438</v>
      </c>
      <c r="J94" s="8">
        <f t="shared" si="5"/>
        <v>-0.5488229667</v>
      </c>
      <c r="K94" s="17" t="str">
        <f t="shared" si="6"/>
        <v/>
      </c>
      <c r="L94" s="8">
        <f t="shared" si="7"/>
        <v>-0.6379206052</v>
      </c>
    </row>
    <row r="95">
      <c r="A95" s="2">
        <v>1885.0</v>
      </c>
      <c r="B95" s="2" t="s">
        <v>373</v>
      </c>
      <c r="C95" s="2">
        <v>0.0</v>
      </c>
      <c r="D95" s="14">
        <f>iferror(VLOOKUP($A95, 'Awario - Last Month'!$A$2:$G972, 4, false), "")</f>
        <v>0</v>
      </c>
      <c r="E95" s="2">
        <v>0.0</v>
      </c>
      <c r="F95" s="15">
        <f t="shared" si="1"/>
        <v>0</v>
      </c>
      <c r="G95" s="15" t="b">
        <f t="shared" si="2"/>
        <v>1</v>
      </c>
      <c r="H95" s="16" t="str">
        <f t="shared" si="3"/>
        <v/>
      </c>
      <c r="I95" s="8">
        <f t="shared" si="4"/>
        <v>-0.7270182438</v>
      </c>
      <c r="J95" s="8">
        <f t="shared" si="5"/>
        <v>-0.9975098132</v>
      </c>
      <c r="K95" s="17" t="str">
        <f t="shared" si="6"/>
        <v/>
      </c>
      <c r="L95" s="8">
        <f t="shared" si="7"/>
        <v>-0.8622640285</v>
      </c>
    </row>
    <row r="96">
      <c r="A96" s="2">
        <v>2089.0</v>
      </c>
      <c r="B96" s="2" t="s">
        <v>374</v>
      </c>
      <c r="C96" s="2">
        <v>5.0</v>
      </c>
      <c r="D96" s="14">
        <f>iferror(VLOOKUP($A96, 'Awario - Last Month'!$A$2:$G972, 4, false), "")</f>
        <v>8383</v>
      </c>
      <c r="E96" s="2">
        <v>0.0</v>
      </c>
      <c r="F96" s="15">
        <f t="shared" si="1"/>
        <v>0</v>
      </c>
      <c r="G96" s="15" t="b">
        <f t="shared" si="2"/>
        <v>0</v>
      </c>
      <c r="H96" s="16">
        <f t="shared" si="3"/>
        <v>-1</v>
      </c>
      <c r="I96" s="8">
        <f t="shared" si="4"/>
        <v>-0.7270182438</v>
      </c>
      <c r="J96" s="8">
        <f t="shared" si="5"/>
        <v>1.245924419</v>
      </c>
      <c r="K96" s="17">
        <f t="shared" si="6"/>
        <v>-0.6808947688</v>
      </c>
      <c r="L96" s="8">
        <f t="shared" si="7"/>
        <v>-0.05399619782</v>
      </c>
    </row>
    <row r="97">
      <c r="A97" s="2">
        <v>2011.0</v>
      </c>
      <c r="B97" s="2" t="s">
        <v>280</v>
      </c>
      <c r="C97" s="2">
        <v>5.0</v>
      </c>
      <c r="D97" s="14">
        <f>iferror(VLOOKUP($A97, 'Awario - Last Month'!$A$2:$G972, 4, false), "")</f>
        <v>1784</v>
      </c>
      <c r="E97" s="2">
        <v>0.0</v>
      </c>
      <c r="F97" s="15">
        <f t="shared" si="1"/>
        <v>0</v>
      </c>
      <c r="G97" s="15" t="b">
        <f t="shared" si="2"/>
        <v>0</v>
      </c>
      <c r="H97" s="16">
        <f t="shared" si="3"/>
        <v>-1</v>
      </c>
      <c r="I97" s="8">
        <f t="shared" si="4"/>
        <v>-0.7270182438</v>
      </c>
      <c r="J97" s="8">
        <f t="shared" si="5"/>
        <v>1.245924419</v>
      </c>
      <c r="K97" s="17">
        <f t="shared" si="6"/>
        <v>-0.6808947688</v>
      </c>
      <c r="L97" s="8">
        <f t="shared" si="7"/>
        <v>-0.05399619782</v>
      </c>
    </row>
    <row r="98">
      <c r="A98" s="2">
        <v>1467.0</v>
      </c>
      <c r="B98" s="10" t="s">
        <v>375</v>
      </c>
      <c r="C98" s="2">
        <v>0.0</v>
      </c>
      <c r="D98" s="14">
        <f>iferror(VLOOKUP($A98, 'Awario - Last Month'!$A$2:$G972, 4, false), "")</f>
        <v>0</v>
      </c>
      <c r="E98" s="2">
        <v>0.0</v>
      </c>
      <c r="F98" s="15">
        <f t="shared" si="1"/>
        <v>0</v>
      </c>
      <c r="G98" s="15" t="b">
        <f t="shared" si="2"/>
        <v>1</v>
      </c>
      <c r="H98" s="16" t="str">
        <f t="shared" si="3"/>
        <v/>
      </c>
      <c r="I98" s="8">
        <f t="shared" si="4"/>
        <v>-0.7270182438</v>
      </c>
      <c r="J98" s="8">
        <f t="shared" si="5"/>
        <v>-0.9975098132</v>
      </c>
      <c r="K98" s="17" t="str">
        <f t="shared" si="6"/>
        <v/>
      </c>
      <c r="L98" s="8">
        <f t="shared" si="7"/>
        <v>-0.8622640285</v>
      </c>
    </row>
    <row r="99">
      <c r="A99" s="2">
        <v>1630.0</v>
      </c>
      <c r="B99" s="2" t="s">
        <v>78</v>
      </c>
      <c r="C99" s="2">
        <v>0.0</v>
      </c>
      <c r="D99" s="14">
        <f>iferror(VLOOKUP($A99, 'Awario - Last Month'!$A$2:$G972, 4, false), "")</f>
        <v>0</v>
      </c>
      <c r="E99" s="2">
        <v>0.0</v>
      </c>
      <c r="F99" s="15">
        <f t="shared" si="1"/>
        <v>0</v>
      </c>
      <c r="G99" s="15" t="b">
        <f t="shared" si="2"/>
        <v>1</v>
      </c>
      <c r="H99" s="16" t="str">
        <f t="shared" si="3"/>
        <v/>
      </c>
      <c r="I99" s="8">
        <f t="shared" si="4"/>
        <v>-0.7270182438</v>
      </c>
      <c r="J99" s="8">
        <f t="shared" si="5"/>
        <v>-0.9975098132</v>
      </c>
      <c r="K99" s="17" t="str">
        <f t="shared" si="6"/>
        <v/>
      </c>
      <c r="L99" s="8">
        <f t="shared" si="7"/>
        <v>-0.8622640285</v>
      </c>
    </row>
    <row r="100">
      <c r="A100" s="2">
        <v>2062.0</v>
      </c>
      <c r="B100" s="2" t="s">
        <v>290</v>
      </c>
      <c r="C100" s="2">
        <v>3.0</v>
      </c>
      <c r="D100" s="14">
        <f>iferror(VLOOKUP($A100, 'Awario - Last Month'!$A$2:$G972, 4, false), "")</f>
        <v>2201</v>
      </c>
      <c r="E100" s="2">
        <v>7108.0</v>
      </c>
      <c r="F100" s="15">
        <f t="shared" si="1"/>
        <v>3.851747419</v>
      </c>
      <c r="G100" s="15" t="b">
        <f t="shared" si="2"/>
        <v>0</v>
      </c>
      <c r="H100" s="16">
        <f t="shared" si="3"/>
        <v>2.229441163</v>
      </c>
      <c r="I100" s="8">
        <f t="shared" si="4"/>
        <v>1.256294737</v>
      </c>
      <c r="J100" s="8">
        <f t="shared" si="5"/>
        <v>0.3485507262</v>
      </c>
      <c r="K100" s="17">
        <f t="shared" si="6"/>
        <v>-0.4260657249</v>
      </c>
      <c r="L100" s="8">
        <f t="shared" si="7"/>
        <v>0.3929265793</v>
      </c>
    </row>
    <row r="101">
      <c r="A101" s="2">
        <v>1655.0</v>
      </c>
      <c r="B101" s="2" t="s">
        <v>182</v>
      </c>
      <c r="C101" s="2">
        <v>0.0</v>
      </c>
      <c r="D101" s="14">
        <f>iferror(VLOOKUP($A101, 'Awario - Last Month'!$A$2:$G972, 4, false), "")</f>
        <v>236</v>
      </c>
      <c r="E101" s="2">
        <v>0.0</v>
      </c>
      <c r="F101" s="15">
        <f t="shared" si="1"/>
        <v>0</v>
      </c>
      <c r="G101" s="15" t="b">
        <f t="shared" si="2"/>
        <v>1</v>
      </c>
      <c r="H101" s="16" t="str">
        <f t="shared" si="3"/>
        <v/>
      </c>
      <c r="I101" s="8">
        <f t="shared" si="4"/>
        <v>-0.7270182438</v>
      </c>
      <c r="J101" s="8">
        <f t="shared" si="5"/>
        <v>-0.9975098132</v>
      </c>
      <c r="K101" s="17" t="str">
        <f t="shared" si="6"/>
        <v/>
      </c>
      <c r="L101" s="8">
        <f t="shared" si="7"/>
        <v>-0.8622640285</v>
      </c>
    </row>
    <row r="102">
      <c r="A102" s="2">
        <v>2248.0</v>
      </c>
      <c r="B102" s="2" t="s">
        <v>376</v>
      </c>
      <c r="C102" s="2">
        <v>5.0</v>
      </c>
      <c r="D102" s="14" t="str">
        <f>iferror(VLOOKUP($A102, 'Awario - Last Month'!$A$2:$G972, 4, false), "")</f>
        <v/>
      </c>
      <c r="E102" s="2">
        <v>37278.0</v>
      </c>
      <c r="F102" s="15">
        <f t="shared" si="1"/>
        <v>4.571452604</v>
      </c>
      <c r="G102" s="15" t="b">
        <f t="shared" si="2"/>
        <v>1</v>
      </c>
      <c r="H102" s="16" t="str">
        <f t="shared" si="3"/>
        <v/>
      </c>
      <c r="I102" s="8">
        <f t="shared" si="4"/>
        <v>1.626879949</v>
      </c>
      <c r="J102" s="8">
        <f t="shared" si="5"/>
        <v>1.245924419</v>
      </c>
      <c r="K102" s="17" t="str">
        <f t="shared" si="6"/>
        <v/>
      </c>
      <c r="L102" s="8">
        <f t="shared" si="7"/>
        <v>1.436402184</v>
      </c>
    </row>
    <row r="103">
      <c r="A103" s="2">
        <v>2297.0</v>
      </c>
      <c r="B103" s="2" t="s">
        <v>377</v>
      </c>
      <c r="C103" s="2">
        <v>5.0</v>
      </c>
      <c r="D103" s="14" t="str">
        <f>iferror(VLOOKUP($A103, 'Awario - Last Month'!$A$2:$G972, 4, false), "")</f>
        <v/>
      </c>
      <c r="E103" s="2">
        <v>0.0</v>
      </c>
      <c r="F103" s="15">
        <f t="shared" si="1"/>
        <v>0</v>
      </c>
      <c r="G103" s="15" t="b">
        <f t="shared" si="2"/>
        <v>1</v>
      </c>
      <c r="H103" s="16" t="str">
        <f t="shared" si="3"/>
        <v/>
      </c>
      <c r="I103" s="8">
        <f t="shared" si="4"/>
        <v>-0.7270182438</v>
      </c>
      <c r="J103" s="8">
        <f t="shared" si="5"/>
        <v>1.245924419</v>
      </c>
      <c r="K103" s="17" t="str">
        <f t="shared" si="6"/>
        <v/>
      </c>
      <c r="L103" s="8">
        <f t="shared" si="7"/>
        <v>0.2594530877</v>
      </c>
    </row>
    <row r="104">
      <c r="A104" s="2">
        <v>1965.0</v>
      </c>
      <c r="B104" s="2" t="s">
        <v>87</v>
      </c>
      <c r="C104" s="2">
        <v>1.0</v>
      </c>
      <c r="D104" s="14">
        <f>iferror(VLOOKUP($A104, 'Awario - Last Month'!$A$2:$G972, 4, false), "")</f>
        <v>0</v>
      </c>
      <c r="E104" s="2">
        <v>0.0</v>
      </c>
      <c r="F104" s="15">
        <f t="shared" si="1"/>
        <v>0</v>
      </c>
      <c r="G104" s="15" t="b">
        <f t="shared" si="2"/>
        <v>1</v>
      </c>
      <c r="H104" s="16" t="str">
        <f t="shared" si="3"/>
        <v/>
      </c>
      <c r="I104" s="8">
        <f t="shared" si="4"/>
        <v>-0.7270182438</v>
      </c>
      <c r="J104" s="8">
        <f t="shared" si="5"/>
        <v>-0.5488229667</v>
      </c>
      <c r="K104" s="17" t="str">
        <f t="shared" si="6"/>
        <v/>
      </c>
      <c r="L104" s="8">
        <f t="shared" si="7"/>
        <v>-0.6379206052</v>
      </c>
    </row>
    <row r="105">
      <c r="A105" s="2">
        <v>1833.0</v>
      </c>
      <c r="B105" s="2" t="s">
        <v>226</v>
      </c>
      <c r="C105" s="2">
        <v>0.0</v>
      </c>
      <c r="D105" s="14">
        <f>iferror(VLOOKUP($A105, 'Awario - Last Month'!$A$2:$G972, 4, false), "")</f>
        <v>0</v>
      </c>
      <c r="E105" s="2">
        <v>0.0</v>
      </c>
      <c r="F105" s="15">
        <f t="shared" si="1"/>
        <v>0</v>
      </c>
      <c r="G105" s="15" t="b">
        <f t="shared" si="2"/>
        <v>1</v>
      </c>
      <c r="H105" s="16" t="str">
        <f t="shared" si="3"/>
        <v/>
      </c>
      <c r="I105" s="8">
        <f t="shared" si="4"/>
        <v>-0.7270182438</v>
      </c>
      <c r="J105" s="8">
        <f t="shared" si="5"/>
        <v>-0.9975098132</v>
      </c>
      <c r="K105" s="17" t="str">
        <f t="shared" si="6"/>
        <v/>
      </c>
      <c r="L105" s="8">
        <f t="shared" si="7"/>
        <v>-0.8622640285</v>
      </c>
    </row>
    <row r="106">
      <c r="A106" s="2">
        <v>2088.0</v>
      </c>
      <c r="B106" s="2" t="s">
        <v>300</v>
      </c>
      <c r="C106" s="2">
        <v>0.0</v>
      </c>
      <c r="D106" s="14">
        <f>iferror(VLOOKUP($A106, 'Awario - Last Month'!$A$2:$G972, 4, false), "")</f>
        <v>7173</v>
      </c>
      <c r="E106" s="2">
        <v>0.0</v>
      </c>
      <c r="F106" s="15">
        <f t="shared" si="1"/>
        <v>0</v>
      </c>
      <c r="G106" s="15" t="b">
        <f t="shared" si="2"/>
        <v>0</v>
      </c>
      <c r="H106" s="16">
        <f t="shared" si="3"/>
        <v>-1</v>
      </c>
      <c r="I106" s="8">
        <f t="shared" si="4"/>
        <v>-0.7270182438</v>
      </c>
      <c r="J106" s="8">
        <f t="shared" si="5"/>
        <v>-0.9975098132</v>
      </c>
      <c r="K106" s="17">
        <f t="shared" si="6"/>
        <v>-0.6808947688</v>
      </c>
      <c r="L106" s="8">
        <f t="shared" si="7"/>
        <v>-0.8018076086</v>
      </c>
    </row>
    <row r="107">
      <c r="A107" s="2">
        <v>1097.0</v>
      </c>
      <c r="B107" s="10" t="s">
        <v>101</v>
      </c>
      <c r="C107" s="2">
        <v>1.0</v>
      </c>
      <c r="D107" s="14">
        <f>iferror(VLOOKUP($A107, 'Awario - Last Month'!$A$2:$G972, 4, false), "")</f>
        <v>1355</v>
      </c>
      <c r="E107" s="2">
        <v>0.0</v>
      </c>
      <c r="F107" s="15">
        <f t="shared" si="1"/>
        <v>0</v>
      </c>
      <c r="G107" s="15" t="b">
        <f t="shared" si="2"/>
        <v>0</v>
      </c>
      <c r="H107" s="16">
        <f t="shared" si="3"/>
        <v>-1</v>
      </c>
      <c r="I107" s="8">
        <f t="shared" si="4"/>
        <v>-0.7270182438</v>
      </c>
      <c r="J107" s="8">
        <f t="shared" si="5"/>
        <v>-0.5488229667</v>
      </c>
      <c r="K107" s="17">
        <f t="shared" si="6"/>
        <v>-0.6808947688</v>
      </c>
      <c r="L107" s="8">
        <f t="shared" si="7"/>
        <v>-0.6522453264</v>
      </c>
    </row>
    <row r="108">
      <c r="A108" s="2">
        <v>2203.0</v>
      </c>
      <c r="B108" s="2" t="s">
        <v>314</v>
      </c>
      <c r="C108" s="2">
        <v>0.0</v>
      </c>
      <c r="D108" s="14" t="str">
        <f>iferror(VLOOKUP($A108, 'Awario - Last Month'!$A$2:$G972, 4, false), "")</f>
        <v/>
      </c>
      <c r="E108" s="2">
        <v>0.0</v>
      </c>
      <c r="F108" s="15">
        <f t="shared" si="1"/>
        <v>0</v>
      </c>
      <c r="G108" s="15" t="b">
        <f t="shared" si="2"/>
        <v>1</v>
      </c>
      <c r="H108" s="16" t="str">
        <f t="shared" si="3"/>
        <v/>
      </c>
      <c r="I108" s="8">
        <f t="shared" si="4"/>
        <v>-0.7270182438</v>
      </c>
      <c r="J108" s="8">
        <f t="shared" si="5"/>
        <v>-0.9975098132</v>
      </c>
      <c r="K108" s="17" t="str">
        <f t="shared" si="6"/>
        <v/>
      </c>
      <c r="L108" s="8">
        <f t="shared" si="7"/>
        <v>-0.8622640285</v>
      </c>
    </row>
    <row r="109">
      <c r="A109" s="2">
        <v>1459.0</v>
      </c>
      <c r="B109" s="2" t="s">
        <v>76</v>
      </c>
      <c r="C109" s="2">
        <v>2.0</v>
      </c>
      <c r="D109" s="14">
        <f>iferror(VLOOKUP($A109, 'Awario - Last Month'!$A$2:$G972, 4, false), "")</f>
        <v>0</v>
      </c>
      <c r="E109" s="2">
        <v>0.0</v>
      </c>
      <c r="F109" s="15">
        <f t="shared" si="1"/>
        <v>0</v>
      </c>
      <c r="G109" s="15" t="b">
        <f t="shared" si="2"/>
        <v>1</v>
      </c>
      <c r="H109" s="16" t="str">
        <f t="shared" si="3"/>
        <v/>
      </c>
      <c r="I109" s="8">
        <f t="shared" si="4"/>
        <v>-0.7270182438</v>
      </c>
      <c r="J109" s="8">
        <f t="shared" si="5"/>
        <v>-0.1001361202</v>
      </c>
      <c r="K109" s="17" t="str">
        <f t="shared" si="6"/>
        <v/>
      </c>
      <c r="L109" s="8">
        <f t="shared" si="7"/>
        <v>-0.413577182</v>
      </c>
    </row>
    <row r="110">
      <c r="A110" s="2">
        <v>1893.0</v>
      </c>
      <c r="B110" s="2" t="s">
        <v>378</v>
      </c>
      <c r="C110" s="2">
        <v>5.0</v>
      </c>
      <c r="D110" s="14" t="str">
        <f>iferror(VLOOKUP($A110, 'Awario - Last Month'!$A$2:$G972, 4, false), "")</f>
        <v/>
      </c>
      <c r="E110" s="2">
        <v>29867.0</v>
      </c>
      <c r="F110" s="15">
        <f t="shared" si="1"/>
        <v>4.475191602</v>
      </c>
      <c r="G110" s="15" t="b">
        <f t="shared" si="2"/>
        <v>1</v>
      </c>
      <c r="H110" s="16" t="str">
        <f t="shared" si="3"/>
        <v/>
      </c>
      <c r="I110" s="8">
        <f t="shared" si="4"/>
        <v>1.577313953</v>
      </c>
      <c r="J110" s="8">
        <f t="shared" si="5"/>
        <v>1.245924419</v>
      </c>
      <c r="K110" s="17" t="str">
        <f t="shared" si="6"/>
        <v/>
      </c>
      <c r="L110" s="8">
        <f t="shared" si="7"/>
        <v>1.411619186</v>
      </c>
    </row>
    <row r="111">
      <c r="A111" s="2">
        <v>1754.0</v>
      </c>
      <c r="B111" s="2" t="s">
        <v>208</v>
      </c>
      <c r="C111" s="2">
        <v>1.0</v>
      </c>
      <c r="D111" s="14">
        <f>iferror(VLOOKUP($A111, 'Awario - Last Month'!$A$2:$G972, 4, false), "")</f>
        <v>0</v>
      </c>
      <c r="E111" s="2">
        <v>0.0</v>
      </c>
      <c r="F111" s="15">
        <f t="shared" si="1"/>
        <v>0</v>
      </c>
      <c r="G111" s="15" t="b">
        <f t="shared" si="2"/>
        <v>1</v>
      </c>
      <c r="H111" s="16" t="str">
        <f t="shared" si="3"/>
        <v/>
      </c>
      <c r="I111" s="8">
        <f t="shared" si="4"/>
        <v>-0.7270182438</v>
      </c>
      <c r="J111" s="8">
        <f t="shared" si="5"/>
        <v>-0.5488229667</v>
      </c>
      <c r="K111" s="17" t="str">
        <f t="shared" si="6"/>
        <v/>
      </c>
      <c r="L111" s="8">
        <f t="shared" si="7"/>
        <v>-0.6379206052</v>
      </c>
    </row>
    <row r="112">
      <c r="A112" s="2">
        <v>2181.0</v>
      </c>
      <c r="B112" s="2" t="s">
        <v>266</v>
      </c>
      <c r="C112" s="2">
        <v>5.0</v>
      </c>
      <c r="D112" s="14" t="str">
        <f>iferror(VLOOKUP($A112, 'Awario - Last Month'!$A$2:$G972, 4, false), "")</f>
        <v/>
      </c>
      <c r="E112" s="2">
        <v>2834.0</v>
      </c>
      <c r="F112" s="15">
        <f t="shared" si="1"/>
        <v>3.452399846</v>
      </c>
      <c r="G112" s="15" t="b">
        <f t="shared" si="2"/>
        <v>1</v>
      </c>
      <c r="H112" s="16" t="str">
        <f t="shared" si="3"/>
        <v/>
      </c>
      <c r="I112" s="8">
        <f t="shared" si="4"/>
        <v>1.05066567</v>
      </c>
      <c r="J112" s="8">
        <f t="shared" si="5"/>
        <v>1.245924419</v>
      </c>
      <c r="K112" s="17" t="str">
        <f t="shared" si="6"/>
        <v/>
      </c>
      <c r="L112" s="8">
        <f t="shared" si="7"/>
        <v>1.148295045</v>
      </c>
    </row>
    <row r="113">
      <c r="A113" s="2">
        <v>815.0</v>
      </c>
      <c r="B113" s="2" t="s">
        <v>71</v>
      </c>
      <c r="C113" s="2">
        <v>0.0</v>
      </c>
      <c r="D113" s="14">
        <f>iferror(VLOOKUP($A113, 'Awario - Last Month'!$A$2:$G972, 4, false), "")</f>
        <v>0</v>
      </c>
      <c r="E113" s="2">
        <v>0.0</v>
      </c>
      <c r="F113" s="15">
        <f t="shared" si="1"/>
        <v>0</v>
      </c>
      <c r="G113" s="15" t="b">
        <f t="shared" si="2"/>
        <v>1</v>
      </c>
      <c r="H113" s="16" t="str">
        <f t="shared" si="3"/>
        <v/>
      </c>
      <c r="I113" s="8">
        <f t="shared" si="4"/>
        <v>-0.7270182438</v>
      </c>
      <c r="J113" s="8">
        <f t="shared" si="5"/>
        <v>-0.9975098132</v>
      </c>
      <c r="K113" s="17" t="str">
        <f t="shared" si="6"/>
        <v/>
      </c>
      <c r="L113" s="8">
        <f t="shared" si="7"/>
        <v>-0.8622640285</v>
      </c>
    </row>
    <row r="114">
      <c r="A114" s="2">
        <v>1752.0</v>
      </c>
      <c r="B114" s="2" t="s">
        <v>206</v>
      </c>
      <c r="C114" s="2">
        <v>0.0</v>
      </c>
      <c r="D114" s="14">
        <f>iferror(VLOOKUP($A114, 'Awario - Last Month'!$A$2:$G972, 4, false), "")</f>
        <v>0</v>
      </c>
      <c r="E114" s="2">
        <v>0.0</v>
      </c>
      <c r="F114" s="15">
        <f t="shared" si="1"/>
        <v>0</v>
      </c>
      <c r="G114" s="15" t="b">
        <f t="shared" si="2"/>
        <v>1</v>
      </c>
      <c r="H114" s="16" t="str">
        <f t="shared" si="3"/>
        <v/>
      </c>
      <c r="I114" s="8">
        <f t="shared" si="4"/>
        <v>-0.7270182438</v>
      </c>
      <c r="J114" s="8">
        <f t="shared" si="5"/>
        <v>-0.9975098132</v>
      </c>
      <c r="K114" s="17" t="str">
        <f t="shared" si="6"/>
        <v/>
      </c>
      <c r="L114" s="8">
        <f t="shared" si="7"/>
        <v>-0.8622640285</v>
      </c>
    </row>
    <row r="115">
      <c r="A115" s="2">
        <v>1867.0</v>
      </c>
      <c r="B115" s="2" t="s">
        <v>379</v>
      </c>
      <c r="C115" s="2">
        <v>0.0</v>
      </c>
      <c r="D115" s="14">
        <f>iferror(VLOOKUP($A115, 'Awario - Last Month'!$A$2:$G972, 4, false), "")</f>
        <v>0</v>
      </c>
      <c r="E115" s="2">
        <v>0.0</v>
      </c>
      <c r="F115" s="15">
        <f t="shared" si="1"/>
        <v>0</v>
      </c>
      <c r="G115" s="15" t="b">
        <f t="shared" si="2"/>
        <v>1</v>
      </c>
      <c r="H115" s="16" t="str">
        <f t="shared" si="3"/>
        <v/>
      </c>
      <c r="I115" s="8">
        <f t="shared" si="4"/>
        <v>-0.7270182438</v>
      </c>
      <c r="J115" s="8">
        <f t="shared" si="5"/>
        <v>-0.9975098132</v>
      </c>
      <c r="K115" s="17" t="str">
        <f t="shared" si="6"/>
        <v/>
      </c>
      <c r="L115" s="8">
        <f t="shared" si="7"/>
        <v>-0.8622640285</v>
      </c>
    </row>
    <row r="116">
      <c r="A116" s="2">
        <v>1594.0</v>
      </c>
      <c r="B116" s="2" t="s">
        <v>380</v>
      </c>
      <c r="C116" s="2">
        <v>1.0</v>
      </c>
      <c r="D116" s="14">
        <f>iferror(VLOOKUP($A116, 'Awario - Last Month'!$A$2:$G972, 4, false), "")</f>
        <v>0</v>
      </c>
      <c r="E116" s="2">
        <v>0.0</v>
      </c>
      <c r="F116" s="15">
        <f t="shared" si="1"/>
        <v>0</v>
      </c>
      <c r="G116" s="15" t="b">
        <f t="shared" si="2"/>
        <v>1</v>
      </c>
      <c r="H116" s="16" t="str">
        <f t="shared" si="3"/>
        <v/>
      </c>
      <c r="I116" s="8">
        <f t="shared" si="4"/>
        <v>-0.7270182438</v>
      </c>
      <c r="J116" s="8">
        <f t="shared" si="5"/>
        <v>-0.5488229667</v>
      </c>
      <c r="K116" s="17" t="str">
        <f t="shared" si="6"/>
        <v/>
      </c>
      <c r="L116" s="8">
        <f t="shared" si="7"/>
        <v>-0.6379206052</v>
      </c>
    </row>
    <row r="117">
      <c r="A117" s="2">
        <v>2080.0</v>
      </c>
      <c r="B117" s="2" t="s">
        <v>381</v>
      </c>
      <c r="C117" s="2">
        <v>5.0</v>
      </c>
      <c r="D117" s="14">
        <f>iferror(VLOOKUP($A117, 'Awario - Last Month'!$A$2:$G972, 4, false), "")</f>
        <v>1364</v>
      </c>
      <c r="E117" s="2">
        <v>1410.0</v>
      </c>
      <c r="F117" s="15">
        <f t="shared" si="1"/>
        <v>3.149219113</v>
      </c>
      <c r="G117" s="15" t="b">
        <f t="shared" si="2"/>
        <v>0</v>
      </c>
      <c r="H117" s="16">
        <f t="shared" si="3"/>
        <v>0.03372434018</v>
      </c>
      <c r="I117" s="8">
        <f t="shared" si="4"/>
        <v>0.894554114</v>
      </c>
      <c r="J117" s="8">
        <f t="shared" si="5"/>
        <v>1.245924419</v>
      </c>
      <c r="K117" s="17">
        <f t="shared" si="6"/>
        <v>-0.5993255523</v>
      </c>
      <c r="L117" s="8">
        <f t="shared" si="7"/>
        <v>0.5137176603</v>
      </c>
    </row>
    <row r="118">
      <c r="A118" s="2">
        <v>2055.0</v>
      </c>
      <c r="B118" s="2" t="s">
        <v>277</v>
      </c>
      <c r="C118" s="2">
        <v>5.0</v>
      </c>
      <c r="D118" s="14">
        <f>iferror(VLOOKUP($A118, 'Awario - Last Month'!$A$2:$G972, 4, false), "")</f>
        <v>1021</v>
      </c>
      <c r="E118" s="2">
        <v>55856.0</v>
      </c>
      <c r="F118" s="15">
        <f t="shared" si="1"/>
        <v>4.747069831</v>
      </c>
      <c r="G118" s="15" t="b">
        <f t="shared" si="2"/>
        <v>0</v>
      </c>
      <c r="H118" s="16">
        <f t="shared" si="3"/>
        <v>53.70714985</v>
      </c>
      <c r="I118" s="8">
        <f t="shared" si="4"/>
        <v>1.717307459</v>
      </c>
      <c r="J118" s="8">
        <f t="shared" si="5"/>
        <v>1.245924419</v>
      </c>
      <c r="K118" s="17">
        <f t="shared" si="6"/>
        <v>3.635942104</v>
      </c>
      <c r="L118" s="8">
        <f t="shared" si="7"/>
        <v>2.19972466</v>
      </c>
    </row>
    <row r="119">
      <c r="A119" s="2">
        <v>2012.0</v>
      </c>
      <c r="B119" s="2" t="s">
        <v>282</v>
      </c>
      <c r="C119" s="2">
        <v>5.0</v>
      </c>
      <c r="D119" s="14">
        <f>iferror(VLOOKUP($A119, 'Awario - Last Month'!$A$2:$G972, 4, false), "")</f>
        <v>8440</v>
      </c>
      <c r="E119" s="2">
        <v>23664.0</v>
      </c>
      <c r="F119" s="15">
        <f t="shared" si="1"/>
        <v>4.374088157</v>
      </c>
      <c r="G119" s="15" t="b">
        <f t="shared" si="2"/>
        <v>0</v>
      </c>
      <c r="H119" s="16">
        <f t="shared" si="3"/>
        <v>1.803791469</v>
      </c>
      <c r="I119" s="8">
        <f t="shared" si="4"/>
        <v>1.525254523</v>
      </c>
      <c r="J119" s="8">
        <f t="shared" si="5"/>
        <v>1.245924419</v>
      </c>
      <c r="K119" s="17">
        <f t="shared" si="6"/>
        <v>-0.4596529306</v>
      </c>
      <c r="L119" s="8">
        <f t="shared" si="7"/>
        <v>0.7705086707</v>
      </c>
    </row>
    <row r="120">
      <c r="A120" s="2">
        <v>1458.0</v>
      </c>
      <c r="B120" s="2" t="s">
        <v>144</v>
      </c>
      <c r="C120" s="2">
        <v>0.0</v>
      </c>
      <c r="D120" s="14">
        <f>iferror(VLOOKUP($A120, 'Awario - Last Month'!$A$2:$G972, 4, false), "")</f>
        <v>0</v>
      </c>
      <c r="E120" s="2">
        <v>3147.0</v>
      </c>
      <c r="F120" s="15">
        <f t="shared" si="1"/>
        <v>3.497896743</v>
      </c>
      <c r="G120" s="15" t="b">
        <f t="shared" si="2"/>
        <v>1</v>
      </c>
      <c r="H120" s="16" t="str">
        <f t="shared" si="3"/>
        <v/>
      </c>
      <c r="I120" s="8">
        <f t="shared" si="4"/>
        <v>1.074092592</v>
      </c>
      <c r="J120" s="8">
        <f t="shared" si="5"/>
        <v>-0.9975098132</v>
      </c>
      <c r="K120" s="17" t="str">
        <f t="shared" si="6"/>
        <v/>
      </c>
      <c r="L120" s="8">
        <f t="shared" si="7"/>
        <v>0.03829138952</v>
      </c>
    </row>
    <row r="121">
      <c r="A121" s="2">
        <v>2045.0</v>
      </c>
      <c r="B121" s="2" t="s">
        <v>382</v>
      </c>
      <c r="C121" s="2">
        <v>3.0</v>
      </c>
      <c r="D121" s="14">
        <f>iferror(VLOOKUP($A121, 'Awario - Last Month'!$A$2:$G972, 4, false), "")</f>
        <v>2201</v>
      </c>
      <c r="E121" s="2">
        <v>2438.0</v>
      </c>
      <c r="F121" s="15">
        <f t="shared" si="1"/>
        <v>3.387033701</v>
      </c>
      <c r="G121" s="15" t="b">
        <f t="shared" si="2"/>
        <v>0</v>
      </c>
      <c r="H121" s="16">
        <f t="shared" si="3"/>
        <v>0.107678328</v>
      </c>
      <c r="I121" s="8">
        <f t="shared" si="4"/>
        <v>1.017007824</v>
      </c>
      <c r="J121" s="8">
        <f t="shared" si="5"/>
        <v>0.3485507262</v>
      </c>
      <c r="K121" s="17">
        <f t="shared" si="6"/>
        <v>-0.5934899842</v>
      </c>
      <c r="L121" s="8">
        <f t="shared" si="7"/>
        <v>0.2573561886</v>
      </c>
    </row>
    <row r="122">
      <c r="A122" s="2">
        <v>810.0</v>
      </c>
      <c r="B122" s="2" t="s">
        <v>69</v>
      </c>
      <c r="C122" s="2">
        <v>0.0</v>
      </c>
      <c r="D122" s="14">
        <f>iferror(VLOOKUP($A122, 'Awario - Last Month'!$A$2:$G972, 4, false), "")</f>
        <v>0</v>
      </c>
      <c r="E122" s="2">
        <v>0.0</v>
      </c>
      <c r="F122" s="15">
        <f t="shared" si="1"/>
        <v>0</v>
      </c>
      <c r="G122" s="15" t="b">
        <f t="shared" si="2"/>
        <v>1</v>
      </c>
      <c r="H122" s="16" t="str">
        <f t="shared" si="3"/>
        <v/>
      </c>
      <c r="I122" s="8">
        <f t="shared" si="4"/>
        <v>-0.7270182438</v>
      </c>
      <c r="J122" s="8">
        <f t="shared" si="5"/>
        <v>-0.9975098132</v>
      </c>
      <c r="K122" s="17" t="str">
        <f t="shared" si="6"/>
        <v/>
      </c>
      <c r="L122" s="8">
        <f t="shared" si="7"/>
        <v>-0.8622640285</v>
      </c>
    </row>
    <row r="123">
      <c r="A123" s="2">
        <v>1183.0</v>
      </c>
      <c r="B123" s="2" t="s">
        <v>106</v>
      </c>
      <c r="C123" s="2">
        <v>5.0</v>
      </c>
      <c r="D123" s="14">
        <f>iferror(VLOOKUP($A123, 'Awario - Last Month'!$A$2:$G972, 4, false), "")</f>
        <v>81341</v>
      </c>
      <c r="E123" s="1">
        <v>22627.0</v>
      </c>
      <c r="F123" s="15">
        <f t="shared" si="1"/>
        <v>4.354626977</v>
      </c>
      <c r="G123" s="15" t="b">
        <f t="shared" si="2"/>
        <v>0</v>
      </c>
      <c r="H123" s="16">
        <f t="shared" si="3"/>
        <v>-0.7218254017</v>
      </c>
      <c r="I123" s="8">
        <f t="shared" si="4"/>
        <v>1.515233718</v>
      </c>
      <c r="J123" s="8">
        <f t="shared" si="5"/>
        <v>1.245924419</v>
      </c>
      <c r="K123" s="17">
        <f t="shared" si="6"/>
        <v>-0.6589445417</v>
      </c>
      <c r="L123" s="8">
        <f t="shared" si="7"/>
        <v>0.7007378652</v>
      </c>
    </row>
    <row r="124">
      <c r="A124" s="2">
        <v>1439.0</v>
      </c>
      <c r="B124" s="2" t="s">
        <v>134</v>
      </c>
      <c r="C124" s="2">
        <v>1.0</v>
      </c>
      <c r="D124" s="14">
        <f>iferror(VLOOKUP($A124, 'Awario - Last Month'!$A$2:$G972, 4, false), "")</f>
        <v>0</v>
      </c>
      <c r="E124" s="2">
        <v>0.0</v>
      </c>
      <c r="F124" s="15">
        <f t="shared" si="1"/>
        <v>0</v>
      </c>
      <c r="G124" s="15" t="b">
        <f t="shared" si="2"/>
        <v>1</v>
      </c>
      <c r="H124" s="16" t="str">
        <f t="shared" si="3"/>
        <v/>
      </c>
      <c r="I124" s="8">
        <f t="shared" si="4"/>
        <v>-0.7270182438</v>
      </c>
      <c r="J124" s="8">
        <f t="shared" si="5"/>
        <v>-0.5488229667</v>
      </c>
      <c r="K124" s="17" t="str">
        <f t="shared" si="6"/>
        <v/>
      </c>
      <c r="L124" s="8">
        <f t="shared" si="7"/>
        <v>-0.6379206052</v>
      </c>
    </row>
    <row r="125">
      <c r="A125" s="2">
        <v>1517.0</v>
      </c>
      <c r="B125" s="2" t="s">
        <v>161</v>
      </c>
      <c r="C125" s="2">
        <v>2.0</v>
      </c>
      <c r="D125" s="14">
        <f>iferror(VLOOKUP($A125, 'Awario - Last Month'!$A$2:$G972, 4, false), "")</f>
        <v>143</v>
      </c>
      <c r="E125" s="2">
        <v>48.0</v>
      </c>
      <c r="F125" s="15">
        <f t="shared" si="1"/>
        <v>1.681241237</v>
      </c>
      <c r="G125" s="15" t="b">
        <f t="shared" si="2"/>
        <v>1</v>
      </c>
      <c r="H125" s="16" t="str">
        <f t="shared" si="3"/>
        <v/>
      </c>
      <c r="I125" s="8">
        <f t="shared" si="4"/>
        <v>0.138673923</v>
      </c>
      <c r="J125" s="8">
        <f t="shared" si="5"/>
        <v>-0.1001361202</v>
      </c>
      <c r="K125" s="17" t="str">
        <f t="shared" si="6"/>
        <v/>
      </c>
      <c r="L125" s="8">
        <f t="shared" si="7"/>
        <v>0.01926890137</v>
      </c>
    </row>
    <row r="126">
      <c r="A126" s="2">
        <v>1362.0</v>
      </c>
      <c r="B126" s="2" t="s">
        <v>123</v>
      </c>
      <c r="C126" s="2">
        <v>0.0</v>
      </c>
      <c r="D126" s="14">
        <f>iferror(VLOOKUP($A126, 'Awario - Last Month'!$A$2:$G972, 4, false), "")</f>
        <v>0</v>
      </c>
      <c r="E126" s="2">
        <v>0.0</v>
      </c>
      <c r="F126" s="15">
        <f t="shared" si="1"/>
        <v>0</v>
      </c>
      <c r="G126" s="15" t="b">
        <f t="shared" si="2"/>
        <v>1</v>
      </c>
      <c r="H126" s="16" t="str">
        <f t="shared" si="3"/>
        <v/>
      </c>
      <c r="I126" s="8">
        <f t="shared" si="4"/>
        <v>-0.7270182438</v>
      </c>
      <c r="J126" s="8">
        <f t="shared" si="5"/>
        <v>-0.9975098132</v>
      </c>
      <c r="K126" s="17" t="str">
        <f t="shared" si="6"/>
        <v/>
      </c>
      <c r="L126" s="8">
        <f t="shared" si="7"/>
        <v>-0.8622640285</v>
      </c>
    </row>
    <row r="127">
      <c r="A127" s="2">
        <v>1519.0</v>
      </c>
      <c r="B127" s="2" t="s">
        <v>163</v>
      </c>
      <c r="C127" s="2">
        <v>0.0</v>
      </c>
      <c r="D127" s="14">
        <f>iferror(VLOOKUP($A127, 'Awario - Last Month'!$A$2:$G972, 4, false), "")</f>
        <v>0</v>
      </c>
      <c r="E127" s="2">
        <v>586.0</v>
      </c>
      <c r="F127" s="15">
        <f t="shared" si="1"/>
        <v>2.767897616</v>
      </c>
      <c r="G127" s="15" t="b">
        <f t="shared" si="2"/>
        <v>1</v>
      </c>
      <c r="H127" s="16" t="str">
        <f t="shared" si="3"/>
        <v/>
      </c>
      <c r="I127" s="8">
        <f t="shared" si="4"/>
        <v>0.6982069002</v>
      </c>
      <c r="J127" s="8">
        <f t="shared" si="5"/>
        <v>-0.9975098132</v>
      </c>
      <c r="K127" s="17" t="str">
        <f t="shared" si="6"/>
        <v/>
      </c>
      <c r="L127" s="8">
        <f t="shared" si="7"/>
        <v>-0.1496514565</v>
      </c>
    </row>
    <row r="128">
      <c r="A128" s="2">
        <v>2092.0</v>
      </c>
      <c r="B128" s="2" t="s">
        <v>301</v>
      </c>
      <c r="C128" s="2">
        <v>0.0</v>
      </c>
      <c r="D128" s="14">
        <f>iferror(VLOOKUP($A128, 'Awario - Last Month'!$A$2:$G972, 4, false), "")</f>
        <v>0</v>
      </c>
      <c r="E128" s="2">
        <v>0.0</v>
      </c>
      <c r="F128" s="15">
        <f t="shared" si="1"/>
        <v>0</v>
      </c>
      <c r="G128" s="15" t="b">
        <f t="shared" si="2"/>
        <v>1</v>
      </c>
      <c r="H128" s="16" t="str">
        <f t="shared" si="3"/>
        <v/>
      </c>
      <c r="I128" s="8">
        <f t="shared" si="4"/>
        <v>-0.7270182438</v>
      </c>
      <c r="J128" s="8">
        <f t="shared" si="5"/>
        <v>-0.9975098132</v>
      </c>
      <c r="K128" s="17" t="str">
        <f t="shared" si="6"/>
        <v/>
      </c>
      <c r="L128" s="8">
        <f t="shared" si="7"/>
        <v>-0.8622640285</v>
      </c>
    </row>
    <row r="129">
      <c r="A129" s="2">
        <v>1862.0</v>
      </c>
      <c r="B129" s="2" t="s">
        <v>239</v>
      </c>
      <c r="C129" s="2">
        <v>1.0</v>
      </c>
      <c r="D129" s="14">
        <f>iferror(VLOOKUP($A129, 'Awario - Last Month'!$A$2:$G972, 4, false), "")</f>
        <v>0</v>
      </c>
      <c r="E129" s="2">
        <v>0.0</v>
      </c>
      <c r="F129" s="15">
        <f t="shared" si="1"/>
        <v>0</v>
      </c>
      <c r="G129" s="15" t="b">
        <f t="shared" si="2"/>
        <v>1</v>
      </c>
      <c r="H129" s="16" t="str">
        <f t="shared" si="3"/>
        <v/>
      </c>
      <c r="I129" s="8">
        <f t="shared" si="4"/>
        <v>-0.7270182438</v>
      </c>
      <c r="J129" s="8">
        <f t="shared" si="5"/>
        <v>-0.5488229667</v>
      </c>
      <c r="K129" s="17" t="str">
        <f t="shared" si="6"/>
        <v/>
      </c>
      <c r="L129" s="8">
        <f t="shared" si="7"/>
        <v>-0.6379206052</v>
      </c>
    </row>
    <row r="130">
      <c r="A130" s="2">
        <v>1401.0</v>
      </c>
      <c r="B130" s="2" t="s">
        <v>62</v>
      </c>
      <c r="C130" s="2">
        <v>0.0</v>
      </c>
      <c r="D130" s="14">
        <f>iferror(VLOOKUP($A130, 'Awario - Last Month'!$A$2:$G972, 4, false), "")</f>
        <v>0</v>
      </c>
      <c r="E130" s="2">
        <v>0.0</v>
      </c>
      <c r="F130" s="15">
        <f t="shared" si="1"/>
        <v>0</v>
      </c>
      <c r="G130" s="15" t="b">
        <f t="shared" si="2"/>
        <v>1</v>
      </c>
      <c r="H130" s="16" t="str">
        <f t="shared" si="3"/>
        <v/>
      </c>
      <c r="I130" s="8">
        <f t="shared" si="4"/>
        <v>-0.7270182438</v>
      </c>
      <c r="J130" s="8">
        <f t="shared" si="5"/>
        <v>-0.9975098132</v>
      </c>
      <c r="K130" s="17" t="str">
        <f t="shared" si="6"/>
        <v/>
      </c>
      <c r="L130" s="8">
        <f t="shared" si="7"/>
        <v>-0.8622640285</v>
      </c>
    </row>
    <row r="131">
      <c r="A131" s="2">
        <v>2184.0</v>
      </c>
      <c r="B131" s="2" t="s">
        <v>133</v>
      </c>
      <c r="C131" s="2">
        <v>4.0</v>
      </c>
      <c r="D131" s="14" t="str">
        <f>iferror(VLOOKUP($A131, 'Awario - Last Month'!$A$2:$G972, 4, false), "")</f>
        <v/>
      </c>
      <c r="E131" s="2">
        <v>14964.0</v>
      </c>
      <c r="F131" s="15">
        <f t="shared" si="1"/>
        <v>4.1750477</v>
      </c>
      <c r="G131" s="15" t="b">
        <f t="shared" si="2"/>
        <v>1</v>
      </c>
      <c r="H131" s="16" t="str">
        <f t="shared" si="3"/>
        <v/>
      </c>
      <c r="I131" s="8">
        <f t="shared" si="4"/>
        <v>1.4227661</v>
      </c>
      <c r="J131" s="8">
        <f t="shared" si="5"/>
        <v>0.7972375727</v>
      </c>
      <c r="K131" s="17" t="str">
        <f t="shared" si="6"/>
        <v/>
      </c>
      <c r="L131" s="8">
        <f t="shared" si="7"/>
        <v>1.110001836</v>
      </c>
    </row>
    <row r="132">
      <c r="A132" s="2">
        <v>2291.0</v>
      </c>
      <c r="B132" s="2" t="s">
        <v>383</v>
      </c>
      <c r="C132" s="2">
        <v>0.0</v>
      </c>
      <c r="D132" s="14" t="str">
        <f>iferror(VLOOKUP($A132, 'Awario - Last Month'!$A$2:$G972, 4, false), "")</f>
        <v/>
      </c>
      <c r="E132" s="2">
        <v>0.0</v>
      </c>
      <c r="F132" s="15">
        <f t="shared" si="1"/>
        <v>0</v>
      </c>
      <c r="G132" s="15" t="b">
        <f t="shared" si="2"/>
        <v>1</v>
      </c>
      <c r="H132" s="16" t="str">
        <f t="shared" si="3"/>
        <v/>
      </c>
      <c r="I132" s="8">
        <f t="shared" si="4"/>
        <v>-0.7270182438</v>
      </c>
      <c r="J132" s="8">
        <f t="shared" si="5"/>
        <v>-0.9975098132</v>
      </c>
      <c r="K132" s="17" t="str">
        <f t="shared" si="6"/>
        <v/>
      </c>
      <c r="L132" s="8">
        <f t="shared" si="7"/>
        <v>-0.8622640285</v>
      </c>
    </row>
    <row r="133">
      <c r="A133" s="2">
        <v>1990.0</v>
      </c>
      <c r="B133" s="2" t="s">
        <v>207</v>
      </c>
      <c r="C133" s="2">
        <v>5.0</v>
      </c>
      <c r="D133" s="14">
        <f>iferror(VLOOKUP($A133, 'Awario - Last Month'!$A$2:$G972, 4, false), "")</f>
        <v>20522</v>
      </c>
      <c r="E133" s="2">
        <v>8372.0</v>
      </c>
      <c r="F133" s="15">
        <f t="shared" si="1"/>
        <v>3.92282922</v>
      </c>
      <c r="G133" s="15" t="b">
        <f t="shared" si="2"/>
        <v>0</v>
      </c>
      <c r="H133" s="16">
        <f t="shared" si="3"/>
        <v>-0.5920475587</v>
      </c>
      <c r="I133" s="8">
        <f t="shared" si="4"/>
        <v>1.292895646</v>
      </c>
      <c r="J133" s="8">
        <f t="shared" si="5"/>
        <v>1.245924419</v>
      </c>
      <c r="K133" s="17">
        <f t="shared" si="6"/>
        <v>-0.6487040196</v>
      </c>
      <c r="L133" s="8">
        <f t="shared" si="7"/>
        <v>0.6300386818</v>
      </c>
    </row>
    <row r="134">
      <c r="A134" s="2">
        <v>1748.0</v>
      </c>
      <c r="B134" s="2" t="s">
        <v>124</v>
      </c>
      <c r="C134" s="2">
        <v>0.0</v>
      </c>
      <c r="D134" s="14">
        <f>iferror(VLOOKUP($A134, 'Awario - Last Month'!$A$2:$G972, 4, false), "")</f>
        <v>0</v>
      </c>
      <c r="E134" s="2">
        <v>0.0</v>
      </c>
      <c r="F134" s="15">
        <f t="shared" si="1"/>
        <v>0</v>
      </c>
      <c r="G134" s="15" t="b">
        <f t="shared" si="2"/>
        <v>1</v>
      </c>
      <c r="H134" s="16" t="str">
        <f t="shared" si="3"/>
        <v/>
      </c>
      <c r="I134" s="8">
        <f t="shared" si="4"/>
        <v>-0.7270182438</v>
      </c>
      <c r="J134" s="8">
        <f t="shared" si="5"/>
        <v>-0.9975098132</v>
      </c>
      <c r="K134" s="17" t="str">
        <f t="shared" si="6"/>
        <v/>
      </c>
      <c r="L134" s="8">
        <f t="shared" si="7"/>
        <v>-0.8622640285</v>
      </c>
    </row>
    <row r="135">
      <c r="A135" s="2">
        <v>1859.0</v>
      </c>
      <c r="B135" s="2" t="s">
        <v>238</v>
      </c>
      <c r="C135" s="2">
        <v>0.0</v>
      </c>
      <c r="D135" s="14">
        <f>iferror(VLOOKUP($A135, 'Awario - Last Month'!$A$2:$G972, 4, false), "")</f>
        <v>0</v>
      </c>
      <c r="E135" s="2">
        <v>0.0</v>
      </c>
      <c r="F135" s="15">
        <f t="shared" si="1"/>
        <v>0</v>
      </c>
      <c r="G135" s="15" t="b">
        <f t="shared" si="2"/>
        <v>1</v>
      </c>
      <c r="H135" s="16" t="str">
        <f t="shared" si="3"/>
        <v/>
      </c>
      <c r="I135" s="8">
        <f t="shared" si="4"/>
        <v>-0.7270182438</v>
      </c>
      <c r="J135" s="8">
        <f t="shared" si="5"/>
        <v>-0.9975098132</v>
      </c>
      <c r="K135" s="17" t="str">
        <f t="shared" si="6"/>
        <v/>
      </c>
      <c r="L135" s="8">
        <f t="shared" si="7"/>
        <v>-0.8622640285</v>
      </c>
    </row>
    <row r="136">
      <c r="A136" s="2">
        <v>2010.0</v>
      </c>
      <c r="B136" s="2" t="s">
        <v>279</v>
      </c>
      <c r="C136" s="2">
        <v>0.0</v>
      </c>
      <c r="D136" s="14">
        <f>iferror(VLOOKUP($A136, 'Awario - Last Month'!$A$2:$G972, 4, false), "")</f>
        <v>0</v>
      </c>
      <c r="E136" s="2">
        <v>0.0</v>
      </c>
      <c r="F136" s="15">
        <f t="shared" si="1"/>
        <v>0</v>
      </c>
      <c r="G136" s="15" t="b">
        <f t="shared" si="2"/>
        <v>1</v>
      </c>
      <c r="H136" s="16" t="str">
        <f t="shared" si="3"/>
        <v/>
      </c>
      <c r="I136" s="8">
        <f t="shared" si="4"/>
        <v>-0.7270182438</v>
      </c>
      <c r="J136" s="8">
        <f t="shared" si="5"/>
        <v>-0.9975098132</v>
      </c>
      <c r="K136" s="17" t="str">
        <f t="shared" si="6"/>
        <v/>
      </c>
      <c r="L136" s="8">
        <f t="shared" si="7"/>
        <v>-0.8622640285</v>
      </c>
    </row>
    <row r="137">
      <c r="A137" s="2">
        <v>2100.0</v>
      </c>
      <c r="B137" s="2" t="s">
        <v>114</v>
      </c>
      <c r="C137" s="2">
        <v>5.0</v>
      </c>
      <c r="D137" s="14">
        <f>iferror(VLOOKUP($A137, 'Awario - Last Month'!$A$2:$G972, 4, false), "")</f>
        <v>2761</v>
      </c>
      <c r="E137" s="2">
        <v>36895.0</v>
      </c>
      <c r="F137" s="15">
        <f t="shared" si="1"/>
        <v>4.566967515</v>
      </c>
      <c r="G137" s="15" t="b">
        <f t="shared" si="2"/>
        <v>0</v>
      </c>
      <c r="H137" s="16">
        <f t="shared" si="3"/>
        <v>12.36291199</v>
      </c>
      <c r="I137" s="8">
        <f t="shared" si="4"/>
        <v>1.62457052</v>
      </c>
      <c r="J137" s="8">
        <f t="shared" si="5"/>
        <v>1.245924419</v>
      </c>
      <c r="K137" s="17">
        <f t="shared" si="6"/>
        <v>0.3735471341</v>
      </c>
      <c r="L137" s="8">
        <f t="shared" si="7"/>
        <v>1.081347358</v>
      </c>
    </row>
    <row r="138">
      <c r="A138" s="2">
        <v>949.0</v>
      </c>
      <c r="B138" s="2" t="s">
        <v>88</v>
      </c>
      <c r="C138" s="2">
        <v>2.0</v>
      </c>
      <c r="D138" s="14">
        <f>iferror(VLOOKUP($A138, 'Awario - Last Month'!$A$2:$G972, 4, false), "")</f>
        <v>1104</v>
      </c>
      <c r="E138" s="2">
        <v>0.0</v>
      </c>
      <c r="F138" s="15">
        <f t="shared" si="1"/>
        <v>0</v>
      </c>
      <c r="G138" s="15" t="b">
        <f t="shared" si="2"/>
        <v>0</v>
      </c>
      <c r="H138" s="16">
        <f t="shared" si="3"/>
        <v>-1</v>
      </c>
      <c r="I138" s="8">
        <f t="shared" si="4"/>
        <v>-0.7270182438</v>
      </c>
      <c r="J138" s="8">
        <f t="shared" si="5"/>
        <v>-0.1001361202</v>
      </c>
      <c r="K138" s="17">
        <f t="shared" si="6"/>
        <v>-0.6808947688</v>
      </c>
      <c r="L138" s="8">
        <f t="shared" si="7"/>
        <v>-0.5026830443</v>
      </c>
    </row>
    <row r="139">
      <c r="A139" s="2">
        <v>1448.0</v>
      </c>
      <c r="B139" s="2" t="s">
        <v>140</v>
      </c>
      <c r="C139" s="2">
        <v>0.0</v>
      </c>
      <c r="D139" s="14">
        <f>iferror(VLOOKUP($A139, 'Awario - Last Month'!$A$2:$G972, 4, false), "")</f>
        <v>0</v>
      </c>
      <c r="E139" s="2">
        <v>0.0</v>
      </c>
      <c r="F139" s="15">
        <f t="shared" si="1"/>
        <v>0</v>
      </c>
      <c r="G139" s="15" t="b">
        <f t="shared" si="2"/>
        <v>1</v>
      </c>
      <c r="H139" s="16" t="str">
        <f t="shared" si="3"/>
        <v/>
      </c>
      <c r="I139" s="8">
        <f t="shared" si="4"/>
        <v>-0.7270182438</v>
      </c>
      <c r="J139" s="8">
        <f t="shared" si="5"/>
        <v>-0.9975098132</v>
      </c>
      <c r="K139" s="17" t="str">
        <f t="shared" si="6"/>
        <v/>
      </c>
      <c r="L139" s="8">
        <f t="shared" si="7"/>
        <v>-0.8622640285</v>
      </c>
    </row>
    <row r="140">
      <c r="A140" s="2">
        <v>1426.0</v>
      </c>
      <c r="B140" s="2" t="s">
        <v>130</v>
      </c>
      <c r="C140" s="2">
        <v>0.0</v>
      </c>
      <c r="D140" s="14">
        <f>iferror(VLOOKUP($A140, 'Awario - Last Month'!$A$2:$G972, 4, false), "")</f>
        <v>0</v>
      </c>
      <c r="E140" s="2">
        <v>0.0</v>
      </c>
      <c r="F140" s="15">
        <f t="shared" si="1"/>
        <v>0</v>
      </c>
      <c r="G140" s="15" t="b">
        <f t="shared" si="2"/>
        <v>1</v>
      </c>
      <c r="H140" s="16" t="str">
        <f t="shared" si="3"/>
        <v/>
      </c>
      <c r="I140" s="8">
        <f t="shared" si="4"/>
        <v>-0.7270182438</v>
      </c>
      <c r="J140" s="8">
        <f t="shared" si="5"/>
        <v>-0.9975098132</v>
      </c>
      <c r="K140" s="17" t="str">
        <f t="shared" si="6"/>
        <v/>
      </c>
      <c r="L140" s="8">
        <f t="shared" si="7"/>
        <v>-0.8622640285</v>
      </c>
    </row>
    <row r="141">
      <c r="A141" s="2">
        <v>1460.0</v>
      </c>
      <c r="B141" s="2" t="s">
        <v>12</v>
      </c>
      <c r="C141" s="2">
        <v>5.0</v>
      </c>
      <c r="D141" s="14">
        <f>iferror(VLOOKUP($A141, 'Awario - Last Month'!$A$2:$G972, 4, false), "")</f>
        <v>0</v>
      </c>
      <c r="E141" s="2">
        <v>1710.0</v>
      </c>
      <c r="F141" s="15">
        <f t="shared" si="1"/>
        <v>3.23299611</v>
      </c>
      <c r="G141" s="15" t="b">
        <f t="shared" si="2"/>
        <v>1</v>
      </c>
      <c r="H141" s="16" t="str">
        <f t="shared" si="3"/>
        <v/>
      </c>
      <c r="I141" s="8">
        <f t="shared" si="4"/>
        <v>0.9376919393</v>
      </c>
      <c r="J141" s="8">
        <f t="shared" si="5"/>
        <v>1.245924419</v>
      </c>
      <c r="K141" s="17" t="str">
        <f t="shared" si="6"/>
        <v/>
      </c>
      <c r="L141" s="8">
        <f t="shared" si="7"/>
        <v>1.091808179</v>
      </c>
    </row>
    <row r="142">
      <c r="A142" s="2">
        <v>2289.0</v>
      </c>
      <c r="B142" s="2" t="s">
        <v>384</v>
      </c>
      <c r="C142" s="2">
        <v>5.0</v>
      </c>
      <c r="D142" s="14" t="str">
        <f>iferror(VLOOKUP($A142, 'Awario - Last Month'!$A$2:$G972, 4, false), "")</f>
        <v/>
      </c>
      <c r="E142" s="2">
        <v>38605.0</v>
      </c>
      <c r="F142" s="15">
        <f t="shared" si="1"/>
        <v>4.586643557</v>
      </c>
      <c r="G142" s="15" t="b">
        <f t="shared" si="2"/>
        <v>1</v>
      </c>
      <c r="H142" s="16" t="str">
        <f t="shared" si="3"/>
        <v/>
      </c>
      <c r="I142" s="8">
        <f t="shared" si="4"/>
        <v>1.634701961</v>
      </c>
      <c r="J142" s="8">
        <f t="shared" si="5"/>
        <v>1.245924419</v>
      </c>
      <c r="K142" s="17" t="str">
        <f t="shared" si="6"/>
        <v/>
      </c>
      <c r="L142" s="8">
        <f t="shared" si="7"/>
        <v>1.44031319</v>
      </c>
    </row>
    <row r="143">
      <c r="A143" s="2">
        <v>2097.0</v>
      </c>
      <c r="B143" s="2" t="s">
        <v>111</v>
      </c>
      <c r="C143" s="2">
        <v>5.0</v>
      </c>
      <c r="D143" s="14">
        <f>iferror(VLOOKUP($A143, 'Awario - Last Month'!$A$2:$G972, 4, false), "")</f>
        <v>3197</v>
      </c>
      <c r="E143" s="2">
        <v>36895.0</v>
      </c>
      <c r="F143" s="15">
        <f t="shared" si="1"/>
        <v>4.566967515</v>
      </c>
      <c r="G143" s="15" t="b">
        <f t="shared" si="2"/>
        <v>0</v>
      </c>
      <c r="H143" s="16">
        <f t="shared" si="3"/>
        <v>10.54050673</v>
      </c>
      <c r="I143" s="8">
        <f t="shared" si="4"/>
        <v>1.62457052</v>
      </c>
      <c r="J143" s="8">
        <f t="shared" si="5"/>
        <v>1.245924419</v>
      </c>
      <c r="K143" s="17">
        <f t="shared" si="6"/>
        <v>0.22974461</v>
      </c>
      <c r="L143" s="8">
        <f t="shared" si="7"/>
        <v>1.033413183</v>
      </c>
    </row>
    <row r="144">
      <c r="A144" s="2">
        <v>2098.0</v>
      </c>
      <c r="B144" s="2" t="s">
        <v>181</v>
      </c>
      <c r="C144" s="2">
        <v>5.0</v>
      </c>
      <c r="D144" s="14">
        <f>iferror(VLOOKUP($A144, 'Awario - Last Month'!$A$2:$G972, 4, false), "")</f>
        <v>496</v>
      </c>
      <c r="E144" s="2">
        <v>25216.0</v>
      </c>
      <c r="F144" s="15">
        <f t="shared" si="1"/>
        <v>4.401676196</v>
      </c>
      <c r="G144" s="15" t="b">
        <f t="shared" si="2"/>
        <v>1</v>
      </c>
      <c r="H144" s="16" t="str">
        <f t="shared" si="3"/>
        <v/>
      </c>
      <c r="I144" s="8">
        <f t="shared" si="4"/>
        <v>1.53945995</v>
      </c>
      <c r="J144" s="8">
        <f t="shared" si="5"/>
        <v>1.245924419</v>
      </c>
      <c r="K144" s="17" t="str">
        <f t="shared" si="6"/>
        <v/>
      </c>
      <c r="L144" s="8">
        <f t="shared" si="7"/>
        <v>1.392692185</v>
      </c>
    </row>
    <row r="145">
      <c r="A145" s="2">
        <v>2281.0</v>
      </c>
      <c r="B145" s="2" t="s">
        <v>289</v>
      </c>
      <c r="C145" s="2">
        <v>4.0</v>
      </c>
      <c r="D145" s="14" t="str">
        <f>iferror(VLOOKUP($A145, 'Awario - Last Month'!$A$2:$G972, 4, false), "")</f>
        <v/>
      </c>
      <c r="E145" s="2">
        <v>2429.0</v>
      </c>
      <c r="F145" s="15">
        <f t="shared" si="1"/>
        <v>3.385427515</v>
      </c>
      <c r="G145" s="15" t="b">
        <f t="shared" si="2"/>
        <v>1</v>
      </c>
      <c r="H145" s="16" t="str">
        <f t="shared" si="3"/>
        <v/>
      </c>
      <c r="I145" s="8">
        <f t="shared" si="4"/>
        <v>1.016180778</v>
      </c>
      <c r="J145" s="8">
        <f t="shared" si="5"/>
        <v>0.7972375727</v>
      </c>
      <c r="K145" s="17" t="str">
        <f t="shared" si="6"/>
        <v/>
      </c>
      <c r="L145" s="8">
        <f t="shared" si="7"/>
        <v>0.9067091755</v>
      </c>
    </row>
    <row r="146">
      <c r="A146" s="2">
        <v>2212.0</v>
      </c>
      <c r="B146" s="2" t="s">
        <v>318</v>
      </c>
      <c r="C146" s="2">
        <v>5.0</v>
      </c>
      <c r="D146" s="14" t="str">
        <f>iferror(VLOOKUP($A146, 'Awario - Last Month'!$A$2:$G972, 4, false), "")</f>
        <v/>
      </c>
      <c r="E146" s="2">
        <v>0.0</v>
      </c>
      <c r="F146" s="15">
        <f t="shared" si="1"/>
        <v>0</v>
      </c>
      <c r="G146" s="15" t="b">
        <f t="shared" si="2"/>
        <v>1</v>
      </c>
      <c r="H146" s="16" t="str">
        <f t="shared" si="3"/>
        <v/>
      </c>
      <c r="I146" s="8">
        <f t="shared" si="4"/>
        <v>-0.7270182438</v>
      </c>
      <c r="J146" s="8">
        <f t="shared" si="5"/>
        <v>1.245924419</v>
      </c>
      <c r="K146" s="17" t="str">
        <f t="shared" si="6"/>
        <v/>
      </c>
      <c r="L146" s="8">
        <f t="shared" si="7"/>
        <v>0.2594530877</v>
      </c>
    </row>
    <row r="147">
      <c r="A147" s="2">
        <v>1844.0</v>
      </c>
      <c r="B147" s="2" t="s">
        <v>385</v>
      </c>
      <c r="C147" s="2">
        <v>5.0</v>
      </c>
      <c r="D147" s="14">
        <f>iferror(VLOOKUP($A147, 'Awario - Last Month'!$A$2:$G972, 4, false), "")</f>
        <v>5457</v>
      </c>
      <c r="E147" s="2">
        <v>33074.0</v>
      </c>
      <c r="F147" s="15">
        <f t="shared" si="1"/>
        <v>4.519486722</v>
      </c>
      <c r="G147" s="15" t="b">
        <f t="shared" si="2"/>
        <v>0</v>
      </c>
      <c r="H147" s="16">
        <f t="shared" si="3"/>
        <v>5.060839289</v>
      </c>
      <c r="I147" s="8">
        <f t="shared" si="4"/>
        <v>1.600122066</v>
      </c>
      <c r="J147" s="8">
        <f t="shared" si="5"/>
        <v>1.245924419</v>
      </c>
      <c r="K147" s="17">
        <f t="shared" si="6"/>
        <v>-0.2026454981</v>
      </c>
      <c r="L147" s="8">
        <f t="shared" si="7"/>
        <v>0.8811336622</v>
      </c>
    </row>
    <row r="148">
      <c r="A148" s="2">
        <v>2189.0</v>
      </c>
      <c r="B148" s="2" t="s">
        <v>386</v>
      </c>
      <c r="C148" s="2">
        <v>5.0</v>
      </c>
      <c r="D148" s="14" t="str">
        <f>iferror(VLOOKUP($A148, 'Awario - Last Month'!$A$2:$G972, 4, false), "")</f>
        <v/>
      </c>
      <c r="E148" s="2">
        <v>14290.0</v>
      </c>
      <c r="F148" s="15">
        <f t="shared" si="1"/>
        <v>4.155032229</v>
      </c>
      <c r="G148" s="15" t="b">
        <f t="shared" si="2"/>
        <v>1</v>
      </c>
      <c r="H148" s="16" t="str">
        <f t="shared" si="3"/>
        <v/>
      </c>
      <c r="I148" s="8">
        <f t="shared" si="4"/>
        <v>1.412459883</v>
      </c>
      <c r="J148" s="8">
        <f t="shared" si="5"/>
        <v>1.245924419</v>
      </c>
      <c r="K148" s="17" t="str">
        <f t="shared" si="6"/>
        <v/>
      </c>
      <c r="L148" s="8">
        <f t="shared" si="7"/>
        <v>1.329192151</v>
      </c>
    </row>
    <row r="149">
      <c r="A149" s="2">
        <v>1464.0</v>
      </c>
      <c r="B149" s="2" t="s">
        <v>148</v>
      </c>
      <c r="C149" s="2">
        <v>0.0</v>
      </c>
      <c r="D149" s="14">
        <f>iferror(VLOOKUP($A149, 'Awario - Last Month'!$A$2:$G972, 4, false), "")</f>
        <v>0</v>
      </c>
      <c r="E149" s="2">
        <v>0.0</v>
      </c>
      <c r="F149" s="15">
        <f t="shared" si="1"/>
        <v>0</v>
      </c>
      <c r="G149" s="15" t="b">
        <f t="shared" si="2"/>
        <v>1</v>
      </c>
      <c r="H149" s="16" t="str">
        <f t="shared" si="3"/>
        <v/>
      </c>
      <c r="I149" s="8">
        <f t="shared" si="4"/>
        <v>-0.7270182438</v>
      </c>
      <c r="J149" s="8">
        <f t="shared" si="5"/>
        <v>-0.9975098132</v>
      </c>
      <c r="K149" s="17" t="str">
        <f t="shared" si="6"/>
        <v/>
      </c>
      <c r="L149" s="8">
        <f t="shared" si="7"/>
        <v>-0.8622640285</v>
      </c>
    </row>
    <row r="150">
      <c r="A150" s="2">
        <v>2155.0</v>
      </c>
      <c r="B150" s="2" t="s">
        <v>387</v>
      </c>
      <c r="C150" s="2">
        <v>0.0</v>
      </c>
      <c r="D150" s="14" t="str">
        <f>iferror(VLOOKUP($A150, 'Awario - Last Month'!$A$2:$G972, 4, false), "")</f>
        <v/>
      </c>
      <c r="E150" s="2">
        <v>0.0</v>
      </c>
      <c r="F150" s="15">
        <f t="shared" si="1"/>
        <v>0</v>
      </c>
      <c r="G150" s="15" t="b">
        <f t="shared" si="2"/>
        <v>1</v>
      </c>
      <c r="H150" s="16" t="str">
        <f t="shared" si="3"/>
        <v/>
      </c>
      <c r="I150" s="8">
        <f t="shared" si="4"/>
        <v>-0.7270182438</v>
      </c>
      <c r="J150" s="8">
        <f t="shared" si="5"/>
        <v>-0.9975098132</v>
      </c>
      <c r="K150" s="17" t="str">
        <f t="shared" si="6"/>
        <v/>
      </c>
      <c r="L150" s="8">
        <f t="shared" si="7"/>
        <v>-0.8622640285</v>
      </c>
    </row>
    <row r="151">
      <c r="A151" s="2">
        <v>1729.0</v>
      </c>
      <c r="B151" s="2" t="s">
        <v>201</v>
      </c>
      <c r="C151" s="2">
        <v>2.0</v>
      </c>
      <c r="D151" s="14">
        <f>iferror(VLOOKUP($A151, 'Awario - Last Month'!$A$2:$G972, 4, false), "")</f>
        <v>0</v>
      </c>
      <c r="E151" s="2">
        <v>0.0</v>
      </c>
      <c r="F151" s="15">
        <f t="shared" si="1"/>
        <v>0</v>
      </c>
      <c r="G151" s="15" t="b">
        <f t="shared" si="2"/>
        <v>1</v>
      </c>
      <c r="H151" s="16" t="str">
        <f t="shared" si="3"/>
        <v/>
      </c>
      <c r="I151" s="8">
        <f t="shared" si="4"/>
        <v>-0.7270182438</v>
      </c>
      <c r="J151" s="8">
        <f t="shared" si="5"/>
        <v>-0.1001361202</v>
      </c>
      <c r="K151" s="17" t="str">
        <f t="shared" si="6"/>
        <v/>
      </c>
      <c r="L151" s="8">
        <f t="shared" si="7"/>
        <v>-0.413577182</v>
      </c>
    </row>
    <row r="152">
      <c r="A152" s="2">
        <v>520.0</v>
      </c>
      <c r="B152" s="2" t="s">
        <v>172</v>
      </c>
      <c r="C152" s="2">
        <v>1.0</v>
      </c>
      <c r="D152" s="14">
        <f>iferror(VLOOKUP($A152, 'Awario - Last Month'!$A$2:$G972, 4, false), "")</f>
        <v>0</v>
      </c>
      <c r="E152" s="2">
        <v>16254.0</v>
      </c>
      <c r="F152" s="15">
        <f t="shared" si="1"/>
        <v>4.210960255</v>
      </c>
      <c r="G152" s="15" t="b">
        <f t="shared" si="2"/>
        <v>1</v>
      </c>
      <c r="H152" s="16" t="str">
        <f t="shared" si="3"/>
        <v/>
      </c>
      <c r="I152" s="8">
        <f t="shared" si="4"/>
        <v>1.441257924</v>
      </c>
      <c r="J152" s="8">
        <f t="shared" si="5"/>
        <v>-0.5488229667</v>
      </c>
      <c r="K152" s="17" t="str">
        <f t="shared" si="6"/>
        <v/>
      </c>
      <c r="L152" s="8">
        <f t="shared" si="7"/>
        <v>0.4462174788</v>
      </c>
    </row>
    <row r="153">
      <c r="A153" s="2">
        <v>1849.0</v>
      </c>
      <c r="B153" s="2" t="s">
        <v>230</v>
      </c>
      <c r="C153" s="2">
        <v>0.0</v>
      </c>
      <c r="D153" s="14">
        <f>iferror(VLOOKUP($A153, 'Awario - Last Month'!$A$2:$G972, 4, false), "")</f>
        <v>0</v>
      </c>
      <c r="E153" s="2">
        <v>0.0</v>
      </c>
      <c r="F153" s="15">
        <f t="shared" si="1"/>
        <v>0</v>
      </c>
      <c r="G153" s="15" t="b">
        <f t="shared" si="2"/>
        <v>1</v>
      </c>
      <c r="H153" s="16" t="str">
        <f t="shared" si="3"/>
        <v/>
      </c>
      <c r="I153" s="8">
        <f t="shared" si="4"/>
        <v>-0.7270182438</v>
      </c>
      <c r="J153" s="8">
        <f t="shared" si="5"/>
        <v>-0.9975098132</v>
      </c>
      <c r="K153" s="17" t="str">
        <f t="shared" si="6"/>
        <v/>
      </c>
      <c r="L153" s="8">
        <f t="shared" si="7"/>
        <v>-0.8622640285</v>
      </c>
    </row>
    <row r="154">
      <c r="A154" s="2">
        <v>1444.0</v>
      </c>
      <c r="B154" s="2" t="s">
        <v>137</v>
      </c>
      <c r="C154" s="2">
        <v>3.0</v>
      </c>
      <c r="D154" s="14">
        <f>iferror(VLOOKUP($A154, 'Awario - Last Month'!$A$2:$G972, 4, false), "")</f>
        <v>0</v>
      </c>
      <c r="E154" s="2">
        <v>0.0</v>
      </c>
      <c r="F154" s="15">
        <f t="shared" si="1"/>
        <v>0</v>
      </c>
      <c r="G154" s="15" t="b">
        <f t="shared" si="2"/>
        <v>1</v>
      </c>
      <c r="H154" s="16" t="str">
        <f t="shared" si="3"/>
        <v/>
      </c>
      <c r="I154" s="8">
        <f t="shared" si="4"/>
        <v>-0.7270182438</v>
      </c>
      <c r="J154" s="8">
        <f t="shared" si="5"/>
        <v>0.3485507262</v>
      </c>
      <c r="K154" s="17" t="str">
        <f t="shared" si="6"/>
        <v/>
      </c>
      <c r="L154" s="8">
        <f t="shared" si="7"/>
        <v>-0.1892337588</v>
      </c>
    </row>
    <row r="155">
      <c r="A155" s="2">
        <v>1062.0</v>
      </c>
      <c r="B155" s="2" t="s">
        <v>92</v>
      </c>
      <c r="C155" s="2">
        <v>3.0</v>
      </c>
      <c r="D155" s="14">
        <f>iferror(VLOOKUP($A155, 'Awario - Last Month'!$A$2:$G972, 4, false), "")</f>
        <v>0</v>
      </c>
      <c r="E155" s="2">
        <v>0.0</v>
      </c>
      <c r="F155" s="15">
        <f t="shared" si="1"/>
        <v>0</v>
      </c>
      <c r="G155" s="15" t="b">
        <f t="shared" si="2"/>
        <v>1</v>
      </c>
      <c r="H155" s="16" t="str">
        <f t="shared" si="3"/>
        <v/>
      </c>
      <c r="I155" s="8">
        <f t="shared" si="4"/>
        <v>-0.7270182438</v>
      </c>
      <c r="J155" s="8">
        <f t="shared" si="5"/>
        <v>0.3485507262</v>
      </c>
      <c r="K155" s="17" t="str">
        <f t="shared" si="6"/>
        <v/>
      </c>
      <c r="L155" s="8">
        <f t="shared" si="7"/>
        <v>-0.1892337588</v>
      </c>
    </row>
    <row r="156">
      <c r="A156" s="2">
        <v>924.0</v>
      </c>
      <c r="B156" s="2" t="s">
        <v>85</v>
      </c>
      <c r="C156" s="2">
        <v>2.0</v>
      </c>
      <c r="D156" s="14">
        <f>iferror(VLOOKUP($A156, 'Awario - Last Month'!$A$2:$G972, 4, false), "")</f>
        <v>215</v>
      </c>
      <c r="E156" s="2">
        <v>0.0</v>
      </c>
      <c r="F156" s="15">
        <f t="shared" si="1"/>
        <v>0</v>
      </c>
      <c r="G156" s="15" t="b">
        <f t="shared" si="2"/>
        <v>1</v>
      </c>
      <c r="H156" s="16" t="str">
        <f t="shared" si="3"/>
        <v/>
      </c>
      <c r="I156" s="8">
        <f t="shared" si="4"/>
        <v>-0.7270182438</v>
      </c>
      <c r="J156" s="8">
        <f t="shared" si="5"/>
        <v>-0.1001361202</v>
      </c>
      <c r="K156" s="17" t="str">
        <f t="shared" si="6"/>
        <v/>
      </c>
      <c r="L156" s="8">
        <f t="shared" si="7"/>
        <v>-0.413577182</v>
      </c>
    </row>
    <row r="157">
      <c r="A157" s="2">
        <v>676.0</v>
      </c>
      <c r="B157" s="2" t="s">
        <v>60</v>
      </c>
      <c r="C157" s="2">
        <v>2.0</v>
      </c>
      <c r="D157" s="14">
        <f>iferror(VLOOKUP($A157, 'Awario - Last Month'!$A$2:$G972, 4, false), "")</f>
        <v>0</v>
      </c>
      <c r="E157" s="2">
        <v>0.0</v>
      </c>
      <c r="F157" s="15">
        <f t="shared" si="1"/>
        <v>0</v>
      </c>
      <c r="G157" s="15" t="b">
        <f t="shared" si="2"/>
        <v>1</v>
      </c>
      <c r="H157" s="16" t="str">
        <f t="shared" si="3"/>
        <v/>
      </c>
      <c r="I157" s="8">
        <f t="shared" si="4"/>
        <v>-0.7270182438</v>
      </c>
      <c r="J157" s="8">
        <f t="shared" si="5"/>
        <v>-0.1001361202</v>
      </c>
      <c r="K157" s="17" t="str">
        <f t="shared" si="6"/>
        <v/>
      </c>
      <c r="L157" s="8">
        <f t="shared" si="7"/>
        <v>-0.413577182</v>
      </c>
    </row>
    <row r="158">
      <c r="A158" s="2">
        <v>2209.0</v>
      </c>
      <c r="B158" s="2" t="s">
        <v>316</v>
      </c>
      <c r="C158" s="2">
        <v>3.0</v>
      </c>
      <c r="D158" s="14" t="str">
        <f>iferror(VLOOKUP($A158, 'Awario - Last Month'!$A$2:$G972, 4, false), "")</f>
        <v/>
      </c>
      <c r="E158" s="2">
        <v>0.0</v>
      </c>
      <c r="F158" s="15">
        <f t="shared" si="1"/>
        <v>0</v>
      </c>
      <c r="G158" s="15" t="b">
        <f t="shared" si="2"/>
        <v>1</v>
      </c>
      <c r="H158" s="16" t="str">
        <f t="shared" si="3"/>
        <v/>
      </c>
      <c r="I158" s="8">
        <f t="shared" si="4"/>
        <v>-0.7270182438</v>
      </c>
      <c r="J158" s="8">
        <f t="shared" si="5"/>
        <v>0.3485507262</v>
      </c>
      <c r="K158" s="17" t="str">
        <f t="shared" si="6"/>
        <v/>
      </c>
      <c r="L158" s="8">
        <f t="shared" si="7"/>
        <v>-0.1892337588</v>
      </c>
    </row>
    <row r="159">
      <c r="A159" s="2">
        <v>1397.0</v>
      </c>
      <c r="B159" s="10" t="s">
        <v>125</v>
      </c>
      <c r="C159" s="2">
        <v>1.0</v>
      </c>
      <c r="D159" s="14">
        <f>iferror(VLOOKUP($A159, 'Awario - Last Month'!$A$2:$G972, 4, false), "")</f>
        <v>1321</v>
      </c>
      <c r="E159" s="2">
        <v>0.0</v>
      </c>
      <c r="F159" s="15">
        <f t="shared" si="1"/>
        <v>0</v>
      </c>
      <c r="G159" s="15" t="b">
        <f t="shared" si="2"/>
        <v>0</v>
      </c>
      <c r="H159" s="16">
        <f t="shared" si="3"/>
        <v>-1</v>
      </c>
      <c r="I159" s="8">
        <f t="shared" si="4"/>
        <v>-0.7270182438</v>
      </c>
      <c r="J159" s="8">
        <f t="shared" si="5"/>
        <v>-0.5488229667</v>
      </c>
      <c r="K159" s="17">
        <f t="shared" si="6"/>
        <v>-0.6808947688</v>
      </c>
      <c r="L159" s="8">
        <f t="shared" si="7"/>
        <v>-0.6522453264</v>
      </c>
    </row>
    <row r="160">
      <c r="A160" s="2">
        <v>1615.0</v>
      </c>
      <c r="B160" s="2" t="s">
        <v>179</v>
      </c>
      <c r="C160" s="2">
        <v>0.0</v>
      </c>
      <c r="D160" s="14">
        <f>iferror(VLOOKUP($A160, 'Awario - Last Month'!$A$2:$G972, 4, false), "")</f>
        <v>0</v>
      </c>
      <c r="E160" s="2">
        <v>0.0</v>
      </c>
      <c r="F160" s="15">
        <f t="shared" si="1"/>
        <v>0</v>
      </c>
      <c r="G160" s="15" t="b">
        <f t="shared" si="2"/>
        <v>1</v>
      </c>
      <c r="H160" s="16" t="str">
        <f t="shared" si="3"/>
        <v/>
      </c>
      <c r="I160" s="8">
        <f t="shared" si="4"/>
        <v>-0.7270182438</v>
      </c>
      <c r="J160" s="8">
        <f t="shared" si="5"/>
        <v>-0.9975098132</v>
      </c>
      <c r="K160" s="17" t="str">
        <f t="shared" si="6"/>
        <v/>
      </c>
      <c r="L160" s="8">
        <f t="shared" si="7"/>
        <v>-0.8622640285</v>
      </c>
    </row>
    <row r="161">
      <c r="A161" s="2">
        <v>1251.0</v>
      </c>
      <c r="B161" s="2" t="s">
        <v>113</v>
      </c>
      <c r="C161" s="2">
        <v>4.0</v>
      </c>
      <c r="D161" s="14">
        <f>iferror(VLOOKUP($A161, 'Awario - Last Month'!$A$2:$G972, 4, false), "")</f>
        <v>0</v>
      </c>
      <c r="E161" s="2">
        <v>0.0</v>
      </c>
      <c r="F161" s="15">
        <f t="shared" si="1"/>
        <v>0</v>
      </c>
      <c r="G161" s="15" t="b">
        <f t="shared" si="2"/>
        <v>1</v>
      </c>
      <c r="H161" s="16" t="str">
        <f t="shared" si="3"/>
        <v/>
      </c>
      <c r="I161" s="8">
        <f t="shared" si="4"/>
        <v>-0.7270182438</v>
      </c>
      <c r="J161" s="8">
        <f t="shared" si="5"/>
        <v>0.7972375727</v>
      </c>
      <c r="K161" s="17" t="str">
        <f t="shared" si="6"/>
        <v/>
      </c>
      <c r="L161" s="8">
        <f t="shared" si="7"/>
        <v>0.03510966444</v>
      </c>
    </row>
    <row r="162">
      <c r="A162" s="2">
        <v>2192.0</v>
      </c>
      <c r="B162" s="2" t="s">
        <v>252</v>
      </c>
      <c r="C162" s="2">
        <v>3.0</v>
      </c>
      <c r="D162" s="14" t="str">
        <f>iferror(VLOOKUP($A162, 'Awario - Last Month'!$A$2:$G972, 4, false), "")</f>
        <v/>
      </c>
      <c r="E162" s="2">
        <v>2429.0</v>
      </c>
      <c r="F162" s="15">
        <f t="shared" si="1"/>
        <v>3.385427515</v>
      </c>
      <c r="G162" s="15" t="b">
        <f t="shared" si="2"/>
        <v>1</v>
      </c>
      <c r="H162" s="16" t="str">
        <f t="shared" si="3"/>
        <v/>
      </c>
      <c r="I162" s="8">
        <f t="shared" si="4"/>
        <v>1.016180778</v>
      </c>
      <c r="J162" s="8">
        <f t="shared" si="5"/>
        <v>0.3485507262</v>
      </c>
      <c r="K162" s="17" t="str">
        <f t="shared" si="6"/>
        <v/>
      </c>
      <c r="L162" s="8">
        <f t="shared" si="7"/>
        <v>0.6823657522</v>
      </c>
    </row>
    <row r="163">
      <c r="A163" s="2">
        <v>2095.0</v>
      </c>
      <c r="B163" s="2" t="s">
        <v>388</v>
      </c>
      <c r="C163" s="2">
        <v>5.0</v>
      </c>
      <c r="D163" s="14">
        <f>iferror(VLOOKUP($A163, 'Awario - Last Month'!$A$2:$G972, 4, false), "")</f>
        <v>1517</v>
      </c>
      <c r="E163" s="2">
        <v>68250.0</v>
      </c>
      <c r="F163" s="15">
        <f t="shared" si="1"/>
        <v>4.834102656</v>
      </c>
      <c r="G163" s="15" t="b">
        <f t="shared" si="2"/>
        <v>0</v>
      </c>
      <c r="H163" s="16">
        <f t="shared" si="3"/>
        <v>43.99011206</v>
      </c>
      <c r="I163" s="8">
        <f t="shared" si="4"/>
        <v>1.76212175</v>
      </c>
      <c r="J163" s="8">
        <f t="shared" si="5"/>
        <v>1.245924419</v>
      </c>
      <c r="K163" s="17">
        <f t="shared" si="6"/>
        <v>2.869189181</v>
      </c>
      <c r="L163" s="8">
        <f t="shared" si="7"/>
        <v>1.95907845</v>
      </c>
    </row>
    <row r="164">
      <c r="A164" s="2">
        <v>823.0</v>
      </c>
      <c r="B164" s="2" t="s">
        <v>72</v>
      </c>
      <c r="C164" s="2">
        <v>5.0</v>
      </c>
      <c r="D164" s="14">
        <f>iferror(VLOOKUP($A164, 'Awario - Last Month'!$A$2:$G972, 4, false), "")</f>
        <v>3514</v>
      </c>
      <c r="E164" s="2">
        <v>494.0</v>
      </c>
      <c r="F164" s="15">
        <f t="shared" si="1"/>
        <v>2.693726949</v>
      </c>
      <c r="G164" s="15" t="b">
        <f t="shared" si="2"/>
        <v>0</v>
      </c>
      <c r="H164" s="16">
        <f t="shared" si="3"/>
        <v>-0.859419465</v>
      </c>
      <c r="I164" s="8">
        <f t="shared" si="4"/>
        <v>0.6600154949</v>
      </c>
      <c r="J164" s="8">
        <f t="shared" si="5"/>
        <v>1.245924419</v>
      </c>
      <c r="K164" s="17">
        <f t="shared" si="6"/>
        <v>-0.6698018268</v>
      </c>
      <c r="L164" s="8">
        <f t="shared" si="7"/>
        <v>0.4120460291</v>
      </c>
    </row>
    <row r="165">
      <c r="A165" s="2">
        <v>2290.0</v>
      </c>
      <c r="B165" s="2" t="s">
        <v>389</v>
      </c>
      <c r="C165" s="2">
        <v>5.0</v>
      </c>
      <c r="D165" s="14" t="str">
        <f>iferror(VLOOKUP($A165, 'Awario - Last Month'!$A$2:$G972, 4, false), "")</f>
        <v/>
      </c>
      <c r="E165" s="2">
        <v>41363.0</v>
      </c>
      <c r="F165" s="15">
        <f t="shared" si="1"/>
        <v>4.61661203</v>
      </c>
      <c r="G165" s="15" t="b">
        <f t="shared" si="2"/>
        <v>1</v>
      </c>
      <c r="H165" s="16" t="str">
        <f t="shared" si="3"/>
        <v/>
      </c>
      <c r="I165" s="8">
        <f t="shared" si="4"/>
        <v>1.650133103</v>
      </c>
      <c r="J165" s="8">
        <f t="shared" si="5"/>
        <v>1.245924419</v>
      </c>
      <c r="K165" s="17" t="str">
        <f t="shared" si="6"/>
        <v/>
      </c>
      <c r="L165" s="8">
        <f t="shared" si="7"/>
        <v>1.448028761</v>
      </c>
    </row>
    <row r="166">
      <c r="A166" s="2">
        <v>2000.0</v>
      </c>
      <c r="B166" s="2" t="s">
        <v>390</v>
      </c>
      <c r="C166" s="2">
        <v>5.0</v>
      </c>
      <c r="D166" s="14">
        <f>iferror(VLOOKUP($A166, 'Awario - Last Month'!$A$2:$G972, 4, false), "")</f>
        <v>2348</v>
      </c>
      <c r="E166" s="2">
        <v>45199.0</v>
      </c>
      <c r="F166" s="15">
        <f t="shared" si="1"/>
        <v>4.655128826</v>
      </c>
      <c r="G166" s="15" t="b">
        <f t="shared" si="2"/>
        <v>0</v>
      </c>
      <c r="H166" s="16">
        <f t="shared" si="3"/>
        <v>18.25</v>
      </c>
      <c r="I166" s="8">
        <f t="shared" si="4"/>
        <v>1.669965884</v>
      </c>
      <c r="J166" s="8">
        <f t="shared" si="5"/>
        <v>1.245924419</v>
      </c>
      <c r="K166" s="17">
        <f t="shared" si="6"/>
        <v>0.8380860229</v>
      </c>
      <c r="L166" s="8">
        <f t="shared" si="7"/>
        <v>1.251325442</v>
      </c>
    </row>
    <row r="167">
      <c r="A167" s="2">
        <v>1998.0</v>
      </c>
      <c r="B167" s="2" t="s">
        <v>275</v>
      </c>
      <c r="C167" s="2">
        <v>0.0</v>
      </c>
      <c r="D167" s="14">
        <f>iferror(VLOOKUP($A167, 'Awario - Last Month'!$A$2:$G972, 4, false), "")</f>
        <v>0</v>
      </c>
      <c r="E167" s="2">
        <v>0.0</v>
      </c>
      <c r="F167" s="15">
        <f t="shared" si="1"/>
        <v>0</v>
      </c>
      <c r="G167" s="15" t="b">
        <f t="shared" si="2"/>
        <v>1</v>
      </c>
      <c r="H167" s="16" t="str">
        <f t="shared" si="3"/>
        <v/>
      </c>
      <c r="I167" s="8">
        <f t="shared" si="4"/>
        <v>-0.7270182438</v>
      </c>
      <c r="J167" s="8">
        <f t="shared" si="5"/>
        <v>-0.9975098132</v>
      </c>
      <c r="K167" s="17" t="str">
        <f t="shared" si="6"/>
        <v/>
      </c>
      <c r="L167" s="8">
        <f t="shared" si="7"/>
        <v>-0.8622640285</v>
      </c>
    </row>
    <row r="168">
      <c r="A168" s="2">
        <v>2099.0</v>
      </c>
      <c r="B168" s="2" t="s">
        <v>262</v>
      </c>
      <c r="C168" s="2">
        <v>0.0</v>
      </c>
      <c r="D168" s="14" t="str">
        <f>iferror(VLOOKUP($A168, 'Awario - Last Month'!$A$2:$G972, 4, false), "")</f>
        <v/>
      </c>
      <c r="E168" s="2">
        <v>0.0</v>
      </c>
      <c r="F168" s="15">
        <f t="shared" si="1"/>
        <v>0</v>
      </c>
      <c r="G168" s="15" t="b">
        <f t="shared" si="2"/>
        <v>1</v>
      </c>
      <c r="H168" s="16" t="str">
        <f t="shared" si="3"/>
        <v/>
      </c>
      <c r="I168" s="8">
        <f t="shared" si="4"/>
        <v>-0.7270182438</v>
      </c>
      <c r="J168" s="8">
        <f t="shared" si="5"/>
        <v>-0.9975098132</v>
      </c>
      <c r="K168" s="17" t="str">
        <f t="shared" si="6"/>
        <v/>
      </c>
      <c r="L168" s="8">
        <f t="shared" si="7"/>
        <v>-0.8622640285</v>
      </c>
    </row>
    <row r="169">
      <c r="A169" s="2">
        <v>1493.0</v>
      </c>
      <c r="B169" s="2" t="s">
        <v>158</v>
      </c>
      <c r="C169" s="2">
        <v>5.0</v>
      </c>
      <c r="D169" s="14" t="str">
        <f>iferror(VLOOKUP($A169, 'Awario - Last Month'!$A$2:$G972, 4, false), "")</f>
        <v/>
      </c>
      <c r="E169" s="2">
        <v>2033.0</v>
      </c>
      <c r="F169" s="15">
        <f t="shared" si="1"/>
        <v>3.308137379</v>
      </c>
      <c r="G169" s="15" t="b">
        <f t="shared" si="2"/>
        <v>1</v>
      </c>
      <c r="H169" s="16" t="str">
        <f t="shared" si="3"/>
        <v/>
      </c>
      <c r="I169" s="8">
        <f t="shared" si="4"/>
        <v>0.9763831192</v>
      </c>
      <c r="J169" s="8">
        <f t="shared" si="5"/>
        <v>1.245924419</v>
      </c>
      <c r="K169" s="17" t="str">
        <f t="shared" si="6"/>
        <v/>
      </c>
      <c r="L169" s="8">
        <f t="shared" si="7"/>
        <v>1.111153769</v>
      </c>
    </row>
    <row r="170">
      <c r="A170" s="2">
        <v>2287.0</v>
      </c>
      <c r="B170" s="2" t="s">
        <v>391</v>
      </c>
      <c r="C170" s="2">
        <v>5.0</v>
      </c>
      <c r="D170" s="14" t="str">
        <f>iferror(VLOOKUP($A170, 'Awario - Last Month'!$A$2:$G972, 4, false), "")</f>
        <v/>
      </c>
      <c r="E170" s="2">
        <v>60140.0</v>
      </c>
      <c r="F170" s="15">
        <f t="shared" si="1"/>
        <v>4.779163424</v>
      </c>
      <c r="G170" s="15" t="b">
        <f t="shared" si="2"/>
        <v>1</v>
      </c>
      <c r="H170" s="16" t="str">
        <f t="shared" si="3"/>
        <v/>
      </c>
      <c r="I170" s="8">
        <f t="shared" si="4"/>
        <v>1.733832851</v>
      </c>
      <c r="J170" s="8">
        <f t="shared" si="5"/>
        <v>1.245924419</v>
      </c>
      <c r="K170" s="17" t="str">
        <f t="shared" si="6"/>
        <v/>
      </c>
      <c r="L170" s="8">
        <f t="shared" si="7"/>
        <v>1.489878635</v>
      </c>
    </row>
    <row r="171">
      <c r="A171" s="2">
        <v>1250.0</v>
      </c>
      <c r="B171" s="2" t="s">
        <v>112</v>
      </c>
      <c r="C171" s="2">
        <v>1.0</v>
      </c>
      <c r="D171" s="14">
        <f>iferror(VLOOKUP($A171, 'Awario - Last Month'!$A$2:$G972, 4, false), "")</f>
        <v>0</v>
      </c>
      <c r="E171" s="2">
        <v>0.0</v>
      </c>
      <c r="F171" s="15">
        <f t="shared" si="1"/>
        <v>0</v>
      </c>
      <c r="G171" s="15" t="b">
        <f t="shared" si="2"/>
        <v>1</v>
      </c>
      <c r="H171" s="16" t="str">
        <f t="shared" si="3"/>
        <v/>
      </c>
      <c r="I171" s="8">
        <f t="shared" si="4"/>
        <v>-0.7270182438</v>
      </c>
      <c r="J171" s="8">
        <f t="shared" si="5"/>
        <v>-0.5488229667</v>
      </c>
      <c r="K171" s="17" t="str">
        <f t="shared" si="6"/>
        <v/>
      </c>
      <c r="L171" s="8">
        <f t="shared" si="7"/>
        <v>-0.6379206052</v>
      </c>
    </row>
    <row r="172">
      <c r="A172" s="2">
        <v>1991.0</v>
      </c>
      <c r="B172" s="2" t="s">
        <v>136</v>
      </c>
      <c r="C172" s="2">
        <v>5.0</v>
      </c>
      <c r="D172" s="14">
        <f>iferror(VLOOKUP($A172, 'Awario - Last Month'!$A$2:$G972, 4, false), "")</f>
        <v>2458</v>
      </c>
      <c r="E172" s="2">
        <v>42298.0</v>
      </c>
      <c r="F172" s="15">
        <f t="shared" si="1"/>
        <v>4.626319833</v>
      </c>
      <c r="G172" s="15" t="b">
        <f t="shared" si="2"/>
        <v>0</v>
      </c>
      <c r="H172" s="16">
        <f t="shared" si="3"/>
        <v>16.20829943</v>
      </c>
      <c r="I172" s="8">
        <f t="shared" si="4"/>
        <v>1.655131772</v>
      </c>
      <c r="J172" s="8">
        <f t="shared" si="5"/>
        <v>1.245924419</v>
      </c>
      <c r="K172" s="17">
        <f t="shared" si="6"/>
        <v>0.6769793243</v>
      </c>
      <c r="L172" s="8">
        <f t="shared" si="7"/>
        <v>1.192678505</v>
      </c>
    </row>
    <row r="173">
      <c r="A173" s="2">
        <v>1949.0</v>
      </c>
      <c r="B173" s="2" t="s">
        <v>263</v>
      </c>
      <c r="C173" s="2">
        <v>0.0</v>
      </c>
      <c r="D173" s="14">
        <f>iferror(VLOOKUP($A173, 'Awario - Last Month'!$A$2:$G972, 4, false), "")</f>
        <v>3659</v>
      </c>
      <c r="E173" s="2">
        <v>0.0</v>
      </c>
      <c r="F173" s="15">
        <f t="shared" si="1"/>
        <v>0</v>
      </c>
      <c r="G173" s="15" t="b">
        <f t="shared" si="2"/>
        <v>0</v>
      </c>
      <c r="H173" s="16">
        <f t="shared" si="3"/>
        <v>-1</v>
      </c>
      <c r="I173" s="8">
        <f t="shared" si="4"/>
        <v>-0.7270182438</v>
      </c>
      <c r="J173" s="8">
        <f t="shared" si="5"/>
        <v>-0.9975098132</v>
      </c>
      <c r="K173" s="17">
        <f t="shared" si="6"/>
        <v>-0.6808947688</v>
      </c>
      <c r="L173" s="8">
        <f t="shared" si="7"/>
        <v>-0.8018076086</v>
      </c>
    </row>
    <row r="174">
      <c r="A174" s="2">
        <v>2081.0</v>
      </c>
      <c r="B174" s="2" t="s">
        <v>298</v>
      </c>
      <c r="C174" s="2">
        <v>0.0</v>
      </c>
      <c r="D174" s="14">
        <f>iferror(VLOOKUP($A174, 'Awario - Last Month'!$A$2:$G972, 4, false), "")</f>
        <v>0</v>
      </c>
      <c r="E174" s="2">
        <v>0.0</v>
      </c>
      <c r="F174" s="15">
        <f t="shared" si="1"/>
        <v>0</v>
      </c>
      <c r="G174" s="15" t="b">
        <f t="shared" si="2"/>
        <v>1</v>
      </c>
      <c r="H174" s="16" t="str">
        <f t="shared" si="3"/>
        <v/>
      </c>
      <c r="I174" s="8">
        <f t="shared" si="4"/>
        <v>-0.7270182438</v>
      </c>
      <c r="J174" s="8">
        <f t="shared" si="5"/>
        <v>-0.9975098132</v>
      </c>
      <c r="K174" s="17" t="str">
        <f t="shared" si="6"/>
        <v/>
      </c>
      <c r="L174" s="8">
        <f t="shared" si="7"/>
        <v>-0.8622640285</v>
      </c>
    </row>
    <row r="175">
      <c r="A175" s="2">
        <v>2102.0</v>
      </c>
      <c r="B175" s="2" t="s">
        <v>392</v>
      </c>
      <c r="C175" s="2">
        <v>0.0</v>
      </c>
      <c r="D175" s="14">
        <f>iferror(VLOOKUP($A175, 'Awario - Last Month'!$A$2:$G972, 4, false), "")</f>
        <v>920</v>
      </c>
      <c r="E175" s="2">
        <v>0.0</v>
      </c>
      <c r="F175" s="15">
        <f t="shared" si="1"/>
        <v>0</v>
      </c>
      <c r="G175" s="15" t="b">
        <f t="shared" si="2"/>
        <v>1</v>
      </c>
      <c r="H175" s="16" t="str">
        <f t="shared" si="3"/>
        <v/>
      </c>
      <c r="I175" s="8">
        <f t="shared" si="4"/>
        <v>-0.7270182438</v>
      </c>
      <c r="J175" s="8">
        <f t="shared" si="5"/>
        <v>-0.9975098132</v>
      </c>
      <c r="K175" s="17" t="str">
        <f t="shared" si="6"/>
        <v/>
      </c>
      <c r="L175" s="8">
        <f t="shared" si="7"/>
        <v>-0.8622640285</v>
      </c>
    </row>
    <row r="176">
      <c r="A176" s="2">
        <v>1875.0</v>
      </c>
      <c r="B176" s="2" t="s">
        <v>129</v>
      </c>
      <c r="C176" s="2">
        <v>1.0</v>
      </c>
      <c r="D176" s="14">
        <f>iferror(VLOOKUP($A176, 'Awario - Last Month'!$A$2:$G972, 4, false), "")</f>
        <v>0</v>
      </c>
      <c r="E176" s="2">
        <v>0.0</v>
      </c>
      <c r="F176" s="15">
        <f t="shared" si="1"/>
        <v>0</v>
      </c>
      <c r="G176" s="15" t="b">
        <f t="shared" si="2"/>
        <v>1</v>
      </c>
      <c r="H176" s="16" t="str">
        <f t="shared" si="3"/>
        <v/>
      </c>
      <c r="I176" s="8">
        <f t="shared" si="4"/>
        <v>-0.7270182438</v>
      </c>
      <c r="J176" s="8">
        <f t="shared" si="5"/>
        <v>-0.5488229667</v>
      </c>
      <c r="K176" s="17" t="str">
        <f t="shared" si="6"/>
        <v/>
      </c>
      <c r="L176" s="8">
        <f t="shared" si="7"/>
        <v>-0.6379206052</v>
      </c>
    </row>
    <row r="177">
      <c r="A177" s="2">
        <v>2094.0</v>
      </c>
      <c r="B177" s="2" t="s">
        <v>243</v>
      </c>
      <c r="C177" s="2">
        <v>5.0</v>
      </c>
      <c r="D177" s="14">
        <f>iferror(VLOOKUP($A177, 'Awario - Last Month'!$A$2:$G972, 4, false), "")</f>
        <v>17977</v>
      </c>
      <c r="E177" s="2">
        <v>79665.0</v>
      </c>
      <c r="F177" s="15">
        <f t="shared" si="1"/>
        <v>4.90126756</v>
      </c>
      <c r="G177" s="15" t="b">
        <f t="shared" si="2"/>
        <v>0</v>
      </c>
      <c r="H177" s="16">
        <f t="shared" si="3"/>
        <v>3.4314958</v>
      </c>
      <c r="I177" s="8">
        <f t="shared" si="4"/>
        <v>1.7967058</v>
      </c>
      <c r="J177" s="8">
        <f t="shared" si="5"/>
        <v>1.245924419</v>
      </c>
      <c r="K177" s="17">
        <f t="shared" si="6"/>
        <v>-0.3312138857</v>
      </c>
      <c r="L177" s="8">
        <f t="shared" si="7"/>
        <v>0.9038054445</v>
      </c>
    </row>
    <row r="178">
      <c r="A178" s="2">
        <v>2173.0</v>
      </c>
      <c r="B178" s="2" t="s">
        <v>118</v>
      </c>
      <c r="C178" s="2">
        <v>0.0</v>
      </c>
      <c r="D178" s="14" t="str">
        <f>iferror(VLOOKUP($A178, 'Awario - Last Month'!$A$2:$G972, 4, false), "")</f>
        <v/>
      </c>
      <c r="E178" s="2">
        <v>0.0</v>
      </c>
      <c r="F178" s="15">
        <f t="shared" si="1"/>
        <v>0</v>
      </c>
      <c r="G178" s="15" t="b">
        <f t="shared" si="2"/>
        <v>1</v>
      </c>
      <c r="H178" s="16" t="str">
        <f t="shared" si="3"/>
        <v/>
      </c>
      <c r="I178" s="8">
        <f t="shared" si="4"/>
        <v>-0.7270182438</v>
      </c>
      <c r="J178" s="8">
        <f t="shared" si="5"/>
        <v>-0.9975098132</v>
      </c>
      <c r="K178" s="17" t="str">
        <f t="shared" si="6"/>
        <v/>
      </c>
      <c r="L178" s="8">
        <f t="shared" si="7"/>
        <v>-0.8622640285</v>
      </c>
    </row>
    <row r="179">
      <c r="A179" s="2">
        <v>1858.0</v>
      </c>
      <c r="B179" s="2" t="s">
        <v>193</v>
      </c>
      <c r="C179" s="2">
        <v>1.0</v>
      </c>
      <c r="D179" s="14">
        <f>iferror(VLOOKUP($A179, 'Awario - Last Month'!$A$2:$G972, 4, false), "")</f>
        <v>0</v>
      </c>
      <c r="E179" s="2">
        <v>262.0</v>
      </c>
      <c r="F179" s="15">
        <f t="shared" si="1"/>
        <v>2.418301291</v>
      </c>
      <c r="G179" s="15" t="b">
        <f t="shared" si="2"/>
        <v>1</v>
      </c>
      <c r="H179" s="16" t="str">
        <f t="shared" si="3"/>
        <v/>
      </c>
      <c r="I179" s="8">
        <f t="shared" si="4"/>
        <v>0.5181953747</v>
      </c>
      <c r="J179" s="8">
        <f t="shared" si="5"/>
        <v>-0.5488229667</v>
      </c>
      <c r="K179" s="17" t="str">
        <f t="shared" si="6"/>
        <v/>
      </c>
      <c r="L179" s="8">
        <f t="shared" si="7"/>
        <v>-0.01531379598</v>
      </c>
    </row>
    <row r="180">
      <c r="A180" s="2">
        <v>1350.0</v>
      </c>
      <c r="B180" s="2" t="s">
        <v>108</v>
      </c>
      <c r="C180" s="2">
        <v>3.0</v>
      </c>
      <c r="D180" s="14">
        <f>iferror(VLOOKUP($A180, 'Awario - Last Month'!$A$2:$G972, 4, false), "")</f>
        <v>0</v>
      </c>
      <c r="E180" s="2">
        <v>0.0</v>
      </c>
      <c r="F180" s="15">
        <f t="shared" si="1"/>
        <v>0</v>
      </c>
      <c r="G180" s="15" t="b">
        <f t="shared" si="2"/>
        <v>1</v>
      </c>
      <c r="H180" s="16" t="str">
        <f t="shared" si="3"/>
        <v/>
      </c>
      <c r="I180" s="8">
        <f t="shared" si="4"/>
        <v>-0.7270182438</v>
      </c>
      <c r="J180" s="8">
        <f t="shared" si="5"/>
        <v>0.3485507262</v>
      </c>
      <c r="K180" s="17" t="str">
        <f t="shared" si="6"/>
        <v/>
      </c>
      <c r="L180" s="8">
        <f t="shared" si="7"/>
        <v>-0.1892337588</v>
      </c>
    </row>
    <row r="181">
      <c r="A181" s="2">
        <v>2096.0</v>
      </c>
      <c r="B181" s="2" t="s">
        <v>68</v>
      </c>
      <c r="C181" s="2">
        <v>5.0</v>
      </c>
      <c r="D181" s="14">
        <f>iferror(VLOOKUP($A181, 'Awario - Last Month'!$A$2:$G972, 4, false), "")</f>
        <v>2348</v>
      </c>
      <c r="E181" s="2">
        <v>64677.0</v>
      </c>
      <c r="F181" s="15">
        <f t="shared" si="1"/>
        <v>4.810749867</v>
      </c>
      <c r="G181" s="15" t="b">
        <f t="shared" si="2"/>
        <v>0</v>
      </c>
      <c r="H181" s="16">
        <f t="shared" si="3"/>
        <v>26.5455707</v>
      </c>
      <c r="I181" s="8">
        <f t="shared" si="4"/>
        <v>1.750097106</v>
      </c>
      <c r="J181" s="8">
        <f t="shared" si="5"/>
        <v>1.245924419</v>
      </c>
      <c r="K181" s="17">
        <f t="shared" si="6"/>
        <v>1.492673688</v>
      </c>
      <c r="L181" s="8">
        <f t="shared" si="7"/>
        <v>1.496231738</v>
      </c>
    </row>
    <row r="182">
      <c r="A182" s="2">
        <v>2090.0</v>
      </c>
      <c r="B182" s="2" t="s">
        <v>260</v>
      </c>
      <c r="C182" s="2">
        <v>5.0</v>
      </c>
      <c r="D182" s="14">
        <f>iferror(VLOOKUP($A182, 'Awario - Last Month'!$A$2:$G972, 4, false), "")</f>
        <v>2748</v>
      </c>
      <c r="E182" s="2">
        <v>23664.0</v>
      </c>
      <c r="F182" s="15">
        <f t="shared" si="1"/>
        <v>4.374088157</v>
      </c>
      <c r="G182" s="15" t="b">
        <f t="shared" si="2"/>
        <v>0</v>
      </c>
      <c r="H182" s="16">
        <f t="shared" si="3"/>
        <v>7.611353712</v>
      </c>
      <c r="I182" s="8">
        <f t="shared" si="4"/>
        <v>1.525254523</v>
      </c>
      <c r="J182" s="8">
        <f t="shared" si="5"/>
        <v>1.245924419</v>
      </c>
      <c r="K182" s="17">
        <f t="shared" si="6"/>
        <v>-0.001389268595</v>
      </c>
      <c r="L182" s="8">
        <f t="shared" si="7"/>
        <v>0.9232632247</v>
      </c>
    </row>
    <row r="183">
      <c r="A183" s="2">
        <v>1440.0</v>
      </c>
      <c r="B183" s="2" t="s">
        <v>135</v>
      </c>
      <c r="C183" s="2">
        <v>0.0</v>
      </c>
      <c r="D183" s="14">
        <f>iferror(VLOOKUP($A183, 'Awario - Last Month'!$A$2:$G972, 4, false), "")</f>
        <v>0</v>
      </c>
      <c r="E183" s="2">
        <v>0.0</v>
      </c>
      <c r="F183" s="15">
        <f t="shared" si="1"/>
        <v>0</v>
      </c>
      <c r="G183" s="15" t="b">
        <f t="shared" si="2"/>
        <v>1</v>
      </c>
      <c r="H183" s="16" t="str">
        <f t="shared" si="3"/>
        <v/>
      </c>
      <c r="I183" s="8">
        <f t="shared" si="4"/>
        <v>-0.7270182438</v>
      </c>
      <c r="J183" s="8">
        <f t="shared" si="5"/>
        <v>-0.9975098132</v>
      </c>
      <c r="K183" s="17" t="str">
        <f t="shared" si="6"/>
        <v/>
      </c>
      <c r="L183" s="8">
        <f t="shared" si="7"/>
        <v>-0.8622640285</v>
      </c>
    </row>
    <row r="184">
      <c r="A184" s="2">
        <v>1984.0</v>
      </c>
      <c r="B184" s="2" t="s">
        <v>270</v>
      </c>
      <c r="C184" s="2">
        <v>0.0</v>
      </c>
      <c r="D184" s="14">
        <f>iferror(VLOOKUP($A184, 'Awario - Last Month'!$A$2:$G972, 4, false), "")</f>
        <v>0</v>
      </c>
      <c r="E184" s="2">
        <v>0.0</v>
      </c>
      <c r="F184" s="15">
        <f t="shared" si="1"/>
        <v>0</v>
      </c>
      <c r="G184" s="15" t="b">
        <f t="shared" si="2"/>
        <v>1</v>
      </c>
      <c r="H184" s="16" t="str">
        <f t="shared" si="3"/>
        <v/>
      </c>
      <c r="I184" s="8">
        <f t="shared" si="4"/>
        <v>-0.7270182438</v>
      </c>
      <c r="J184" s="8">
        <f t="shared" si="5"/>
        <v>-0.9975098132</v>
      </c>
      <c r="K184" s="17" t="str">
        <f t="shared" si="6"/>
        <v/>
      </c>
      <c r="L184" s="8">
        <f t="shared" si="7"/>
        <v>-0.8622640285</v>
      </c>
    </row>
    <row r="185">
      <c r="A185" s="2">
        <v>1839.0</v>
      </c>
      <c r="B185" s="2" t="s">
        <v>188</v>
      </c>
      <c r="C185" s="2">
        <v>5.0</v>
      </c>
      <c r="D185" s="14">
        <f>iferror(VLOOKUP($A185, 'Awario - Last Month'!$A$2:$G972, 4, false), "")</f>
        <v>8492</v>
      </c>
      <c r="E185" s="2">
        <v>29867.0</v>
      </c>
      <c r="F185" s="15">
        <f t="shared" si="1"/>
        <v>4.475191602</v>
      </c>
      <c r="G185" s="15" t="b">
        <f t="shared" si="2"/>
        <v>0</v>
      </c>
      <c r="H185" s="16">
        <f t="shared" si="3"/>
        <v>2.517074894</v>
      </c>
      <c r="I185" s="8">
        <f t="shared" si="4"/>
        <v>1.577313953</v>
      </c>
      <c r="J185" s="8">
        <f t="shared" si="5"/>
        <v>1.245924419</v>
      </c>
      <c r="K185" s="17">
        <f t="shared" si="6"/>
        <v>-0.4033690957</v>
      </c>
      <c r="L185" s="8">
        <f t="shared" si="7"/>
        <v>0.8066230923</v>
      </c>
    </row>
    <row r="186">
      <c r="A186" s="2">
        <v>2283.0</v>
      </c>
      <c r="B186" s="2" t="s">
        <v>393</v>
      </c>
      <c r="C186" s="2">
        <v>0.0</v>
      </c>
      <c r="D186" s="14" t="str">
        <f>iferror(VLOOKUP($A186, 'Awario - Last Month'!$A$2:$G972, 4, false), "")</f>
        <v/>
      </c>
      <c r="E186" s="2">
        <v>0.0</v>
      </c>
      <c r="F186" s="15">
        <f t="shared" si="1"/>
        <v>0</v>
      </c>
      <c r="G186" s="15" t="b">
        <f t="shared" si="2"/>
        <v>1</v>
      </c>
      <c r="H186" s="16" t="str">
        <f t="shared" si="3"/>
        <v/>
      </c>
      <c r="I186" s="8">
        <f t="shared" si="4"/>
        <v>-0.7270182438</v>
      </c>
      <c r="J186" s="8">
        <f t="shared" si="5"/>
        <v>-0.9975098132</v>
      </c>
      <c r="K186" s="17" t="str">
        <f t="shared" si="6"/>
        <v/>
      </c>
      <c r="L186" s="8">
        <f t="shared" si="7"/>
        <v>-0.8622640285</v>
      </c>
    </row>
    <row r="187">
      <c r="A187" s="2">
        <v>1851.0</v>
      </c>
      <c r="B187" s="2" t="s">
        <v>232</v>
      </c>
      <c r="C187" s="2">
        <v>0.0</v>
      </c>
      <c r="D187" s="14">
        <f>iferror(VLOOKUP($A187, 'Awario - Last Month'!$A$2:$G972, 4, false), "")</f>
        <v>0</v>
      </c>
      <c r="E187" s="2">
        <v>0.0</v>
      </c>
      <c r="F187" s="15">
        <f t="shared" si="1"/>
        <v>0</v>
      </c>
      <c r="G187" s="15" t="b">
        <f t="shared" si="2"/>
        <v>1</v>
      </c>
      <c r="H187" s="16" t="str">
        <f t="shared" si="3"/>
        <v/>
      </c>
      <c r="I187" s="8">
        <f t="shared" si="4"/>
        <v>-0.7270182438</v>
      </c>
      <c r="J187" s="8">
        <f t="shared" si="5"/>
        <v>-0.9975098132</v>
      </c>
      <c r="K187" s="17" t="str">
        <f t="shared" si="6"/>
        <v/>
      </c>
      <c r="L187" s="8">
        <f t="shared" si="7"/>
        <v>-0.8622640285</v>
      </c>
    </row>
    <row r="188">
      <c r="A188" s="2">
        <v>1087.0</v>
      </c>
      <c r="B188" s="2" t="s">
        <v>98</v>
      </c>
      <c r="C188" s="2">
        <v>1.0</v>
      </c>
      <c r="D188" s="14">
        <f>iferror(VLOOKUP($A188, 'Awario - Last Month'!$A$2:$G972, 4, false), "")</f>
        <v>377</v>
      </c>
      <c r="E188" s="2">
        <v>0.0</v>
      </c>
      <c r="F188" s="15">
        <f t="shared" si="1"/>
        <v>0</v>
      </c>
      <c r="G188" s="15" t="b">
        <f t="shared" si="2"/>
        <v>1</v>
      </c>
      <c r="H188" s="16" t="str">
        <f t="shared" si="3"/>
        <v/>
      </c>
      <c r="I188" s="8">
        <f t="shared" si="4"/>
        <v>-0.7270182438</v>
      </c>
      <c r="J188" s="8">
        <f t="shared" si="5"/>
        <v>-0.5488229667</v>
      </c>
      <c r="K188" s="17" t="str">
        <f t="shared" si="6"/>
        <v/>
      </c>
      <c r="L188" s="8">
        <f t="shared" si="7"/>
        <v>-0.6379206052</v>
      </c>
    </row>
    <row r="189">
      <c r="A189" s="2">
        <v>825.0</v>
      </c>
      <c r="B189" s="2" t="s">
        <v>74</v>
      </c>
      <c r="C189" s="2">
        <v>0.0</v>
      </c>
      <c r="D189" s="14">
        <f>iferror(VLOOKUP($A189, 'Awario - Last Month'!$A$2:$G972, 4, false), "")</f>
        <v>0</v>
      </c>
      <c r="E189" s="2">
        <v>0.0</v>
      </c>
      <c r="F189" s="15">
        <f t="shared" si="1"/>
        <v>0</v>
      </c>
      <c r="G189" s="15" t="b">
        <f t="shared" si="2"/>
        <v>1</v>
      </c>
      <c r="H189" s="16" t="str">
        <f t="shared" si="3"/>
        <v/>
      </c>
      <c r="I189" s="8">
        <f t="shared" si="4"/>
        <v>-0.7270182438</v>
      </c>
      <c r="J189" s="8">
        <f t="shared" si="5"/>
        <v>-0.9975098132</v>
      </c>
      <c r="K189" s="17" t="str">
        <f t="shared" si="6"/>
        <v/>
      </c>
      <c r="L189" s="8">
        <f t="shared" si="7"/>
        <v>-0.8622640285</v>
      </c>
    </row>
    <row r="190">
      <c r="A190" s="2">
        <v>2015.0</v>
      </c>
      <c r="B190" s="2" t="s">
        <v>284</v>
      </c>
      <c r="C190" s="2">
        <v>0.0</v>
      </c>
      <c r="D190" s="14">
        <f>iferror(VLOOKUP($A190, 'Awario - Last Month'!$A$2:$G972, 4, false), "")</f>
        <v>0</v>
      </c>
      <c r="E190" s="2">
        <v>0.0</v>
      </c>
      <c r="F190" s="15">
        <f t="shared" si="1"/>
        <v>0</v>
      </c>
      <c r="G190" s="15" t="b">
        <f t="shared" si="2"/>
        <v>1</v>
      </c>
      <c r="H190" s="16" t="str">
        <f t="shared" si="3"/>
        <v/>
      </c>
      <c r="I190" s="8">
        <f t="shared" si="4"/>
        <v>-0.7270182438</v>
      </c>
      <c r="J190" s="8">
        <f t="shared" si="5"/>
        <v>-0.9975098132</v>
      </c>
      <c r="K190" s="17" t="str">
        <f t="shared" si="6"/>
        <v/>
      </c>
      <c r="L190" s="8">
        <f t="shared" si="7"/>
        <v>-0.8622640285</v>
      </c>
    </row>
    <row r="191">
      <c r="A191" s="2">
        <v>1870.0</v>
      </c>
      <c r="B191" s="2" t="s">
        <v>394</v>
      </c>
      <c r="C191" s="2">
        <v>5.0</v>
      </c>
      <c r="D191" s="14">
        <f>iferror(VLOOKUP($A191, 'Awario - Last Month'!$A$2:$G972, 4, false), "")</f>
        <v>8383</v>
      </c>
      <c r="E191" s="2">
        <v>29867.0</v>
      </c>
      <c r="F191" s="15">
        <f t="shared" si="1"/>
        <v>4.475191602</v>
      </c>
      <c r="G191" s="15" t="b">
        <f t="shared" si="2"/>
        <v>0</v>
      </c>
      <c r="H191" s="16">
        <f t="shared" si="3"/>
        <v>2.562805678</v>
      </c>
      <c r="I191" s="8">
        <f t="shared" si="4"/>
        <v>1.577313953</v>
      </c>
      <c r="J191" s="8">
        <f t="shared" si="5"/>
        <v>1.245924419</v>
      </c>
      <c r="K191" s="17">
        <f t="shared" si="6"/>
        <v>-0.3997605667</v>
      </c>
      <c r="L191" s="8">
        <f t="shared" si="7"/>
        <v>0.8078259353</v>
      </c>
    </row>
    <row r="192">
      <c r="A192" s="2">
        <v>1755.0</v>
      </c>
      <c r="B192" s="2" t="s">
        <v>209</v>
      </c>
      <c r="C192" s="2">
        <v>0.0</v>
      </c>
      <c r="D192" s="14">
        <f>iferror(VLOOKUP($A192, 'Awario - Last Month'!$A$2:$G972, 4, false), "")</f>
        <v>0</v>
      </c>
      <c r="E192" s="2">
        <v>0.0</v>
      </c>
      <c r="F192" s="15">
        <f t="shared" si="1"/>
        <v>0</v>
      </c>
      <c r="G192" s="15" t="b">
        <f t="shared" si="2"/>
        <v>1</v>
      </c>
      <c r="H192" s="16" t="str">
        <f t="shared" si="3"/>
        <v/>
      </c>
      <c r="I192" s="8">
        <f t="shared" si="4"/>
        <v>-0.7270182438</v>
      </c>
      <c r="J192" s="8">
        <f t="shared" si="5"/>
        <v>-0.9975098132</v>
      </c>
      <c r="K192" s="17" t="str">
        <f t="shared" si="6"/>
        <v/>
      </c>
      <c r="L192" s="8">
        <f t="shared" si="7"/>
        <v>-0.8622640285</v>
      </c>
    </row>
    <row r="193">
      <c r="A193" s="2">
        <v>1468.0</v>
      </c>
      <c r="B193" s="2" t="s">
        <v>395</v>
      </c>
      <c r="C193" s="2">
        <v>0.0</v>
      </c>
      <c r="D193" s="14">
        <f>iferror(VLOOKUP($A193, 'Awario - Last Month'!$A$2:$G972, 4, false), "")</f>
        <v>0</v>
      </c>
      <c r="E193" s="2">
        <v>0.0</v>
      </c>
      <c r="F193" s="15">
        <f t="shared" si="1"/>
        <v>0</v>
      </c>
      <c r="G193" s="15" t="b">
        <f t="shared" si="2"/>
        <v>1</v>
      </c>
      <c r="H193" s="16" t="str">
        <f t="shared" si="3"/>
        <v/>
      </c>
      <c r="I193" s="8">
        <f t="shared" si="4"/>
        <v>-0.7270182438</v>
      </c>
      <c r="J193" s="8">
        <f t="shared" si="5"/>
        <v>-0.9975098132</v>
      </c>
      <c r="K193" s="17" t="str">
        <f t="shared" si="6"/>
        <v/>
      </c>
      <c r="L193" s="8">
        <f t="shared" si="7"/>
        <v>-0.8622640285</v>
      </c>
    </row>
    <row r="194">
      <c r="A194" s="2">
        <v>2064.0</v>
      </c>
      <c r="B194" s="2" t="s">
        <v>291</v>
      </c>
      <c r="C194" s="2">
        <v>5.0</v>
      </c>
      <c r="D194" s="14">
        <f>iferror(VLOOKUP($A194, 'Awario - Last Month'!$A$2:$G972, 4, false), "")</f>
        <v>49741</v>
      </c>
      <c r="E194" s="1">
        <v>5586.0</v>
      </c>
      <c r="F194" s="15">
        <f t="shared" si="1"/>
        <v>3.747100931</v>
      </c>
      <c r="G194" s="15" t="b">
        <f t="shared" si="2"/>
        <v>0</v>
      </c>
      <c r="H194" s="16">
        <f t="shared" si="3"/>
        <v>-0.8876982771</v>
      </c>
      <c r="I194" s="8">
        <f t="shared" si="4"/>
        <v>1.20241095</v>
      </c>
      <c r="J194" s="8">
        <f t="shared" si="5"/>
        <v>1.245924419</v>
      </c>
      <c r="K194" s="17">
        <f t="shared" si="6"/>
        <v>-0.672033254</v>
      </c>
      <c r="L194" s="8">
        <f t="shared" si="7"/>
        <v>0.5921007049</v>
      </c>
    </row>
    <row r="195">
      <c r="A195" s="2">
        <v>1597.0</v>
      </c>
      <c r="B195" s="2" t="s">
        <v>175</v>
      </c>
      <c r="C195" s="2">
        <v>5.0</v>
      </c>
      <c r="D195" s="14">
        <f>iferror(VLOOKUP($A195, 'Awario - Last Month'!$A$2:$G972, 4, false), "")</f>
        <v>3876</v>
      </c>
      <c r="E195" s="2">
        <v>46009.0</v>
      </c>
      <c r="F195" s="15">
        <f t="shared" si="1"/>
        <v>4.662842794</v>
      </c>
      <c r="G195" s="15" t="b">
        <f t="shared" si="2"/>
        <v>0</v>
      </c>
      <c r="H195" s="16">
        <f t="shared" si="3"/>
        <v>10.87022704</v>
      </c>
      <c r="I195" s="8">
        <f t="shared" si="4"/>
        <v>1.673937902</v>
      </c>
      <c r="J195" s="8">
        <f t="shared" si="5"/>
        <v>1.245924419</v>
      </c>
      <c r="K195" s="17">
        <f t="shared" si="6"/>
        <v>0.2557622112</v>
      </c>
      <c r="L195" s="8">
        <f t="shared" si="7"/>
        <v>1.058541511</v>
      </c>
    </row>
    <row r="196">
      <c r="A196" s="2">
        <v>1707.0</v>
      </c>
      <c r="B196" s="2" t="s">
        <v>183</v>
      </c>
      <c r="C196" s="2">
        <v>5.0</v>
      </c>
      <c r="D196" s="14">
        <f>iferror(VLOOKUP($A196, 'Awario - Last Month'!$A$2:$G972, 4, false), "")</f>
        <v>8383</v>
      </c>
      <c r="E196" s="2">
        <v>29867.0</v>
      </c>
      <c r="F196" s="15">
        <f t="shared" si="1"/>
        <v>4.475191602</v>
      </c>
      <c r="G196" s="15" t="b">
        <f t="shared" si="2"/>
        <v>0</v>
      </c>
      <c r="H196" s="16">
        <f t="shared" si="3"/>
        <v>2.562805678</v>
      </c>
      <c r="I196" s="8">
        <f t="shared" si="4"/>
        <v>1.577313953</v>
      </c>
      <c r="J196" s="8">
        <f t="shared" si="5"/>
        <v>1.245924419</v>
      </c>
      <c r="K196" s="17">
        <f t="shared" si="6"/>
        <v>-0.3997605667</v>
      </c>
      <c r="L196" s="8">
        <f t="shared" si="7"/>
        <v>0.8078259353</v>
      </c>
    </row>
    <row r="197">
      <c r="A197" s="2">
        <v>1591.0</v>
      </c>
      <c r="B197" s="2" t="s">
        <v>171</v>
      </c>
      <c r="C197" s="2">
        <v>5.0</v>
      </c>
      <c r="D197" s="14">
        <f>iferror(VLOOKUP($A197, 'Awario - Last Month'!$A$2:$G972, 4, false), "")</f>
        <v>3172</v>
      </c>
      <c r="E197" s="2">
        <v>33039.0</v>
      </c>
      <c r="F197" s="15">
        <f t="shared" si="1"/>
        <v>4.519026894</v>
      </c>
      <c r="G197" s="15" t="b">
        <f t="shared" si="2"/>
        <v>0</v>
      </c>
      <c r="H197" s="16">
        <f t="shared" si="3"/>
        <v>9.415825977</v>
      </c>
      <c r="I197" s="8">
        <f t="shared" si="4"/>
        <v>1.599885294</v>
      </c>
      <c r="J197" s="8">
        <f t="shared" si="5"/>
        <v>1.245924419</v>
      </c>
      <c r="K197" s="17">
        <f t="shared" si="6"/>
        <v>0.1409981969</v>
      </c>
      <c r="L197" s="8">
        <f t="shared" si="7"/>
        <v>0.9956026368</v>
      </c>
    </row>
    <row r="198">
      <c r="A198" s="2">
        <v>1765.0</v>
      </c>
      <c r="B198" s="2" t="s">
        <v>215</v>
      </c>
      <c r="C198" s="2">
        <v>5.0</v>
      </c>
      <c r="D198" s="14">
        <f>iferror(VLOOKUP($A198, 'Awario - Last Month'!$A$2:$G972, 4, false), "")</f>
        <v>1933</v>
      </c>
      <c r="E198" s="2">
        <v>42712.0</v>
      </c>
      <c r="F198" s="15">
        <f t="shared" si="1"/>
        <v>4.630549908</v>
      </c>
      <c r="G198" s="15" t="b">
        <f t="shared" si="2"/>
        <v>0</v>
      </c>
      <c r="H198" s="16">
        <f t="shared" si="3"/>
        <v>21.09622349</v>
      </c>
      <c r="I198" s="8">
        <f t="shared" si="4"/>
        <v>1.657309891</v>
      </c>
      <c r="J198" s="8">
        <f t="shared" si="5"/>
        <v>1.245924419</v>
      </c>
      <c r="K198" s="17">
        <f t="shared" si="6"/>
        <v>1.062676091</v>
      </c>
      <c r="L198" s="8">
        <f t="shared" si="7"/>
        <v>1.321970134</v>
      </c>
    </row>
    <row r="199">
      <c r="A199" s="2">
        <v>1221.0</v>
      </c>
      <c r="B199" s="2" t="s">
        <v>107</v>
      </c>
      <c r="C199" s="2">
        <v>0.0</v>
      </c>
      <c r="D199" s="14">
        <f>iferror(VLOOKUP($A199, 'Awario - Last Month'!$A$2:$G972, 4, false), "")</f>
        <v>0</v>
      </c>
      <c r="E199" s="2">
        <v>0.0</v>
      </c>
      <c r="F199" s="15">
        <f t="shared" si="1"/>
        <v>0</v>
      </c>
      <c r="G199" s="15" t="b">
        <f t="shared" si="2"/>
        <v>1</v>
      </c>
      <c r="H199" s="16" t="str">
        <f t="shared" si="3"/>
        <v/>
      </c>
      <c r="I199" s="8">
        <f t="shared" si="4"/>
        <v>-0.7270182438</v>
      </c>
      <c r="J199" s="8">
        <f t="shared" si="5"/>
        <v>-0.9975098132</v>
      </c>
      <c r="K199" s="17" t="str">
        <f t="shared" si="6"/>
        <v/>
      </c>
      <c r="L199" s="8">
        <f t="shared" si="7"/>
        <v>-0.8622640285</v>
      </c>
    </row>
    <row r="200">
      <c r="A200" s="2">
        <v>1760.0</v>
      </c>
      <c r="B200" s="2" t="s">
        <v>213</v>
      </c>
      <c r="C200" s="2">
        <v>2.0</v>
      </c>
      <c r="D200" s="14">
        <f>iferror(VLOOKUP($A200, 'Awario - Last Month'!$A$2:$G972, 4, false), "")</f>
        <v>0</v>
      </c>
      <c r="E200" s="2">
        <v>0.0</v>
      </c>
      <c r="F200" s="15">
        <f t="shared" si="1"/>
        <v>0</v>
      </c>
      <c r="G200" s="15" t="b">
        <f t="shared" si="2"/>
        <v>1</v>
      </c>
      <c r="H200" s="16" t="str">
        <f t="shared" si="3"/>
        <v/>
      </c>
      <c r="I200" s="8">
        <f t="shared" si="4"/>
        <v>-0.7270182438</v>
      </c>
      <c r="J200" s="8">
        <f t="shared" si="5"/>
        <v>-0.1001361202</v>
      </c>
      <c r="K200" s="17" t="str">
        <f t="shared" si="6"/>
        <v/>
      </c>
      <c r="L200" s="8">
        <f t="shared" si="7"/>
        <v>-0.413577182</v>
      </c>
    </row>
    <row r="201">
      <c r="A201" s="2">
        <v>2001.0</v>
      </c>
      <c r="B201" s="2" t="s">
        <v>150</v>
      </c>
      <c r="C201" s="2">
        <v>5.0</v>
      </c>
      <c r="D201" s="14">
        <f>iferror(VLOOKUP($A201, 'Awario - Last Month'!$A$2:$G972, 4, false), "")</f>
        <v>7811</v>
      </c>
      <c r="E201" s="2">
        <v>21659.0</v>
      </c>
      <c r="F201" s="15">
        <f t="shared" si="1"/>
        <v>4.335638401</v>
      </c>
      <c r="G201" s="15" t="b">
        <f t="shared" si="2"/>
        <v>0</v>
      </c>
      <c r="H201" s="16">
        <f t="shared" si="3"/>
        <v>1.772884394</v>
      </c>
      <c r="I201" s="8">
        <f t="shared" si="4"/>
        <v>1.505456263</v>
      </c>
      <c r="J201" s="8">
        <f t="shared" si="5"/>
        <v>1.245924419</v>
      </c>
      <c r="K201" s="17">
        <f t="shared" si="6"/>
        <v>-0.462091749</v>
      </c>
      <c r="L201" s="8">
        <f t="shared" si="7"/>
        <v>0.763096311</v>
      </c>
    </row>
    <row r="202">
      <c r="A202" s="2">
        <v>1476.0</v>
      </c>
      <c r="B202" s="2" t="s">
        <v>154</v>
      </c>
      <c r="C202" s="2">
        <v>0.0</v>
      </c>
      <c r="D202" s="14" t="str">
        <f>iferror(VLOOKUP($A202, 'Awario - Last Month'!$A$2:$G972, 4, false), "")</f>
        <v/>
      </c>
      <c r="E202" s="2">
        <v>0.0</v>
      </c>
      <c r="F202" s="15">
        <f t="shared" si="1"/>
        <v>0</v>
      </c>
      <c r="G202" s="15" t="b">
        <f t="shared" si="2"/>
        <v>1</v>
      </c>
      <c r="H202" s="16" t="str">
        <f t="shared" si="3"/>
        <v/>
      </c>
      <c r="I202" s="8">
        <f t="shared" si="4"/>
        <v>-0.7270182438</v>
      </c>
      <c r="J202" s="8">
        <f t="shared" si="5"/>
        <v>-0.9975098132</v>
      </c>
      <c r="K202" s="17" t="str">
        <f t="shared" si="6"/>
        <v/>
      </c>
      <c r="L202" s="8">
        <f t="shared" si="7"/>
        <v>-0.8622640285</v>
      </c>
    </row>
    <row r="203">
      <c r="A203" s="2">
        <v>2292.0</v>
      </c>
      <c r="B203" s="2" t="s">
        <v>323</v>
      </c>
      <c r="C203" s="2">
        <v>0.0</v>
      </c>
      <c r="D203" s="14" t="str">
        <f>iferror(VLOOKUP($A203, 'Awario - Last Month'!$A$2:$G972, 4, false), "")</f>
        <v/>
      </c>
      <c r="E203" s="2">
        <v>0.0</v>
      </c>
      <c r="F203" s="15">
        <f t="shared" si="1"/>
        <v>0</v>
      </c>
      <c r="G203" s="15" t="b">
        <f t="shared" si="2"/>
        <v>1</v>
      </c>
      <c r="H203" s="16" t="str">
        <f t="shared" si="3"/>
        <v/>
      </c>
      <c r="I203" s="8">
        <f t="shared" si="4"/>
        <v>-0.7270182438</v>
      </c>
      <c r="J203" s="8">
        <f t="shared" si="5"/>
        <v>-0.9975098132</v>
      </c>
      <c r="K203" s="17" t="str">
        <f t="shared" si="6"/>
        <v/>
      </c>
      <c r="L203" s="8">
        <f t="shared" si="7"/>
        <v>-0.8622640285</v>
      </c>
    </row>
    <row r="204">
      <c r="A204" s="2">
        <v>1092.0</v>
      </c>
      <c r="B204" s="2" t="s">
        <v>99</v>
      </c>
      <c r="C204" s="2">
        <v>2.0</v>
      </c>
      <c r="D204" s="14">
        <f>iferror(VLOOKUP($A204, 'Awario - Last Month'!$A$2:$G972, 4, false), "")</f>
        <v>0</v>
      </c>
      <c r="E204" s="2">
        <v>2429.0</v>
      </c>
      <c r="F204" s="15">
        <f t="shared" si="1"/>
        <v>3.385427515</v>
      </c>
      <c r="G204" s="15" t="b">
        <f t="shared" si="2"/>
        <v>1</v>
      </c>
      <c r="H204" s="16" t="str">
        <f t="shared" si="3"/>
        <v/>
      </c>
      <c r="I204" s="8">
        <f t="shared" si="4"/>
        <v>1.016180778</v>
      </c>
      <c r="J204" s="8">
        <f t="shared" si="5"/>
        <v>-0.1001361202</v>
      </c>
      <c r="K204" s="17" t="str">
        <f t="shared" si="6"/>
        <v/>
      </c>
      <c r="L204" s="8">
        <f t="shared" si="7"/>
        <v>0.458022329</v>
      </c>
    </row>
    <row r="205">
      <c r="A205" s="2">
        <v>1746.0</v>
      </c>
      <c r="B205" s="2" t="s">
        <v>396</v>
      </c>
      <c r="C205" s="2">
        <v>0.0</v>
      </c>
      <c r="D205" s="14" t="str">
        <f>iferror(VLOOKUP($A205, 'Awario - Last Month'!$A$2:$G972, 4, false), "")</f>
        <v/>
      </c>
      <c r="E205" s="2">
        <v>0.0</v>
      </c>
      <c r="F205" s="15">
        <f t="shared" si="1"/>
        <v>0</v>
      </c>
      <c r="G205" s="15" t="b">
        <f t="shared" si="2"/>
        <v>1</v>
      </c>
      <c r="H205" s="16" t="str">
        <f t="shared" si="3"/>
        <v/>
      </c>
      <c r="I205" s="8">
        <f t="shared" si="4"/>
        <v>-0.7270182438</v>
      </c>
      <c r="J205" s="8">
        <f t="shared" si="5"/>
        <v>-0.9975098132</v>
      </c>
      <c r="K205" s="17" t="str">
        <f t="shared" si="6"/>
        <v/>
      </c>
      <c r="L205" s="8">
        <f t="shared" si="7"/>
        <v>-0.8622640285</v>
      </c>
    </row>
    <row r="206">
      <c r="A206" s="2">
        <v>1904.0</v>
      </c>
      <c r="B206" s="2" t="s">
        <v>259</v>
      </c>
      <c r="C206" s="2">
        <v>0.0</v>
      </c>
      <c r="D206" s="14">
        <f>iferror(VLOOKUP($A206, 'Awario - Last Month'!$A$2:$G972, 4, false), "")</f>
        <v>0</v>
      </c>
      <c r="E206" s="2">
        <v>0.0</v>
      </c>
      <c r="F206" s="15">
        <f t="shared" si="1"/>
        <v>0</v>
      </c>
      <c r="G206" s="15" t="b">
        <f t="shared" si="2"/>
        <v>1</v>
      </c>
      <c r="H206" s="16" t="str">
        <f t="shared" si="3"/>
        <v/>
      </c>
      <c r="I206" s="8">
        <f t="shared" si="4"/>
        <v>-0.7270182438</v>
      </c>
      <c r="J206" s="8">
        <f t="shared" si="5"/>
        <v>-0.9975098132</v>
      </c>
      <c r="K206" s="17" t="str">
        <f t="shared" si="6"/>
        <v/>
      </c>
      <c r="L206" s="8">
        <f t="shared" si="7"/>
        <v>-0.8622640285</v>
      </c>
    </row>
    <row r="207">
      <c r="A207" s="2">
        <v>2023.0</v>
      </c>
      <c r="B207" s="2" t="s">
        <v>286</v>
      </c>
      <c r="C207" s="2">
        <v>2.0</v>
      </c>
      <c r="D207" s="14">
        <f>iferror(VLOOKUP($A207, 'Awario - Last Month'!$A$2:$G972, 4, false), "")</f>
        <v>2570</v>
      </c>
      <c r="E207" s="2">
        <v>0.0</v>
      </c>
      <c r="F207" s="15">
        <f t="shared" si="1"/>
        <v>0</v>
      </c>
      <c r="G207" s="15" t="b">
        <f t="shared" si="2"/>
        <v>0</v>
      </c>
      <c r="H207" s="16">
        <f t="shared" si="3"/>
        <v>-1</v>
      </c>
      <c r="I207" s="8">
        <f t="shared" si="4"/>
        <v>-0.7270182438</v>
      </c>
      <c r="J207" s="8">
        <f t="shared" si="5"/>
        <v>-0.1001361202</v>
      </c>
      <c r="K207" s="17">
        <f t="shared" si="6"/>
        <v>-0.6808947688</v>
      </c>
      <c r="L207" s="8">
        <f t="shared" si="7"/>
        <v>-0.5026830443</v>
      </c>
    </row>
    <row r="208">
      <c r="A208" s="2">
        <v>1581.0</v>
      </c>
      <c r="B208" s="2" t="s">
        <v>170</v>
      </c>
      <c r="C208" s="2">
        <v>0.0</v>
      </c>
      <c r="D208" s="14">
        <f>iferror(VLOOKUP($A208, 'Awario - Last Month'!$A$2:$G972, 4, false), "")</f>
        <v>365</v>
      </c>
      <c r="E208" s="2">
        <v>0.0</v>
      </c>
      <c r="F208" s="15">
        <f t="shared" si="1"/>
        <v>0</v>
      </c>
      <c r="G208" s="15" t="b">
        <f t="shared" si="2"/>
        <v>1</v>
      </c>
      <c r="H208" s="16" t="str">
        <f t="shared" si="3"/>
        <v/>
      </c>
      <c r="I208" s="8">
        <f t="shared" si="4"/>
        <v>-0.7270182438</v>
      </c>
      <c r="J208" s="8">
        <f t="shared" si="5"/>
        <v>-0.9975098132</v>
      </c>
      <c r="K208" s="17" t="str">
        <f t="shared" si="6"/>
        <v/>
      </c>
      <c r="L208" s="8">
        <f t="shared" si="7"/>
        <v>-0.8622640285</v>
      </c>
    </row>
    <row r="209">
      <c r="A209" s="2">
        <v>1780.0</v>
      </c>
      <c r="B209" s="2" t="s">
        <v>217</v>
      </c>
      <c r="C209" s="2">
        <v>0.0</v>
      </c>
      <c r="D209" s="14">
        <f>iferror(VLOOKUP($A209, 'Awario - Last Month'!$A$2:$G972, 4, false), "")</f>
        <v>0</v>
      </c>
      <c r="E209" s="2">
        <v>0.0</v>
      </c>
      <c r="F209" s="15">
        <f t="shared" si="1"/>
        <v>0</v>
      </c>
      <c r="G209" s="15" t="b">
        <f t="shared" si="2"/>
        <v>1</v>
      </c>
      <c r="H209" s="16" t="str">
        <f t="shared" si="3"/>
        <v/>
      </c>
      <c r="I209" s="8">
        <f t="shared" si="4"/>
        <v>-0.7270182438</v>
      </c>
      <c r="J209" s="8">
        <f t="shared" si="5"/>
        <v>-0.9975098132</v>
      </c>
      <c r="K209" s="17" t="str">
        <f t="shared" si="6"/>
        <v/>
      </c>
      <c r="L209" s="8">
        <f t="shared" si="7"/>
        <v>-0.8622640285</v>
      </c>
    </row>
    <row r="210">
      <c r="A210" s="2">
        <v>176.0</v>
      </c>
      <c r="B210" s="2" t="s">
        <v>30</v>
      </c>
      <c r="C210" s="2">
        <v>3.0</v>
      </c>
      <c r="D210" s="14">
        <f>iferror(VLOOKUP($A210, 'Awario - Last Month'!$A$2:$G972, 4, false), "")</f>
        <v>42018</v>
      </c>
      <c r="E210" s="2">
        <v>6966.0</v>
      </c>
      <c r="F210" s="15">
        <f t="shared" si="1"/>
        <v>3.84298347</v>
      </c>
      <c r="G210" s="15" t="b">
        <f t="shared" si="2"/>
        <v>0</v>
      </c>
      <c r="H210" s="16">
        <f t="shared" si="3"/>
        <v>-0.8342139083</v>
      </c>
      <c r="I210" s="8">
        <f t="shared" si="4"/>
        <v>1.251782069</v>
      </c>
      <c r="J210" s="8">
        <f t="shared" si="5"/>
        <v>0.3485507262</v>
      </c>
      <c r="K210" s="17">
        <f t="shared" si="6"/>
        <v>-0.6678129044</v>
      </c>
      <c r="L210" s="8">
        <f t="shared" si="7"/>
        <v>0.3108399637</v>
      </c>
    </row>
    <row r="211">
      <c r="A211" s="2">
        <v>2104.0</v>
      </c>
      <c r="B211" s="2" t="s">
        <v>287</v>
      </c>
      <c r="C211" s="2">
        <v>5.0</v>
      </c>
      <c r="D211" s="14">
        <f>iferror(VLOOKUP($A211, 'Awario - Last Month'!$A$2:$G972, 4, false), "")</f>
        <v>54337</v>
      </c>
      <c r="E211" s="2">
        <v>42712.0</v>
      </c>
      <c r="F211" s="15">
        <f t="shared" si="1"/>
        <v>4.630549908</v>
      </c>
      <c r="G211" s="15" t="b">
        <f t="shared" si="2"/>
        <v>0</v>
      </c>
      <c r="H211" s="16">
        <f t="shared" si="3"/>
        <v>-0.2139426174</v>
      </c>
      <c r="I211" s="8">
        <f t="shared" si="4"/>
        <v>1.657309891</v>
      </c>
      <c r="J211" s="8">
        <f t="shared" si="5"/>
        <v>1.245924419</v>
      </c>
      <c r="K211" s="17">
        <f t="shared" si="6"/>
        <v>-0.6188684797</v>
      </c>
      <c r="L211" s="8">
        <f t="shared" si="7"/>
        <v>0.7614552767</v>
      </c>
    </row>
    <row r="212">
      <c r="A212" s="2">
        <v>1846.0</v>
      </c>
      <c r="B212" s="2" t="s">
        <v>145</v>
      </c>
      <c r="C212" s="2">
        <v>5.0</v>
      </c>
      <c r="D212" s="14">
        <f>iferror(VLOOKUP($A212, 'Awario - Last Month'!$A$2:$G972, 4, false), "")</f>
        <v>2748</v>
      </c>
      <c r="E212" s="2">
        <v>23884.0</v>
      </c>
      <c r="F212" s="15">
        <f t="shared" si="1"/>
        <v>4.378107063</v>
      </c>
      <c r="G212" s="15" t="b">
        <f t="shared" si="2"/>
        <v>0</v>
      </c>
      <c r="H212" s="16">
        <f t="shared" si="3"/>
        <v>7.691411936</v>
      </c>
      <c r="I212" s="8">
        <f t="shared" si="4"/>
        <v>1.527323908</v>
      </c>
      <c r="J212" s="8">
        <f t="shared" si="5"/>
        <v>1.245924419</v>
      </c>
      <c r="K212" s="17">
        <f t="shared" si="6"/>
        <v>0.004927973209</v>
      </c>
      <c r="L212" s="8">
        <f t="shared" si="7"/>
        <v>0.9260587669</v>
      </c>
    </row>
    <row r="213">
      <c r="A213" s="2">
        <v>523.0</v>
      </c>
      <c r="B213" s="2" t="s">
        <v>58</v>
      </c>
      <c r="C213" s="2">
        <v>1.0</v>
      </c>
      <c r="D213" s="14">
        <f>iferror(VLOOKUP($A213, 'Awario - Last Month'!$A$2:$G972, 4, false), "")</f>
        <v>0</v>
      </c>
      <c r="E213" s="2">
        <v>0.0</v>
      </c>
      <c r="F213" s="15">
        <f t="shared" si="1"/>
        <v>0</v>
      </c>
      <c r="G213" s="15" t="b">
        <f t="shared" si="2"/>
        <v>1</v>
      </c>
      <c r="H213" s="16" t="str">
        <f t="shared" si="3"/>
        <v/>
      </c>
      <c r="I213" s="8">
        <f t="shared" si="4"/>
        <v>-0.7270182438</v>
      </c>
      <c r="J213" s="8">
        <f t="shared" si="5"/>
        <v>-0.5488229667</v>
      </c>
      <c r="K213" s="17" t="str">
        <f t="shared" si="6"/>
        <v/>
      </c>
      <c r="L213" s="8">
        <f t="shared" si="7"/>
        <v>-0.6379206052</v>
      </c>
    </row>
    <row r="214">
      <c r="A214" s="2">
        <v>1470.0</v>
      </c>
      <c r="B214" s="2" t="s">
        <v>153</v>
      </c>
      <c r="C214" s="2">
        <v>0.0</v>
      </c>
      <c r="D214" s="14">
        <f>iferror(VLOOKUP($A214, 'Awario - Last Month'!$A$2:$G972, 4, false), "")</f>
        <v>0</v>
      </c>
      <c r="E214" s="2">
        <v>0.0</v>
      </c>
      <c r="F214" s="15">
        <f t="shared" si="1"/>
        <v>0</v>
      </c>
      <c r="G214" s="15" t="b">
        <f t="shared" si="2"/>
        <v>1</v>
      </c>
      <c r="H214" s="16" t="str">
        <f t="shared" si="3"/>
        <v/>
      </c>
      <c r="I214" s="8">
        <f t="shared" si="4"/>
        <v>-0.7270182438</v>
      </c>
      <c r="J214" s="8">
        <f t="shared" si="5"/>
        <v>-0.9975098132</v>
      </c>
      <c r="K214" s="17" t="str">
        <f t="shared" si="6"/>
        <v/>
      </c>
      <c r="L214" s="8">
        <f t="shared" si="7"/>
        <v>-0.8622640285</v>
      </c>
    </row>
    <row r="215">
      <c r="A215" s="2">
        <v>1766.0</v>
      </c>
      <c r="B215" s="2" t="s">
        <v>397</v>
      </c>
      <c r="C215" s="2">
        <v>5.0</v>
      </c>
      <c r="D215" s="14">
        <f>iferror(VLOOKUP($A215, 'Awario - Last Month'!$A$2:$G972, 4, false), "")</f>
        <v>0</v>
      </c>
      <c r="E215" s="2">
        <v>2429.0</v>
      </c>
      <c r="F215" s="15">
        <f t="shared" si="1"/>
        <v>3.385427515</v>
      </c>
      <c r="G215" s="15" t="b">
        <f t="shared" si="2"/>
        <v>1</v>
      </c>
      <c r="H215" s="16" t="str">
        <f t="shared" si="3"/>
        <v/>
      </c>
      <c r="I215" s="8">
        <f t="shared" si="4"/>
        <v>1.016180778</v>
      </c>
      <c r="J215" s="8">
        <f t="shared" si="5"/>
        <v>1.245924419</v>
      </c>
      <c r="K215" s="17" t="str">
        <f t="shared" si="6"/>
        <v/>
      </c>
      <c r="L215" s="8">
        <f t="shared" si="7"/>
        <v>1.131052599</v>
      </c>
    </row>
    <row r="216">
      <c r="A216" s="2">
        <v>1085.0</v>
      </c>
      <c r="B216" s="2" t="s">
        <v>96</v>
      </c>
      <c r="C216" s="2">
        <v>0.0</v>
      </c>
      <c r="D216" s="14" t="str">
        <f>iferror(VLOOKUP($A216, 'Awario - Last Month'!$A$2:$G972, 4, false), "")</f>
        <v/>
      </c>
      <c r="E216" s="2">
        <v>2429.0</v>
      </c>
      <c r="F216" s="15">
        <f t="shared" si="1"/>
        <v>3.385427515</v>
      </c>
      <c r="G216" s="15" t="b">
        <f t="shared" si="2"/>
        <v>1</v>
      </c>
      <c r="H216" s="16" t="str">
        <f t="shared" si="3"/>
        <v/>
      </c>
      <c r="I216" s="8">
        <f t="shared" si="4"/>
        <v>1.016180778</v>
      </c>
      <c r="J216" s="8">
        <f t="shared" si="5"/>
        <v>-0.9975098132</v>
      </c>
      <c r="K216" s="17" t="str">
        <f t="shared" si="6"/>
        <v/>
      </c>
      <c r="L216" s="8">
        <f t="shared" si="7"/>
        <v>0.009335482538</v>
      </c>
    </row>
    <row r="217">
      <c r="A217" s="2">
        <v>1853.0</v>
      </c>
      <c r="B217" s="2" t="s">
        <v>398</v>
      </c>
      <c r="C217" s="2">
        <v>2.0</v>
      </c>
      <c r="D217" s="14">
        <f>iferror(VLOOKUP($A217, 'Awario - Last Month'!$A$2:$G972, 4, false), "")</f>
        <v>16707</v>
      </c>
      <c r="E217" s="2">
        <v>13923.0</v>
      </c>
      <c r="F217" s="15">
        <f t="shared" si="1"/>
        <v>4.143732823</v>
      </c>
      <c r="G217" s="15" t="b">
        <f t="shared" si="2"/>
        <v>0</v>
      </c>
      <c r="H217" s="16">
        <f t="shared" si="3"/>
        <v>-0.1666367391</v>
      </c>
      <c r="I217" s="8">
        <f t="shared" si="4"/>
        <v>1.406641678</v>
      </c>
      <c r="J217" s="8">
        <f t="shared" si="5"/>
        <v>-0.1001361202</v>
      </c>
      <c r="K217" s="17">
        <f t="shared" si="6"/>
        <v>-0.615135663</v>
      </c>
      <c r="L217" s="8">
        <f t="shared" si="7"/>
        <v>0.2304566314</v>
      </c>
    </row>
    <row r="218">
      <c r="A218" s="2">
        <v>1855.0</v>
      </c>
      <c r="B218" s="10" t="s">
        <v>399</v>
      </c>
      <c r="C218" s="2">
        <v>1.0</v>
      </c>
      <c r="D218" s="14" t="str">
        <f>iferror(VLOOKUP($A218, 'Awario - Last Month'!$A$2:$G972, 4, false), "")</f>
        <v/>
      </c>
      <c r="E218" s="2">
        <v>0.0</v>
      </c>
      <c r="F218" s="15">
        <f t="shared" si="1"/>
        <v>0</v>
      </c>
      <c r="G218" s="15" t="b">
        <f t="shared" si="2"/>
        <v>1</v>
      </c>
      <c r="H218" s="16" t="str">
        <f t="shared" si="3"/>
        <v/>
      </c>
      <c r="I218" s="8">
        <f t="shared" si="4"/>
        <v>-0.7270182438</v>
      </c>
      <c r="J218" s="8">
        <f t="shared" si="5"/>
        <v>-0.5488229667</v>
      </c>
      <c r="K218" s="17" t="str">
        <f t="shared" si="6"/>
        <v/>
      </c>
      <c r="L218" s="8">
        <f t="shared" si="7"/>
        <v>-0.6379206052</v>
      </c>
    </row>
    <row r="219">
      <c r="A219" s="2">
        <v>1595.0</v>
      </c>
      <c r="B219" s="2" t="s">
        <v>57</v>
      </c>
      <c r="C219" s="2">
        <v>5.0</v>
      </c>
      <c r="D219" s="14">
        <f>iferror(VLOOKUP($A219, 'Awario - Last Month'!$A$2:$G972, 4, false), "")</f>
        <v>0</v>
      </c>
      <c r="E219" s="2">
        <v>122.0</v>
      </c>
      <c r="F219" s="15">
        <f t="shared" si="1"/>
        <v>2.086359831</v>
      </c>
      <c r="G219" s="15" t="b">
        <f t="shared" si="2"/>
        <v>1</v>
      </c>
      <c r="H219" s="16" t="str">
        <f t="shared" si="3"/>
        <v/>
      </c>
      <c r="I219" s="8">
        <f t="shared" si="4"/>
        <v>0.3472745599</v>
      </c>
      <c r="J219" s="8">
        <f t="shared" si="5"/>
        <v>1.245924419</v>
      </c>
      <c r="K219" s="17" t="str">
        <f t="shared" si="6"/>
        <v/>
      </c>
      <c r="L219" s="8">
        <f t="shared" si="7"/>
        <v>0.7965994895</v>
      </c>
    </row>
    <row r="220">
      <c r="A220" s="2">
        <v>2285.0</v>
      </c>
      <c r="B220" s="2" t="s">
        <v>233</v>
      </c>
      <c r="C220" s="2">
        <v>3.0</v>
      </c>
      <c r="D220" s="14" t="str">
        <f>iferror(VLOOKUP($A220, 'Awario - Last Month'!$A$2:$G972, 4, false), "")</f>
        <v/>
      </c>
      <c r="E220" s="2">
        <v>0.0</v>
      </c>
      <c r="F220" s="15">
        <f t="shared" si="1"/>
        <v>0</v>
      </c>
      <c r="G220" s="15" t="b">
        <f t="shared" si="2"/>
        <v>1</v>
      </c>
      <c r="H220" s="16" t="str">
        <f t="shared" si="3"/>
        <v/>
      </c>
      <c r="I220" s="8">
        <f t="shared" si="4"/>
        <v>-0.7270182438</v>
      </c>
      <c r="J220" s="8">
        <f t="shared" si="5"/>
        <v>0.3485507262</v>
      </c>
      <c r="K220" s="17" t="str">
        <f t="shared" si="6"/>
        <v/>
      </c>
      <c r="L220" s="8">
        <f t="shared" si="7"/>
        <v>-0.1892337588</v>
      </c>
    </row>
    <row r="221">
      <c r="A221" s="2">
        <v>1763.0</v>
      </c>
      <c r="B221" s="2" t="s">
        <v>214</v>
      </c>
      <c r="C221" s="2">
        <v>1.0</v>
      </c>
      <c r="D221" s="14">
        <f>iferror(VLOOKUP($A221, 'Awario - Last Month'!$A$2:$G972, 4, false), "")</f>
        <v>0</v>
      </c>
      <c r="E221" s="2">
        <v>0.0</v>
      </c>
      <c r="F221" s="15">
        <f t="shared" si="1"/>
        <v>0</v>
      </c>
      <c r="G221" s="15" t="b">
        <f t="shared" si="2"/>
        <v>1</v>
      </c>
      <c r="H221" s="16" t="str">
        <f t="shared" si="3"/>
        <v/>
      </c>
      <c r="I221" s="8">
        <f t="shared" si="4"/>
        <v>-0.7270182438</v>
      </c>
      <c r="J221" s="8">
        <f t="shared" si="5"/>
        <v>-0.5488229667</v>
      </c>
      <c r="K221" s="17" t="str">
        <f t="shared" si="6"/>
        <v/>
      </c>
      <c r="L221" s="8">
        <f t="shared" si="7"/>
        <v>-0.6379206052</v>
      </c>
    </row>
    <row r="222">
      <c r="A222" s="2">
        <v>1074.0</v>
      </c>
      <c r="B222" s="2" t="s">
        <v>94</v>
      </c>
      <c r="C222" s="2">
        <v>0.0</v>
      </c>
      <c r="D222" s="14">
        <f>iferror(VLOOKUP($A222, 'Awario - Last Month'!$A$2:$G972, 4, false), "")</f>
        <v>0</v>
      </c>
      <c r="E222" s="2">
        <v>0.0</v>
      </c>
      <c r="F222" s="15">
        <f t="shared" si="1"/>
        <v>0</v>
      </c>
      <c r="G222" s="15" t="b">
        <f t="shared" si="2"/>
        <v>1</v>
      </c>
      <c r="H222" s="16" t="str">
        <f t="shared" si="3"/>
        <v/>
      </c>
      <c r="I222" s="8">
        <f t="shared" si="4"/>
        <v>-0.7270182438</v>
      </c>
      <c r="J222" s="8">
        <f t="shared" si="5"/>
        <v>-0.9975098132</v>
      </c>
      <c r="K222" s="17" t="str">
        <f t="shared" si="6"/>
        <v/>
      </c>
      <c r="L222" s="8">
        <f t="shared" si="7"/>
        <v>-0.8622640285</v>
      </c>
    </row>
    <row r="223">
      <c r="A223" s="2">
        <v>1516.0</v>
      </c>
      <c r="B223" s="2" t="s">
        <v>159</v>
      </c>
      <c r="C223" s="2">
        <v>0.0</v>
      </c>
      <c r="D223" s="14">
        <f>iferror(VLOOKUP($A223, 'Awario - Last Month'!$A$2:$G972, 4, false), "")</f>
        <v>0</v>
      </c>
      <c r="E223" s="2">
        <v>0.0</v>
      </c>
      <c r="F223" s="15">
        <f t="shared" si="1"/>
        <v>0</v>
      </c>
      <c r="G223" s="15" t="b">
        <f t="shared" si="2"/>
        <v>1</v>
      </c>
      <c r="H223" s="16" t="str">
        <f t="shared" si="3"/>
        <v/>
      </c>
      <c r="I223" s="8">
        <f t="shared" si="4"/>
        <v>-0.7270182438</v>
      </c>
      <c r="J223" s="8">
        <f t="shared" si="5"/>
        <v>-0.9975098132</v>
      </c>
      <c r="K223" s="17" t="str">
        <f t="shared" si="6"/>
        <v/>
      </c>
      <c r="L223" s="8">
        <f t="shared" si="7"/>
        <v>-0.8622640285</v>
      </c>
    </row>
    <row r="224">
      <c r="A224" s="2">
        <v>2105.0</v>
      </c>
      <c r="B224" s="2" t="s">
        <v>400</v>
      </c>
      <c r="C224" s="1">
        <v>5.0</v>
      </c>
      <c r="D224" s="14" t="str">
        <f>iferror(VLOOKUP($A224, 'Awario - Last Month'!$A$2:$G972, 4, false), "")</f>
        <v/>
      </c>
      <c r="E224" s="2">
        <v>62.0</v>
      </c>
      <c r="F224" s="15">
        <f t="shared" si="1"/>
        <v>1.792391689</v>
      </c>
      <c r="G224" s="15" t="b">
        <f t="shared" si="2"/>
        <v>1</v>
      </c>
      <c r="H224" s="16" t="str">
        <f t="shared" si="3"/>
        <v/>
      </c>
      <c r="I224" s="8">
        <f t="shared" si="4"/>
        <v>0.1959066827</v>
      </c>
      <c r="J224" s="8">
        <f t="shared" si="5"/>
        <v>1.245924419</v>
      </c>
      <c r="K224" s="17" t="str">
        <f t="shared" si="6"/>
        <v/>
      </c>
      <c r="L224" s="8">
        <f t="shared" si="7"/>
        <v>0.7209155509</v>
      </c>
    </row>
    <row r="225">
      <c r="A225" s="2">
        <v>2108.0</v>
      </c>
      <c r="B225" s="2" t="s">
        <v>307</v>
      </c>
      <c r="C225" s="2">
        <v>5.0</v>
      </c>
      <c r="D225" s="14">
        <f>iferror(VLOOKUP($A225, 'Awario - Last Month'!$A$2:$G972, 4, false), "")</f>
        <v>0</v>
      </c>
      <c r="E225" s="2">
        <v>0.0</v>
      </c>
      <c r="F225" s="15">
        <f t="shared" si="1"/>
        <v>0</v>
      </c>
      <c r="G225" s="15" t="b">
        <f t="shared" si="2"/>
        <v>1</v>
      </c>
      <c r="H225" s="16" t="str">
        <f t="shared" si="3"/>
        <v/>
      </c>
      <c r="I225" s="8">
        <f t="shared" si="4"/>
        <v>-0.7270182438</v>
      </c>
      <c r="J225" s="8">
        <f t="shared" si="5"/>
        <v>1.245924419</v>
      </c>
      <c r="K225" s="17" t="str">
        <f t="shared" si="6"/>
        <v/>
      </c>
      <c r="L225" s="8">
        <f t="shared" si="7"/>
        <v>0.2594530877</v>
      </c>
    </row>
    <row r="226">
      <c r="A226" s="2">
        <v>2211.0</v>
      </c>
      <c r="B226" s="2" t="s">
        <v>401</v>
      </c>
      <c r="C226" s="2">
        <v>5.0</v>
      </c>
      <c r="D226" s="14" t="str">
        <f>iferror(VLOOKUP($A226, 'Awario - Last Month'!$A$2:$G972, 4, false), "")</f>
        <v/>
      </c>
      <c r="E226" s="2">
        <v>4867.0</v>
      </c>
      <c r="F226" s="15">
        <f t="shared" si="1"/>
        <v>3.687261346</v>
      </c>
      <c r="G226" s="15" t="b">
        <f t="shared" si="2"/>
        <v>1</v>
      </c>
      <c r="H226" s="16" t="str">
        <f t="shared" si="3"/>
        <v/>
      </c>
      <c r="I226" s="8">
        <f t="shared" si="4"/>
        <v>1.171598798</v>
      </c>
      <c r="J226" s="8">
        <f t="shared" si="5"/>
        <v>1.245924419</v>
      </c>
      <c r="K226" s="17" t="str">
        <f t="shared" si="6"/>
        <v/>
      </c>
      <c r="L226" s="8">
        <f t="shared" si="7"/>
        <v>1.208761608</v>
      </c>
    </row>
    <row r="227">
      <c r="A227" s="2">
        <v>1975.0</v>
      </c>
      <c r="B227" s="2" t="s">
        <v>269</v>
      </c>
      <c r="C227" s="2">
        <v>0.0</v>
      </c>
      <c r="D227" s="14">
        <f>iferror(VLOOKUP($A227, 'Awario - Last Month'!$A$2:$G972, 4, false), "")</f>
        <v>2380</v>
      </c>
      <c r="E227" s="2">
        <v>0.0</v>
      </c>
      <c r="F227" s="15">
        <f t="shared" si="1"/>
        <v>0</v>
      </c>
      <c r="G227" s="15" t="b">
        <f t="shared" si="2"/>
        <v>0</v>
      </c>
      <c r="H227" s="16">
        <f t="shared" si="3"/>
        <v>-1</v>
      </c>
      <c r="I227" s="8">
        <f t="shared" si="4"/>
        <v>-0.7270182438</v>
      </c>
      <c r="J227" s="8">
        <f t="shared" si="5"/>
        <v>-0.9975098132</v>
      </c>
      <c r="K227" s="17">
        <f t="shared" si="6"/>
        <v>-0.6808947688</v>
      </c>
      <c r="L227" s="8">
        <f t="shared" si="7"/>
        <v>-0.8018076086</v>
      </c>
    </row>
    <row r="228">
      <c r="A228" s="2">
        <v>1832.0</v>
      </c>
      <c r="B228" s="2" t="s">
        <v>225</v>
      </c>
      <c r="C228" s="2">
        <v>0.0</v>
      </c>
      <c r="D228" s="14">
        <f>iferror(VLOOKUP($A228, 'Awario - Last Month'!$A$2:$G972, 4, false), "")</f>
        <v>0</v>
      </c>
      <c r="E228" s="2">
        <v>0.0</v>
      </c>
      <c r="F228" s="15">
        <f t="shared" si="1"/>
        <v>0</v>
      </c>
      <c r="G228" s="15" t="b">
        <f t="shared" si="2"/>
        <v>1</v>
      </c>
      <c r="H228" s="16" t="str">
        <f t="shared" si="3"/>
        <v/>
      </c>
      <c r="I228" s="8">
        <f t="shared" si="4"/>
        <v>-0.7270182438</v>
      </c>
      <c r="J228" s="8">
        <f t="shared" si="5"/>
        <v>-0.9975098132</v>
      </c>
      <c r="K228" s="17" t="str">
        <f t="shared" si="6"/>
        <v/>
      </c>
      <c r="L228" s="8">
        <f t="shared" si="7"/>
        <v>-0.8622640285</v>
      </c>
    </row>
    <row r="229">
      <c r="A229" s="2">
        <v>2019.0</v>
      </c>
      <c r="B229" s="2" t="s">
        <v>264</v>
      </c>
      <c r="C229" s="2">
        <v>0.0</v>
      </c>
      <c r="D229" s="14">
        <f>iferror(VLOOKUP($A229, 'Awario - Last Month'!$A$2:$G972, 4, false), "")</f>
        <v>0</v>
      </c>
      <c r="E229" s="2">
        <v>0.0</v>
      </c>
      <c r="F229" s="15">
        <f t="shared" si="1"/>
        <v>0</v>
      </c>
      <c r="G229" s="15" t="b">
        <f t="shared" si="2"/>
        <v>1</v>
      </c>
      <c r="H229" s="16" t="str">
        <f t="shared" si="3"/>
        <v/>
      </c>
      <c r="I229" s="8">
        <f t="shared" si="4"/>
        <v>-0.7270182438</v>
      </c>
      <c r="J229" s="8">
        <f t="shared" si="5"/>
        <v>-0.9975098132</v>
      </c>
      <c r="K229" s="17" t="str">
        <f t="shared" si="6"/>
        <v/>
      </c>
      <c r="L229" s="8">
        <f t="shared" si="7"/>
        <v>-0.8622640285</v>
      </c>
    </row>
    <row r="230">
      <c r="A230" s="2">
        <v>1876.0</v>
      </c>
      <c r="B230" s="2" t="s">
        <v>250</v>
      </c>
      <c r="C230" s="2">
        <v>1.0</v>
      </c>
      <c r="D230" s="14">
        <f>iferror(VLOOKUP($A230, 'Awario - Last Month'!$A$2:$G972, 4, false), "")</f>
        <v>0</v>
      </c>
      <c r="E230" s="2">
        <v>0.0</v>
      </c>
      <c r="F230" s="15">
        <f t="shared" si="1"/>
        <v>0</v>
      </c>
      <c r="G230" s="15" t="b">
        <f t="shared" si="2"/>
        <v>1</v>
      </c>
      <c r="H230" s="16" t="str">
        <f t="shared" si="3"/>
        <v/>
      </c>
      <c r="I230" s="8">
        <f t="shared" si="4"/>
        <v>-0.7270182438</v>
      </c>
      <c r="J230" s="8">
        <f t="shared" si="5"/>
        <v>-0.5488229667</v>
      </c>
      <c r="K230" s="17" t="str">
        <f t="shared" si="6"/>
        <v/>
      </c>
      <c r="L230" s="8">
        <f t="shared" si="7"/>
        <v>-0.6379206052</v>
      </c>
    </row>
    <row r="231">
      <c r="A231" s="2">
        <v>1358.0</v>
      </c>
      <c r="B231" s="2" t="s">
        <v>121</v>
      </c>
      <c r="C231" s="2">
        <v>0.0</v>
      </c>
      <c r="D231" s="14">
        <f>iferror(VLOOKUP($A231, 'Awario - Last Month'!$A$2:$G972, 4, false), "")</f>
        <v>0</v>
      </c>
      <c r="E231" s="2">
        <v>0.0</v>
      </c>
      <c r="F231" s="15">
        <f t="shared" si="1"/>
        <v>0</v>
      </c>
      <c r="G231" s="15" t="b">
        <f t="shared" si="2"/>
        <v>1</v>
      </c>
      <c r="H231" s="16" t="str">
        <f t="shared" si="3"/>
        <v/>
      </c>
      <c r="I231" s="8">
        <f t="shared" si="4"/>
        <v>-0.7270182438</v>
      </c>
      <c r="J231" s="8">
        <f t="shared" si="5"/>
        <v>-0.9975098132</v>
      </c>
      <c r="K231" s="17" t="str">
        <f t="shared" si="6"/>
        <v/>
      </c>
      <c r="L231" s="8">
        <f t="shared" si="7"/>
        <v>-0.8622640285</v>
      </c>
    </row>
    <row r="232">
      <c r="A232" s="2">
        <v>945.0</v>
      </c>
      <c r="B232" s="2" t="s">
        <v>86</v>
      </c>
      <c r="C232" s="2">
        <v>5.0</v>
      </c>
      <c r="D232" s="14">
        <f>iferror(VLOOKUP($A232, 'Awario - Last Month'!$A$2:$G972, 4, false), "")</f>
        <v>4059</v>
      </c>
      <c r="E232" s="2">
        <v>35984.0</v>
      </c>
      <c r="F232" s="15">
        <f t="shared" si="1"/>
        <v>4.556109438</v>
      </c>
      <c r="G232" s="15" t="b">
        <f t="shared" si="2"/>
        <v>0</v>
      </c>
      <c r="H232" s="16">
        <f t="shared" si="3"/>
        <v>7.865237743</v>
      </c>
      <c r="I232" s="8">
        <f t="shared" si="4"/>
        <v>1.618979561</v>
      </c>
      <c r="J232" s="8">
        <f t="shared" si="5"/>
        <v>1.245924419</v>
      </c>
      <c r="K232" s="17">
        <f t="shared" si="6"/>
        <v>0.01864423619</v>
      </c>
      <c r="L232" s="8">
        <f t="shared" si="7"/>
        <v>0.9611827387</v>
      </c>
    </row>
    <row r="233">
      <c r="A233" s="2">
        <v>492.0</v>
      </c>
      <c r="B233" s="2" t="s">
        <v>54</v>
      </c>
      <c r="C233" s="2">
        <v>1.0</v>
      </c>
      <c r="D233" s="14" t="str">
        <f>iferror(VLOOKUP($A233, 'Awario - Last Month'!$A$2:$G972, 4, false), "")</f>
        <v/>
      </c>
      <c r="E233" s="2">
        <v>0.0</v>
      </c>
      <c r="F233" s="15">
        <f t="shared" si="1"/>
        <v>0</v>
      </c>
      <c r="G233" s="15" t="b">
        <f t="shared" si="2"/>
        <v>1</v>
      </c>
      <c r="H233" s="16" t="str">
        <f t="shared" si="3"/>
        <v/>
      </c>
      <c r="I233" s="8">
        <f t="shared" si="4"/>
        <v>-0.7270182438</v>
      </c>
      <c r="J233" s="8">
        <f t="shared" si="5"/>
        <v>-0.5488229667</v>
      </c>
      <c r="K233" s="17" t="str">
        <f t="shared" si="6"/>
        <v/>
      </c>
      <c r="L233" s="8">
        <f t="shared" si="7"/>
        <v>-0.6379206052</v>
      </c>
    </row>
    <row r="234">
      <c r="A234" s="2">
        <v>758.0</v>
      </c>
      <c r="B234" s="2" t="s">
        <v>64</v>
      </c>
      <c r="C234" s="2">
        <v>2.0</v>
      </c>
      <c r="D234" s="14" t="str">
        <f>iferror(VLOOKUP($A234, 'Awario - Last Month'!$A$2:$G972, 4, false), "")</f>
        <v/>
      </c>
      <c r="E234" s="2">
        <v>478.0</v>
      </c>
      <c r="F234" s="15">
        <f t="shared" si="1"/>
        <v>2.679427897</v>
      </c>
      <c r="G234" s="15" t="b">
        <f t="shared" si="2"/>
        <v>1</v>
      </c>
      <c r="H234" s="16" t="str">
        <f t="shared" si="3"/>
        <v/>
      </c>
      <c r="I234" s="8">
        <f t="shared" si="4"/>
        <v>0.6526527338</v>
      </c>
      <c r="J234" s="8">
        <f t="shared" si="5"/>
        <v>-0.1001361202</v>
      </c>
      <c r="K234" s="17" t="str">
        <f t="shared" si="6"/>
        <v/>
      </c>
      <c r="L234" s="8">
        <f t="shared" si="7"/>
        <v>0.2762583068</v>
      </c>
    </row>
  </sheetData>
  <hyperlinks>
    <hyperlink r:id="rId1" ref="B49"/>
    <hyperlink r:id="rId2" ref="B65"/>
    <hyperlink r:id="rId3" ref="B98"/>
    <hyperlink r:id="rId4" ref="B107"/>
    <hyperlink r:id="rId5" ref="B159"/>
    <hyperlink r:id="rId6" ref="B218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13</v>
      </c>
    </row>
    <row r="2">
      <c r="A2" s="1" t="s">
        <v>347</v>
      </c>
    </row>
    <row r="3">
      <c r="A3" s="1" t="s">
        <v>70</v>
      </c>
    </row>
    <row r="4">
      <c r="A4" s="1" t="s">
        <v>82</v>
      </c>
    </row>
    <row r="5">
      <c r="A5" s="1" t="s">
        <v>120</v>
      </c>
    </row>
    <row r="6">
      <c r="A6" s="1" t="s">
        <v>146</v>
      </c>
    </row>
    <row r="7">
      <c r="A7" s="1" t="s">
        <v>157</v>
      </c>
    </row>
    <row r="8">
      <c r="A8" s="1" t="s">
        <v>176</v>
      </c>
    </row>
    <row r="9">
      <c r="A9" s="1" t="s">
        <v>186</v>
      </c>
    </row>
    <row r="10">
      <c r="A10" s="1" t="s">
        <v>90</v>
      </c>
    </row>
    <row r="11">
      <c r="A11" s="1" t="s">
        <v>228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13</v>
      </c>
      <c r="C1" s="2" t="s">
        <v>49</v>
      </c>
    </row>
    <row r="2">
      <c r="A2" s="2">
        <v>1183.0</v>
      </c>
      <c r="B2" s="2" t="s">
        <v>106</v>
      </c>
      <c r="C2" s="2">
        <v>1.012333911</v>
      </c>
    </row>
    <row r="3">
      <c r="A3" s="2">
        <v>1571.0</v>
      </c>
      <c r="B3" s="2" t="s">
        <v>169</v>
      </c>
      <c r="C3" s="2">
        <v>0.9297236584</v>
      </c>
    </row>
    <row r="4">
      <c r="A4" s="2">
        <v>2001.0</v>
      </c>
      <c r="B4" s="2" t="s">
        <v>150</v>
      </c>
      <c r="C4" s="2">
        <v>0.9274192949</v>
      </c>
    </row>
    <row r="5">
      <c r="A5" s="2">
        <v>2098.0</v>
      </c>
      <c r="B5" s="2" t="s">
        <v>181</v>
      </c>
      <c r="C5" s="2">
        <v>0.9225404924</v>
      </c>
    </row>
    <row r="6">
      <c r="A6" s="2">
        <v>2000.0</v>
      </c>
      <c r="B6" s="2" t="s">
        <v>66</v>
      </c>
      <c r="C6" s="2">
        <v>0.9057590523</v>
      </c>
    </row>
    <row r="7">
      <c r="A7" s="2">
        <v>2097.0</v>
      </c>
      <c r="B7" s="2" t="s">
        <v>111</v>
      </c>
      <c r="C7" s="2">
        <v>0.9007188294</v>
      </c>
    </row>
    <row r="8">
      <c r="A8" s="2">
        <v>2080.0</v>
      </c>
      <c r="B8" s="2" t="s">
        <v>131</v>
      </c>
      <c r="C8" s="2">
        <v>0.8892311234</v>
      </c>
    </row>
    <row r="9">
      <c r="A9" s="2">
        <v>2094.0</v>
      </c>
      <c r="B9" s="2" t="s">
        <v>243</v>
      </c>
      <c r="C9" s="2">
        <v>0.8888801379</v>
      </c>
    </row>
    <row r="10">
      <c r="A10" s="2">
        <v>1453.0</v>
      </c>
      <c r="B10" s="2" t="s">
        <v>93</v>
      </c>
      <c r="C10" s="2">
        <v>0.8851090482</v>
      </c>
    </row>
    <row r="11">
      <c r="A11" s="2">
        <v>1715.0</v>
      </c>
      <c r="B11" s="2" t="s">
        <v>192</v>
      </c>
      <c r="C11" s="2">
        <v>0.8752515074</v>
      </c>
    </row>
    <row r="12">
      <c r="A12" s="2">
        <v>2095.0</v>
      </c>
      <c r="B12" s="2" t="s">
        <v>268</v>
      </c>
      <c r="C12" s="2">
        <v>0.8743389956</v>
      </c>
    </row>
    <row r="13">
      <c r="A13" s="2">
        <v>2290.0</v>
      </c>
      <c r="B13" s="2" t="s">
        <v>80</v>
      </c>
      <c r="C13" s="2">
        <v>0.8712347938</v>
      </c>
    </row>
    <row r="14">
      <c r="A14" s="2">
        <v>2201.0</v>
      </c>
      <c r="B14" s="2" t="s">
        <v>240</v>
      </c>
      <c r="C14" s="2">
        <v>0.8667389031</v>
      </c>
    </row>
    <row r="15">
      <c r="A15" s="2">
        <v>1985.0</v>
      </c>
      <c r="B15" s="2" t="s">
        <v>105</v>
      </c>
      <c r="C15" s="2">
        <v>0.8640698553</v>
      </c>
    </row>
    <row r="16">
      <c r="A16" s="2">
        <v>1896.0</v>
      </c>
      <c r="B16" s="2" t="s">
        <v>196</v>
      </c>
      <c r="C16" s="2">
        <v>0.8621278156</v>
      </c>
    </row>
    <row r="17">
      <c r="A17" s="2">
        <v>2149.0</v>
      </c>
      <c r="B17" s="2" t="s">
        <v>61</v>
      </c>
      <c r="C17" s="2">
        <v>0.858911747</v>
      </c>
    </row>
    <row r="18">
      <c r="A18" s="2">
        <v>1999.0</v>
      </c>
      <c r="B18" s="2" t="s">
        <v>162</v>
      </c>
      <c r="C18" s="2">
        <v>0.853676547</v>
      </c>
    </row>
    <row r="19">
      <c r="A19" s="2">
        <v>2096.0</v>
      </c>
      <c r="B19" s="2" t="s">
        <v>68</v>
      </c>
      <c r="C19" s="2">
        <v>0.8514031558</v>
      </c>
    </row>
    <row r="20">
      <c r="A20" s="2">
        <v>945.0</v>
      </c>
      <c r="B20" s="2" t="s">
        <v>86</v>
      </c>
      <c r="C20" s="2">
        <v>0.8430352273</v>
      </c>
    </row>
    <row r="21">
      <c r="A21" s="2">
        <v>2064.0</v>
      </c>
      <c r="B21" s="2" t="s">
        <v>291</v>
      </c>
      <c r="C21" s="2">
        <v>0.8428212386</v>
      </c>
    </row>
    <row r="22">
      <c r="A22" s="2">
        <v>1723.0</v>
      </c>
      <c r="B22" s="2" t="s">
        <v>143</v>
      </c>
      <c r="C22" s="2">
        <v>0.836088906</v>
      </c>
    </row>
    <row r="23">
      <c r="A23" s="2">
        <v>1991.0</v>
      </c>
      <c r="B23" s="2" t="s">
        <v>136</v>
      </c>
      <c r="C23" s="2">
        <v>0.8342160609</v>
      </c>
    </row>
    <row r="24">
      <c r="A24" s="2">
        <v>2012.0</v>
      </c>
      <c r="B24" s="2" t="s">
        <v>282</v>
      </c>
      <c r="C24" s="2">
        <v>0.831126207</v>
      </c>
    </row>
    <row r="25">
      <c r="A25" s="2">
        <v>2104.0</v>
      </c>
      <c r="B25" s="2" t="s">
        <v>287</v>
      </c>
      <c r="C25" s="2">
        <v>0.8256096521</v>
      </c>
    </row>
    <row r="26">
      <c r="A26" s="2">
        <v>1438.0</v>
      </c>
      <c r="B26" s="2" t="s">
        <v>132</v>
      </c>
      <c r="C26" s="2">
        <v>0.8253880682</v>
      </c>
    </row>
    <row r="27">
      <c r="A27" s="2">
        <v>2082.0</v>
      </c>
      <c r="B27" s="2" t="s">
        <v>102</v>
      </c>
      <c r="C27" s="2">
        <v>0.8217448476</v>
      </c>
    </row>
    <row r="28">
      <c r="A28" s="2">
        <v>1714.0</v>
      </c>
      <c r="B28" s="2" t="s">
        <v>160</v>
      </c>
      <c r="C28" s="2">
        <v>0.8203088056</v>
      </c>
    </row>
    <row r="29">
      <c r="A29" s="2">
        <v>1844.0</v>
      </c>
      <c r="B29" s="2" t="s">
        <v>227</v>
      </c>
      <c r="C29" s="2">
        <v>0.8159144923</v>
      </c>
    </row>
    <row r="30">
      <c r="A30" s="2">
        <v>1990.0</v>
      </c>
      <c r="B30" s="2" t="s">
        <v>207</v>
      </c>
      <c r="C30" s="2">
        <v>0.8140402829</v>
      </c>
    </row>
    <row r="31">
      <c r="A31" s="2">
        <v>2287.0</v>
      </c>
      <c r="B31" s="2" t="s">
        <v>166</v>
      </c>
      <c r="C31" s="2">
        <v>0.8088615266</v>
      </c>
    </row>
    <row r="32">
      <c r="A32" s="2">
        <v>1839.0</v>
      </c>
      <c r="B32" s="2" t="s">
        <v>188</v>
      </c>
      <c r="C32" s="2">
        <v>0.8046566386</v>
      </c>
    </row>
    <row r="33">
      <c r="A33" s="2">
        <v>2173.0</v>
      </c>
      <c r="B33" s="2" t="s">
        <v>118</v>
      </c>
      <c r="C33" s="2">
        <v>0.7944391609</v>
      </c>
    </row>
    <row r="34">
      <c r="A34" s="2">
        <v>2102.0</v>
      </c>
      <c r="B34" s="2" t="s">
        <v>303</v>
      </c>
      <c r="C34" s="2">
        <v>0.792244487</v>
      </c>
    </row>
    <row r="35">
      <c r="A35" s="2">
        <v>1480.0</v>
      </c>
      <c r="B35" s="2" t="s">
        <v>156</v>
      </c>
      <c r="C35" s="2">
        <v>0.7857144199</v>
      </c>
    </row>
    <row r="36">
      <c r="A36" s="2">
        <v>1423.0</v>
      </c>
      <c r="B36" s="2" t="s">
        <v>52</v>
      </c>
      <c r="C36" s="2">
        <v>0.7837297548</v>
      </c>
    </row>
    <row r="37">
      <c r="A37" s="2">
        <v>2184.0</v>
      </c>
      <c r="B37" s="2" t="s">
        <v>133</v>
      </c>
      <c r="C37" s="2">
        <v>0.7823471283</v>
      </c>
    </row>
    <row r="38">
      <c r="A38" s="2">
        <v>1716.0</v>
      </c>
      <c r="B38" s="2" t="s">
        <v>194</v>
      </c>
      <c r="C38" s="2">
        <v>0.781998831</v>
      </c>
    </row>
    <row r="39">
      <c r="A39" s="2">
        <v>2116.0</v>
      </c>
      <c r="B39" s="2" t="s">
        <v>168</v>
      </c>
      <c r="C39" s="2">
        <v>0.7597381847</v>
      </c>
    </row>
    <row r="40">
      <c r="A40" s="2">
        <v>2289.0</v>
      </c>
      <c r="B40" s="2" t="s">
        <v>141</v>
      </c>
      <c r="C40" s="2">
        <v>0.7459324729</v>
      </c>
    </row>
    <row r="41">
      <c r="A41" s="2">
        <v>2067.0</v>
      </c>
      <c r="B41" s="2" t="s">
        <v>174</v>
      </c>
      <c r="C41" s="2">
        <v>0.7450878047</v>
      </c>
    </row>
    <row r="42">
      <c r="A42" s="2">
        <v>2112.0</v>
      </c>
      <c r="B42" s="2" t="s">
        <v>283</v>
      </c>
      <c r="C42" s="2">
        <v>0.7320613407</v>
      </c>
    </row>
    <row r="43">
      <c r="A43" s="2">
        <v>1719.0</v>
      </c>
      <c r="B43" s="2" t="s">
        <v>197</v>
      </c>
      <c r="C43" s="2">
        <v>0.7270228973</v>
      </c>
    </row>
    <row r="44">
      <c r="A44" s="2">
        <v>2055.0</v>
      </c>
      <c r="B44" s="2" t="s">
        <v>277</v>
      </c>
      <c r="C44" s="2">
        <v>0.7255425763</v>
      </c>
    </row>
    <row r="45">
      <c r="A45" s="2">
        <v>1597.0</v>
      </c>
      <c r="B45" s="2" t="s">
        <v>175</v>
      </c>
      <c r="C45" s="2">
        <v>0.7223666437</v>
      </c>
    </row>
    <row r="46">
      <c r="A46" s="2">
        <v>1318.0</v>
      </c>
      <c r="B46" s="2" t="s">
        <v>116</v>
      </c>
      <c r="C46" s="2">
        <v>0.7222736583</v>
      </c>
    </row>
    <row r="47">
      <c r="A47" s="2">
        <v>1350.0</v>
      </c>
      <c r="B47" s="2" t="s">
        <v>108</v>
      </c>
      <c r="C47" s="2">
        <v>0.7164935547</v>
      </c>
    </row>
    <row r="48">
      <c r="A48" s="2">
        <v>2155.0</v>
      </c>
      <c r="B48" s="2" t="s">
        <v>184</v>
      </c>
      <c r="C48" s="2">
        <v>0.7122229471</v>
      </c>
    </row>
    <row r="49">
      <c r="A49" s="2">
        <v>2192.0</v>
      </c>
      <c r="B49" s="2" t="s">
        <v>252</v>
      </c>
      <c r="C49" s="2">
        <v>0.7115786557</v>
      </c>
    </row>
    <row r="50">
      <c r="A50" s="2">
        <v>1711.0</v>
      </c>
      <c r="B50" s="10" t="s">
        <v>187</v>
      </c>
      <c r="C50" s="2">
        <v>0.7092313404</v>
      </c>
    </row>
    <row r="51">
      <c r="A51" s="2">
        <v>2291.0</v>
      </c>
      <c r="B51" s="2" t="s">
        <v>210</v>
      </c>
      <c r="C51" s="2">
        <v>0.7080762243</v>
      </c>
    </row>
    <row r="52">
      <c r="A52" s="2">
        <v>1765.0</v>
      </c>
      <c r="B52" s="2" t="s">
        <v>215</v>
      </c>
      <c r="C52" s="2">
        <v>0.6997491922</v>
      </c>
    </row>
    <row r="53">
      <c r="A53" s="2">
        <v>2114.0</v>
      </c>
      <c r="B53" s="2" t="s">
        <v>152</v>
      </c>
      <c r="C53" s="2">
        <v>0.6970753009</v>
      </c>
    </row>
    <row r="54">
      <c r="A54" s="2">
        <v>1117.0</v>
      </c>
      <c r="B54" s="2" t="s">
        <v>104</v>
      </c>
      <c r="C54" s="2">
        <v>0.6805527941</v>
      </c>
    </row>
    <row r="55">
      <c r="A55" s="2">
        <v>2105.0</v>
      </c>
      <c r="B55" s="2" t="s">
        <v>200</v>
      </c>
      <c r="C55" s="2">
        <v>0.6785651805</v>
      </c>
    </row>
    <row r="56">
      <c r="A56" s="2">
        <v>2179.0</v>
      </c>
      <c r="B56" s="2" t="s">
        <v>351</v>
      </c>
      <c r="C56" s="2">
        <v>0.6749004981</v>
      </c>
    </row>
    <row r="57">
      <c r="A57" s="2">
        <v>1077.0</v>
      </c>
      <c r="B57" s="2" t="s">
        <v>95</v>
      </c>
      <c r="C57" s="2">
        <v>0.6731564422</v>
      </c>
    </row>
    <row r="58">
      <c r="A58" s="2">
        <v>1569.0</v>
      </c>
      <c r="B58" s="2" t="s">
        <v>167</v>
      </c>
      <c r="C58" s="2">
        <v>0.6703628797</v>
      </c>
    </row>
    <row r="59">
      <c r="A59" s="2">
        <v>2301.0</v>
      </c>
      <c r="B59" s="2" t="s">
        <v>155</v>
      </c>
      <c r="C59" s="2">
        <v>0.6694212515</v>
      </c>
    </row>
    <row r="60">
      <c r="A60" s="2">
        <v>2113.0</v>
      </c>
      <c r="B60" s="2" t="s">
        <v>139</v>
      </c>
      <c r="C60" s="2">
        <v>0.6678487095</v>
      </c>
    </row>
    <row r="61">
      <c r="A61" s="2">
        <v>2011.0</v>
      </c>
      <c r="B61" s="2" t="s">
        <v>280</v>
      </c>
      <c r="C61" s="2">
        <v>0.6674964669</v>
      </c>
    </row>
    <row r="62">
      <c r="A62" s="2">
        <v>2285.0</v>
      </c>
      <c r="B62" s="2" t="s">
        <v>233</v>
      </c>
      <c r="C62" s="2">
        <v>0.6544598864</v>
      </c>
    </row>
    <row r="63">
      <c r="A63" s="2">
        <v>2100.0</v>
      </c>
      <c r="B63" s="2" t="s">
        <v>114</v>
      </c>
      <c r="C63" s="2">
        <v>0.6519570488</v>
      </c>
    </row>
    <row r="64">
      <c r="A64" s="2">
        <v>2111.0</v>
      </c>
      <c r="B64" s="2" t="s">
        <v>202</v>
      </c>
      <c r="C64" s="2">
        <v>0.6470575171</v>
      </c>
    </row>
    <row r="65">
      <c r="A65" s="2">
        <v>2045.0</v>
      </c>
      <c r="B65" s="2" t="s">
        <v>288</v>
      </c>
      <c r="C65" s="2">
        <v>0.6293852976</v>
      </c>
    </row>
    <row r="66">
      <c r="A66" s="2">
        <v>2181.0</v>
      </c>
      <c r="B66" s="2" t="s">
        <v>266</v>
      </c>
      <c r="C66" s="2">
        <v>0.6177253321</v>
      </c>
    </row>
    <row r="67">
      <c r="A67" s="2">
        <v>2248.0</v>
      </c>
      <c r="B67" s="2" t="s">
        <v>103</v>
      </c>
      <c r="C67" s="2">
        <v>0.6125017721</v>
      </c>
    </row>
    <row r="68">
      <c r="A68" s="2">
        <v>2109.0</v>
      </c>
      <c r="B68" s="2" t="s">
        <v>122</v>
      </c>
      <c r="C68" s="2">
        <v>0.6047975633</v>
      </c>
    </row>
    <row r="69">
      <c r="A69" s="2">
        <v>2090.0</v>
      </c>
      <c r="B69" s="2" t="s">
        <v>260</v>
      </c>
      <c r="C69" s="2">
        <v>0.6038448402</v>
      </c>
    </row>
    <row r="70">
      <c r="A70" s="2">
        <v>2204.0</v>
      </c>
      <c r="B70" s="2" t="s">
        <v>293</v>
      </c>
      <c r="C70" s="2">
        <v>0.5905632172</v>
      </c>
    </row>
    <row r="71">
      <c r="A71" s="2">
        <v>2088.0</v>
      </c>
      <c r="B71" s="2" t="s">
        <v>300</v>
      </c>
      <c r="C71" s="2">
        <v>0.5796980382</v>
      </c>
    </row>
    <row r="72">
      <c r="A72" s="2">
        <v>2288.0</v>
      </c>
      <c r="B72" s="2" t="s">
        <v>190</v>
      </c>
      <c r="C72" s="2">
        <v>0.5593536339</v>
      </c>
    </row>
    <row r="73">
      <c r="A73" s="2">
        <v>1250.0</v>
      </c>
      <c r="B73" s="2" t="s">
        <v>112</v>
      </c>
      <c r="C73" s="2">
        <v>0.5486990339</v>
      </c>
    </row>
    <row r="74">
      <c r="A74" s="2">
        <v>1846.0</v>
      </c>
      <c r="B74" s="2" t="s">
        <v>145</v>
      </c>
      <c r="C74" s="2">
        <v>0.5408908466</v>
      </c>
    </row>
    <row r="75">
      <c r="A75" s="2">
        <v>2062.0</v>
      </c>
      <c r="B75" s="2" t="s">
        <v>290</v>
      </c>
      <c r="C75" s="2">
        <v>0.5306510947</v>
      </c>
    </row>
    <row r="76">
      <c r="A76" s="2">
        <v>831.0</v>
      </c>
      <c r="B76" s="2" t="s">
        <v>77</v>
      </c>
      <c r="C76" s="2">
        <v>0.5245224247</v>
      </c>
    </row>
    <row r="77">
      <c r="A77" s="2">
        <v>1085.0</v>
      </c>
      <c r="B77" s="2" t="s">
        <v>96</v>
      </c>
      <c r="C77" s="2">
        <v>0.4979425742</v>
      </c>
    </row>
    <row r="78">
      <c r="A78" s="2">
        <v>2189.0</v>
      </c>
      <c r="B78" s="2" t="s">
        <v>205</v>
      </c>
      <c r="C78" s="2">
        <v>0.4891574037</v>
      </c>
    </row>
    <row r="79">
      <c r="A79" s="2">
        <v>2281.0</v>
      </c>
      <c r="B79" s="2" t="s">
        <v>289</v>
      </c>
      <c r="C79" s="2">
        <v>0.4888215104</v>
      </c>
    </row>
    <row r="80">
      <c r="A80" s="2">
        <v>1595.0</v>
      </c>
      <c r="B80" s="2" t="s">
        <v>57</v>
      </c>
      <c r="C80" s="2">
        <v>0.4852426842</v>
      </c>
    </row>
    <row r="81">
      <c r="A81" s="2">
        <v>1766.0</v>
      </c>
      <c r="B81" s="2" t="s">
        <v>216</v>
      </c>
      <c r="C81" s="2">
        <v>0.4830045745</v>
      </c>
    </row>
    <row r="82">
      <c r="A82" s="2">
        <v>1708.0</v>
      </c>
      <c r="B82" s="2" t="s">
        <v>185</v>
      </c>
      <c r="C82" s="2">
        <v>0.4796561053</v>
      </c>
    </row>
    <row r="83">
      <c r="A83" s="2">
        <v>1397.0</v>
      </c>
      <c r="B83" s="10" t="s">
        <v>125</v>
      </c>
      <c r="C83" s="2">
        <v>0.4790147514</v>
      </c>
    </row>
    <row r="84">
      <c r="A84" s="2">
        <v>1092.0</v>
      </c>
      <c r="B84" s="2" t="s">
        <v>99</v>
      </c>
      <c r="C84" s="2">
        <v>0.4784386573</v>
      </c>
    </row>
    <row r="85">
      <c r="A85" s="2">
        <v>176.0</v>
      </c>
      <c r="B85" s="2" t="s">
        <v>30</v>
      </c>
      <c r="C85" s="2">
        <v>0.4693937424</v>
      </c>
    </row>
    <row r="86">
      <c r="A86" s="2">
        <v>2083.0</v>
      </c>
      <c r="B86" s="2" t="s">
        <v>352</v>
      </c>
      <c r="C86" s="2">
        <v>0.4581561426</v>
      </c>
    </row>
    <row r="87">
      <c r="A87" s="2">
        <v>2079.0</v>
      </c>
      <c r="B87" s="2" t="s">
        <v>296</v>
      </c>
      <c r="C87" s="2">
        <v>0.4520977394</v>
      </c>
    </row>
    <row r="88">
      <c r="A88" s="2">
        <v>2108.0</v>
      </c>
      <c r="B88" s="2" t="s">
        <v>307</v>
      </c>
      <c r="C88" s="2">
        <v>0.4489576539</v>
      </c>
    </row>
    <row r="89">
      <c r="A89" s="2">
        <v>2211.0</v>
      </c>
      <c r="B89" s="2" t="s">
        <v>317</v>
      </c>
      <c r="C89" s="2">
        <v>0.4471452087</v>
      </c>
    </row>
    <row r="90">
      <c r="A90" s="2">
        <v>1416.0</v>
      </c>
      <c r="B90" s="2" t="s">
        <v>128</v>
      </c>
      <c r="C90" s="2">
        <v>0.4346792015</v>
      </c>
    </row>
    <row r="91">
      <c r="A91" s="2">
        <v>1858.0</v>
      </c>
      <c r="B91" s="2" t="s">
        <v>193</v>
      </c>
      <c r="C91" s="2">
        <v>0.4281426992</v>
      </c>
    </row>
    <row r="92">
      <c r="A92" s="2">
        <v>1459.0</v>
      </c>
      <c r="B92" s="2" t="s">
        <v>76</v>
      </c>
      <c r="C92" s="2">
        <v>0.425464151</v>
      </c>
    </row>
    <row r="93">
      <c r="A93" s="2">
        <v>1630.0</v>
      </c>
      <c r="B93" s="2" t="s">
        <v>78</v>
      </c>
      <c r="C93" s="2">
        <v>0.4008335249</v>
      </c>
    </row>
    <row r="94">
      <c r="A94" s="2">
        <v>2089.0</v>
      </c>
      <c r="B94" s="2" t="s">
        <v>292</v>
      </c>
      <c r="C94" s="2">
        <v>0.3808237683</v>
      </c>
    </row>
    <row r="95">
      <c r="A95" s="2">
        <v>2110.0</v>
      </c>
      <c r="B95" s="2" t="s">
        <v>126</v>
      </c>
      <c r="C95" s="2">
        <v>0.3647601234</v>
      </c>
    </row>
    <row r="96">
      <c r="A96" s="2">
        <v>1458.0</v>
      </c>
      <c r="B96" s="2" t="s">
        <v>144</v>
      </c>
      <c r="C96" s="2">
        <v>0.3472847197</v>
      </c>
    </row>
    <row r="97">
      <c r="A97" s="2">
        <v>949.0</v>
      </c>
      <c r="B97" s="2" t="s">
        <v>88</v>
      </c>
      <c r="C97" s="2">
        <v>0.346158366</v>
      </c>
    </row>
    <row r="98">
      <c r="A98" s="2">
        <v>2202.0</v>
      </c>
      <c r="B98" s="2" t="s">
        <v>313</v>
      </c>
      <c r="C98" s="2">
        <v>0.3386381536</v>
      </c>
    </row>
    <row r="99">
      <c r="A99" s="2">
        <v>1965.0</v>
      </c>
      <c r="B99" s="2" t="s">
        <v>87</v>
      </c>
      <c r="C99" s="2">
        <v>0.3383450507</v>
      </c>
    </row>
    <row r="100">
      <c r="A100" s="2">
        <v>1744.0</v>
      </c>
      <c r="B100" s="2" t="s">
        <v>354</v>
      </c>
      <c r="C100" s="2">
        <v>0.3318194305</v>
      </c>
    </row>
    <row r="101">
      <c r="A101" s="2">
        <v>1460.0</v>
      </c>
      <c r="B101" s="2" t="s">
        <v>12</v>
      </c>
      <c r="C101" s="2">
        <v>0.3290482189</v>
      </c>
    </row>
    <row r="102">
      <c r="A102" s="2">
        <v>1875.0</v>
      </c>
      <c r="B102" s="2" t="s">
        <v>129</v>
      </c>
      <c r="C102" s="2">
        <v>0.3167321446</v>
      </c>
    </row>
    <row r="103">
      <c r="A103" s="2">
        <v>825.0</v>
      </c>
      <c r="B103" s="2" t="s">
        <v>74</v>
      </c>
      <c r="C103" s="2">
        <v>0.2940207092</v>
      </c>
    </row>
    <row r="104">
      <c r="A104" s="2">
        <v>865.0</v>
      </c>
      <c r="B104" s="2" t="s">
        <v>79</v>
      </c>
      <c r="C104" s="2">
        <v>0.2926722669</v>
      </c>
    </row>
    <row r="105">
      <c r="A105" s="2">
        <v>1401.0</v>
      </c>
      <c r="B105" s="2" t="s">
        <v>62</v>
      </c>
      <c r="C105" s="2">
        <v>0.2877365635</v>
      </c>
    </row>
    <row r="106">
      <c r="A106" s="2">
        <v>1713.0</v>
      </c>
      <c r="B106" s="2" t="s">
        <v>191</v>
      </c>
      <c r="C106" s="2">
        <v>0.2715016827</v>
      </c>
    </row>
    <row r="107">
      <c r="A107" s="2">
        <v>823.0</v>
      </c>
      <c r="B107" s="2" t="s">
        <v>72</v>
      </c>
      <c r="C107" s="2">
        <v>0.2709366158</v>
      </c>
    </row>
    <row r="108">
      <c r="A108" s="2">
        <v>1717.0</v>
      </c>
      <c r="B108" s="2" t="s">
        <v>195</v>
      </c>
      <c r="C108" s="2">
        <v>0.260750942</v>
      </c>
    </row>
    <row r="109">
      <c r="A109" s="2">
        <v>1949.0</v>
      </c>
      <c r="B109" s="2" t="s">
        <v>263</v>
      </c>
      <c r="C109" s="2">
        <v>0.2389601314</v>
      </c>
    </row>
    <row r="110">
      <c r="A110" s="2">
        <v>808.0</v>
      </c>
      <c r="B110" s="2" t="s">
        <v>67</v>
      </c>
      <c r="C110" s="2">
        <v>0.2372202936</v>
      </c>
    </row>
    <row r="111">
      <c r="A111" s="2">
        <v>955.0</v>
      </c>
      <c r="B111" s="2" t="s">
        <v>89</v>
      </c>
      <c r="C111" s="2">
        <v>0.2318459011</v>
      </c>
    </row>
    <row r="112">
      <c r="A112" s="2">
        <v>1444.0</v>
      </c>
      <c r="B112" s="2" t="s">
        <v>137</v>
      </c>
      <c r="C112" s="2">
        <v>0.2221558134</v>
      </c>
    </row>
    <row r="113">
      <c r="A113" s="2">
        <v>830.0</v>
      </c>
      <c r="B113" s="2" t="s">
        <v>75</v>
      </c>
      <c r="C113" s="2">
        <v>0.2205329494</v>
      </c>
    </row>
    <row r="114">
      <c r="A114" s="2">
        <v>755.0</v>
      </c>
      <c r="B114" s="2" t="s">
        <v>63</v>
      </c>
      <c r="C114" s="2">
        <v>0.218852506</v>
      </c>
    </row>
    <row r="115">
      <c r="A115" s="2">
        <v>505.0</v>
      </c>
      <c r="B115" s="2" t="s">
        <v>356</v>
      </c>
      <c r="C115" s="2">
        <v>0.2148677956</v>
      </c>
    </row>
    <row r="116">
      <c r="A116" s="2">
        <v>877.0</v>
      </c>
      <c r="B116" s="2" t="s">
        <v>84</v>
      </c>
      <c r="C116" s="2">
        <v>0.2091814442</v>
      </c>
    </row>
    <row r="117">
      <c r="A117" s="2">
        <v>1748.0</v>
      </c>
      <c r="B117" s="2" t="s">
        <v>124</v>
      </c>
      <c r="C117" s="2">
        <v>0.2051500518</v>
      </c>
    </row>
    <row r="118">
      <c r="A118" s="2">
        <v>1062.0</v>
      </c>
      <c r="B118" s="2" t="s">
        <v>92</v>
      </c>
      <c r="C118" s="2">
        <v>0.2027238789</v>
      </c>
    </row>
    <row r="119">
      <c r="A119" s="2">
        <v>2215.0</v>
      </c>
      <c r="B119" s="2" t="s">
        <v>320</v>
      </c>
      <c r="C119" s="2">
        <v>0.1944118722</v>
      </c>
    </row>
    <row r="120">
      <c r="A120" s="2">
        <v>1221.0</v>
      </c>
      <c r="B120" s="2" t="s">
        <v>107</v>
      </c>
      <c r="C120" s="2">
        <v>0.1825481766</v>
      </c>
    </row>
    <row r="121">
      <c r="A121" s="2">
        <v>1729.0</v>
      </c>
      <c r="B121" s="2" t="s">
        <v>201</v>
      </c>
      <c r="C121" s="2">
        <v>0.1761893331</v>
      </c>
    </row>
    <row r="122">
      <c r="A122" s="2">
        <v>2214.0</v>
      </c>
      <c r="B122" s="2" t="s">
        <v>255</v>
      </c>
      <c r="C122" s="2">
        <v>0.1661201528</v>
      </c>
    </row>
    <row r="123">
      <c r="A123" s="2">
        <v>1975.0</v>
      </c>
      <c r="B123" s="2" t="s">
        <v>269</v>
      </c>
      <c r="C123" s="2">
        <v>0.1654032364</v>
      </c>
    </row>
    <row r="124">
      <c r="A124" s="2">
        <v>1358.0</v>
      </c>
      <c r="B124" s="2" t="s">
        <v>121</v>
      </c>
      <c r="C124" s="2">
        <v>0.1639417961</v>
      </c>
    </row>
    <row r="125">
      <c r="A125" s="2">
        <v>520.0</v>
      </c>
      <c r="B125" s="2" t="s">
        <v>56</v>
      </c>
      <c r="C125" s="2">
        <v>0.1590536426</v>
      </c>
    </row>
    <row r="126">
      <c r="A126" s="2">
        <v>2297.0</v>
      </c>
      <c r="B126" s="2" t="s">
        <v>265</v>
      </c>
      <c r="C126" s="2">
        <v>0.1534334438</v>
      </c>
    </row>
    <row r="127">
      <c r="A127" s="2">
        <v>1439.0</v>
      </c>
      <c r="B127" s="2" t="s">
        <v>134</v>
      </c>
      <c r="C127" s="2">
        <v>0.1349741256</v>
      </c>
    </row>
    <row r="128">
      <c r="A128" s="2">
        <v>2106.0</v>
      </c>
      <c r="B128" s="2" t="s">
        <v>305</v>
      </c>
      <c r="C128" s="2">
        <v>0.131629241</v>
      </c>
    </row>
    <row r="129">
      <c r="A129" s="2">
        <v>676.0</v>
      </c>
      <c r="B129" s="2" t="s">
        <v>60</v>
      </c>
      <c r="C129" s="2">
        <v>0.1297550493</v>
      </c>
    </row>
    <row r="130">
      <c r="A130" s="2">
        <v>1470.0</v>
      </c>
      <c r="B130" s="2" t="s">
        <v>153</v>
      </c>
      <c r="C130" s="2">
        <v>0.1296047737</v>
      </c>
    </row>
    <row r="131">
      <c r="A131" s="2">
        <v>1349.0</v>
      </c>
      <c r="B131" s="2" t="s">
        <v>119</v>
      </c>
      <c r="C131" s="2">
        <v>0.108731521</v>
      </c>
    </row>
    <row r="132">
      <c r="A132" s="2">
        <v>2099.0</v>
      </c>
      <c r="B132" s="2" t="s">
        <v>262</v>
      </c>
      <c r="C132" s="2">
        <v>0.1075717198</v>
      </c>
    </row>
    <row r="133">
      <c r="A133" s="2">
        <v>1712.0</v>
      </c>
      <c r="B133" s="2" t="s">
        <v>189</v>
      </c>
      <c r="C133" s="2">
        <v>0.1027502428</v>
      </c>
    </row>
    <row r="134">
      <c r="A134" s="2">
        <v>810.0</v>
      </c>
      <c r="B134" s="2" t="s">
        <v>69</v>
      </c>
      <c r="C134" s="2">
        <v>0.100376371</v>
      </c>
    </row>
    <row r="135">
      <c r="A135" s="2">
        <v>2203.0</v>
      </c>
      <c r="B135" s="2" t="s">
        <v>314</v>
      </c>
      <c r="C135" s="2">
        <v>0.1000906911</v>
      </c>
    </row>
    <row r="136">
      <c r="A136" s="2">
        <v>1462.0</v>
      </c>
      <c r="B136" s="2" t="s">
        <v>147</v>
      </c>
      <c r="C136" s="2">
        <v>0.07595674835</v>
      </c>
    </row>
    <row r="137">
      <c r="A137" s="2">
        <v>1870.0</v>
      </c>
      <c r="B137" s="2" t="s">
        <v>246</v>
      </c>
      <c r="C137" s="2">
        <v>0.07468850323</v>
      </c>
    </row>
    <row r="138">
      <c r="A138" s="2">
        <v>2213.0</v>
      </c>
      <c r="B138" s="2" t="s">
        <v>319</v>
      </c>
      <c r="C138" s="2">
        <v>0.0663272409</v>
      </c>
    </row>
    <row r="139">
      <c r="A139" s="2">
        <v>1763.0</v>
      </c>
      <c r="B139" s="2" t="s">
        <v>214</v>
      </c>
      <c r="C139" s="2">
        <v>0.0662384899</v>
      </c>
    </row>
    <row r="140">
      <c r="A140" s="2">
        <v>1804.0</v>
      </c>
      <c r="B140" s="2" t="s">
        <v>220</v>
      </c>
      <c r="C140" s="2">
        <v>0.06394295729</v>
      </c>
    </row>
    <row r="141">
      <c r="A141" s="2">
        <v>1097.0</v>
      </c>
      <c r="B141" s="10" t="s">
        <v>101</v>
      </c>
      <c r="C141" s="2">
        <v>0.06076855516</v>
      </c>
    </row>
    <row r="142">
      <c r="A142" s="2">
        <v>239.0</v>
      </c>
      <c r="B142" s="2" t="s">
        <v>51</v>
      </c>
      <c r="C142" s="2">
        <v>0.05607522007</v>
      </c>
    </row>
    <row r="143">
      <c r="A143" s="2">
        <v>1826.0</v>
      </c>
      <c r="B143" s="2" t="s">
        <v>222</v>
      </c>
      <c r="C143" s="2">
        <v>0.05512558597</v>
      </c>
    </row>
    <row r="144">
      <c r="A144" s="2">
        <v>1862.0</v>
      </c>
      <c r="B144" s="2" t="s">
        <v>239</v>
      </c>
      <c r="C144" s="2">
        <v>0.04324121495</v>
      </c>
    </row>
    <row r="145">
      <c r="A145" s="2">
        <v>541.0</v>
      </c>
      <c r="B145" s="2" t="s">
        <v>359</v>
      </c>
      <c r="C145" s="2">
        <v>0.04129749582</v>
      </c>
    </row>
    <row r="146">
      <c r="A146" s="2">
        <v>1412.0</v>
      </c>
      <c r="B146" s="2" t="s">
        <v>127</v>
      </c>
      <c r="C146" s="2">
        <v>0.0308357384</v>
      </c>
    </row>
    <row r="147">
      <c r="A147" s="2">
        <v>1874.0</v>
      </c>
      <c r="B147" s="2" t="s">
        <v>249</v>
      </c>
      <c r="C147" s="2">
        <v>0.02783839448</v>
      </c>
    </row>
    <row r="148">
      <c r="A148" s="2">
        <v>1087.0</v>
      </c>
      <c r="B148" s="2" t="s">
        <v>98</v>
      </c>
      <c r="C148" s="2">
        <v>0.02618991228</v>
      </c>
    </row>
    <row r="149">
      <c r="A149" s="2">
        <v>2209.0</v>
      </c>
      <c r="B149" s="2" t="s">
        <v>316</v>
      </c>
      <c r="C149" s="2">
        <v>0.01654016063</v>
      </c>
    </row>
    <row r="150">
      <c r="A150" s="2">
        <v>1997.0</v>
      </c>
      <c r="B150" s="2" t="s">
        <v>274</v>
      </c>
      <c r="C150" s="2">
        <v>0.009152782604</v>
      </c>
    </row>
    <row r="151">
      <c r="A151" s="2">
        <v>1594.0</v>
      </c>
      <c r="B151" s="2" t="s">
        <v>173</v>
      </c>
      <c r="C151" s="2">
        <v>0.007383094563</v>
      </c>
    </row>
    <row r="152">
      <c r="A152" s="2">
        <v>2009.0</v>
      </c>
      <c r="B152" s="2" t="s">
        <v>278</v>
      </c>
      <c r="C152" s="2">
        <v>0.003928422284</v>
      </c>
    </row>
    <row r="153">
      <c r="A153" s="2">
        <v>1018.0</v>
      </c>
      <c r="B153" s="2" t="s">
        <v>91</v>
      </c>
      <c r="C153" s="2">
        <v>0.003129489444</v>
      </c>
    </row>
    <row r="154">
      <c r="A154" s="2">
        <v>924.0</v>
      </c>
      <c r="B154" s="2" t="s">
        <v>85</v>
      </c>
      <c r="C154" s="2">
        <v>0.002232085508</v>
      </c>
    </row>
    <row r="155">
      <c r="A155" s="2">
        <v>1752.0</v>
      </c>
      <c r="B155" s="2" t="s">
        <v>206</v>
      </c>
      <c r="C155" s="2">
        <v>-0.0028282492</v>
      </c>
    </row>
    <row r="156">
      <c r="A156" s="2">
        <v>1615.0</v>
      </c>
      <c r="B156" s="2" t="s">
        <v>179</v>
      </c>
      <c r="C156" s="2">
        <v>-0.007123705729</v>
      </c>
    </row>
    <row r="157">
      <c r="A157" s="2">
        <v>1895.0</v>
      </c>
      <c r="B157" s="2" t="s">
        <v>256</v>
      </c>
      <c r="C157" s="2">
        <v>-0.007722655855</v>
      </c>
    </row>
    <row r="158">
      <c r="A158" s="2">
        <v>1707.0</v>
      </c>
      <c r="B158" s="2" t="s">
        <v>183</v>
      </c>
      <c r="C158" s="2">
        <v>-0.01901834837</v>
      </c>
    </row>
    <row r="159">
      <c r="A159" s="2">
        <v>1893.0</v>
      </c>
      <c r="B159" s="2" t="s">
        <v>254</v>
      </c>
      <c r="C159" s="2">
        <v>-0.02347907878</v>
      </c>
    </row>
    <row r="160">
      <c r="A160" s="2">
        <v>1867.0</v>
      </c>
      <c r="B160" s="2" t="s">
        <v>242</v>
      </c>
      <c r="C160" s="2">
        <v>-0.03483989002</v>
      </c>
    </row>
    <row r="161">
      <c r="A161" s="2">
        <v>1655.0</v>
      </c>
      <c r="B161" s="2" t="s">
        <v>182</v>
      </c>
      <c r="C161" s="2">
        <v>-0.05360292013</v>
      </c>
    </row>
    <row r="162">
      <c r="A162" s="2">
        <v>1607.0</v>
      </c>
      <c r="B162" s="2" t="s">
        <v>177</v>
      </c>
      <c r="C162" s="2">
        <v>-0.07110721249</v>
      </c>
    </row>
    <row r="163">
      <c r="A163" s="2">
        <v>1754.0</v>
      </c>
      <c r="B163" s="2" t="s">
        <v>208</v>
      </c>
      <c r="C163" s="2">
        <v>-0.07778750563</v>
      </c>
    </row>
    <row r="164">
      <c r="A164" s="2">
        <v>1448.0</v>
      </c>
      <c r="B164" s="2" t="s">
        <v>140</v>
      </c>
      <c r="C164" s="2">
        <v>-0.08224473746</v>
      </c>
    </row>
    <row r="165">
      <c r="A165" s="2">
        <v>1832.0</v>
      </c>
      <c r="B165" s="2" t="s">
        <v>225</v>
      </c>
      <c r="C165" s="2">
        <v>-0.09149349013</v>
      </c>
    </row>
    <row r="166">
      <c r="A166" s="2">
        <v>1721.0</v>
      </c>
      <c r="B166" s="2" t="s">
        <v>198</v>
      </c>
      <c r="C166" s="2">
        <v>-0.09463849536</v>
      </c>
    </row>
    <row r="167">
      <c r="A167" s="2">
        <v>1876.0</v>
      </c>
      <c r="B167" s="2" t="s">
        <v>250</v>
      </c>
      <c r="C167" s="2">
        <v>-0.1105786693</v>
      </c>
    </row>
    <row r="168">
      <c r="A168" s="2">
        <v>2212.0</v>
      </c>
      <c r="B168" s="2" t="s">
        <v>318</v>
      </c>
      <c r="C168" s="2">
        <v>-0.1167454212</v>
      </c>
    </row>
    <row r="169">
      <c r="A169" s="2">
        <v>2019.0</v>
      </c>
      <c r="B169" s="2" t="s">
        <v>264</v>
      </c>
      <c r="C169" s="2">
        <v>-0.1261063688</v>
      </c>
    </row>
    <row r="170">
      <c r="A170" s="2">
        <v>871.0</v>
      </c>
      <c r="B170" s="2" t="s">
        <v>83</v>
      </c>
      <c r="C170" s="2">
        <v>-0.1345127326</v>
      </c>
    </row>
    <row r="171">
      <c r="A171" s="2">
        <v>2023.0</v>
      </c>
      <c r="B171" s="2" t="s">
        <v>286</v>
      </c>
      <c r="C171" s="2">
        <v>-0.1446585988</v>
      </c>
    </row>
    <row r="172">
      <c r="A172" s="2">
        <v>2119.0</v>
      </c>
      <c r="B172" s="2" t="s">
        <v>308</v>
      </c>
      <c r="C172" s="2">
        <v>-0.1604330569</v>
      </c>
    </row>
    <row r="173">
      <c r="A173" s="2">
        <v>869.0</v>
      </c>
      <c r="B173" s="2" t="s">
        <v>81</v>
      </c>
      <c r="C173" s="2">
        <v>-0.1746352463</v>
      </c>
    </row>
    <row r="174">
      <c r="A174" s="2">
        <v>1873.0</v>
      </c>
      <c r="B174" s="2" t="s">
        <v>360</v>
      </c>
      <c r="C174" s="2">
        <v>-0.1785141995</v>
      </c>
    </row>
    <row r="175">
      <c r="A175" s="2">
        <v>2299.0</v>
      </c>
      <c r="B175" s="2" t="s">
        <v>361</v>
      </c>
      <c r="C175" s="2">
        <v>-0.1798370717</v>
      </c>
    </row>
    <row r="176">
      <c r="A176" s="2">
        <v>1746.0</v>
      </c>
      <c r="B176" s="2" t="s">
        <v>204</v>
      </c>
      <c r="C176" s="2">
        <v>-0.1844443771</v>
      </c>
    </row>
    <row r="177">
      <c r="A177" s="2">
        <v>1426.0</v>
      </c>
      <c r="B177" s="2" t="s">
        <v>130</v>
      </c>
      <c r="C177" s="2">
        <v>-0.2127144699</v>
      </c>
    </row>
    <row r="178">
      <c r="A178" s="2">
        <v>1251.0</v>
      </c>
      <c r="B178" s="2" t="s">
        <v>113</v>
      </c>
      <c r="C178" s="2">
        <v>-0.2225364998</v>
      </c>
    </row>
    <row r="179">
      <c r="A179" s="2">
        <v>1304.0</v>
      </c>
      <c r="B179" s="2" t="s">
        <v>115</v>
      </c>
      <c r="C179" s="2">
        <v>-0.2362337384</v>
      </c>
    </row>
    <row r="180">
      <c r="A180" s="2">
        <v>1726.0</v>
      </c>
      <c r="B180" s="2" t="s">
        <v>199</v>
      </c>
      <c r="C180" s="2">
        <v>-0.2468742073</v>
      </c>
    </row>
    <row r="181">
      <c r="A181" s="2">
        <v>2010.0</v>
      </c>
      <c r="B181" s="2" t="s">
        <v>279</v>
      </c>
      <c r="C181" s="2">
        <v>-0.2473791287</v>
      </c>
    </row>
    <row r="182">
      <c r="A182" s="2">
        <v>1868.0</v>
      </c>
      <c r="B182" s="2" t="s">
        <v>244</v>
      </c>
      <c r="C182" s="2">
        <v>-0.2534920836</v>
      </c>
    </row>
    <row r="183">
      <c r="A183" s="2">
        <v>1440.0</v>
      </c>
      <c r="B183" s="2" t="s">
        <v>135</v>
      </c>
      <c r="C183" s="2">
        <v>-0.2558025244</v>
      </c>
    </row>
    <row r="184">
      <c r="A184" s="2">
        <v>2292.0</v>
      </c>
      <c r="B184" s="2" t="s">
        <v>323</v>
      </c>
      <c r="C184" s="2">
        <v>-0.2739768355</v>
      </c>
    </row>
    <row r="185">
      <c r="A185" s="2">
        <v>1233.0</v>
      </c>
      <c r="B185" s="2" t="s">
        <v>110</v>
      </c>
      <c r="C185" s="2">
        <v>-0.2995017272</v>
      </c>
    </row>
    <row r="186">
      <c r="A186" s="2">
        <v>1853.0</v>
      </c>
      <c r="B186" s="2" t="s">
        <v>236</v>
      </c>
      <c r="C186" s="2">
        <v>-0.3061396269</v>
      </c>
    </row>
    <row r="187">
      <c r="A187" s="2">
        <v>1988.0</v>
      </c>
      <c r="B187" s="2" t="s">
        <v>271</v>
      </c>
      <c r="C187" s="2">
        <v>-0.3135520456</v>
      </c>
    </row>
    <row r="188">
      <c r="A188" s="2">
        <v>2071.0</v>
      </c>
      <c r="B188" s="2" t="s">
        <v>295</v>
      </c>
      <c r="C188" s="2">
        <v>-0.3299100457</v>
      </c>
    </row>
    <row r="189">
      <c r="A189" s="2">
        <v>2092.0</v>
      </c>
      <c r="B189" s="2" t="s">
        <v>301</v>
      </c>
      <c r="C189" s="2">
        <v>-0.3306446837</v>
      </c>
    </row>
    <row r="190">
      <c r="A190" s="2">
        <v>758.0</v>
      </c>
      <c r="B190" s="2" t="s">
        <v>64</v>
      </c>
      <c r="C190" s="2">
        <v>-0.3382823512</v>
      </c>
    </row>
    <row r="191">
      <c r="A191" s="2">
        <v>1464.0</v>
      </c>
      <c r="B191" s="2" t="s">
        <v>148</v>
      </c>
      <c r="C191" s="2">
        <v>-0.3435903343</v>
      </c>
    </row>
    <row r="192">
      <c r="A192" s="2">
        <v>1984.0</v>
      </c>
      <c r="B192" s="2" t="s">
        <v>270</v>
      </c>
      <c r="C192" s="2">
        <v>-0.350904771</v>
      </c>
    </row>
    <row r="193">
      <c r="A193" s="2">
        <v>2283.0</v>
      </c>
      <c r="B193" s="2" t="s">
        <v>322</v>
      </c>
      <c r="C193" s="2">
        <v>-0.3593686927</v>
      </c>
    </row>
    <row r="194">
      <c r="A194" s="2">
        <v>1998.0</v>
      </c>
      <c r="B194" s="2" t="s">
        <v>275</v>
      </c>
      <c r="C194" s="2">
        <v>-0.3717732711</v>
      </c>
    </row>
    <row r="195">
      <c r="A195" s="2">
        <v>1222.0</v>
      </c>
      <c r="B195" s="2" t="s">
        <v>109</v>
      </c>
      <c r="C195" s="2">
        <v>-0.3762432822</v>
      </c>
    </row>
    <row r="196">
      <c r="A196" s="2">
        <v>1042.0</v>
      </c>
      <c r="B196" s="2" t="s">
        <v>362</v>
      </c>
      <c r="C196" s="2">
        <v>-0.3812665885</v>
      </c>
    </row>
    <row r="197">
      <c r="A197" s="2">
        <v>1446.0</v>
      </c>
      <c r="B197" s="2" t="s">
        <v>138</v>
      </c>
      <c r="C197" s="2">
        <v>-0.3896437967</v>
      </c>
    </row>
    <row r="198">
      <c r="A198" s="2">
        <v>1323.0</v>
      </c>
      <c r="B198" s="2" t="s">
        <v>117</v>
      </c>
      <c r="C198" s="2">
        <v>-0.3974395415</v>
      </c>
    </row>
    <row r="199">
      <c r="A199" s="2">
        <v>2296.0</v>
      </c>
      <c r="B199" s="2" t="s">
        <v>324</v>
      </c>
      <c r="C199" s="2">
        <v>-0.3978664352</v>
      </c>
    </row>
    <row r="200">
      <c r="A200" s="2">
        <v>1742.0</v>
      </c>
      <c r="B200" s="2" t="s">
        <v>203</v>
      </c>
      <c r="C200" s="2">
        <v>-0.407375198</v>
      </c>
    </row>
    <row r="201">
      <c r="A201" s="2">
        <v>1827.0</v>
      </c>
      <c r="B201" s="2" t="s">
        <v>224</v>
      </c>
      <c r="C201" s="2">
        <v>-0.4088986916</v>
      </c>
    </row>
    <row r="202">
      <c r="A202" s="2">
        <v>1780.0</v>
      </c>
      <c r="B202" s="2" t="s">
        <v>217</v>
      </c>
      <c r="C202" s="2">
        <v>-0.4151348167</v>
      </c>
    </row>
    <row r="203">
      <c r="A203" s="2">
        <v>1791.0</v>
      </c>
      <c r="B203" s="2" t="s">
        <v>218</v>
      </c>
      <c r="C203" s="2">
        <v>-0.4230708442</v>
      </c>
    </row>
    <row r="204">
      <c r="A204" s="2">
        <v>1869.0</v>
      </c>
      <c r="B204" s="2" t="s">
        <v>245</v>
      </c>
      <c r="C204" s="2">
        <v>-0.4322456131</v>
      </c>
    </row>
    <row r="205">
      <c r="A205" s="2">
        <v>1760.0</v>
      </c>
      <c r="B205" s="2" t="s">
        <v>213</v>
      </c>
      <c r="C205" s="2">
        <v>-0.4450840184</v>
      </c>
    </row>
    <row r="206">
      <c r="A206" s="2">
        <v>2081.0</v>
      </c>
      <c r="B206" s="2" t="s">
        <v>298</v>
      </c>
      <c r="C206" s="2">
        <v>-0.4484933546</v>
      </c>
    </row>
    <row r="207">
      <c r="A207" s="2">
        <v>1074.0</v>
      </c>
      <c r="B207" s="2" t="s">
        <v>94</v>
      </c>
      <c r="C207" s="2">
        <v>-0.4527935363</v>
      </c>
    </row>
    <row r="208">
      <c r="A208" s="2">
        <v>2205.0</v>
      </c>
      <c r="B208" s="2" t="s">
        <v>363</v>
      </c>
      <c r="C208" s="2">
        <v>-0.4559720082</v>
      </c>
    </row>
    <row r="209">
      <c r="A209" s="2">
        <v>2015.0</v>
      </c>
      <c r="B209" s="2" t="s">
        <v>284</v>
      </c>
      <c r="C209" s="2">
        <v>-0.4647332942</v>
      </c>
    </row>
    <row r="210">
      <c r="A210" s="2">
        <v>205.0</v>
      </c>
      <c r="B210" s="2" t="s">
        <v>364</v>
      </c>
      <c r="C210" s="2">
        <v>-0.4691419243</v>
      </c>
    </row>
    <row r="211">
      <c r="A211" s="2">
        <v>1849.0</v>
      </c>
      <c r="B211" s="2" t="s">
        <v>230</v>
      </c>
      <c r="C211" s="2">
        <v>-0.4746034006</v>
      </c>
    </row>
    <row r="212">
      <c r="A212" s="2">
        <v>1859.0</v>
      </c>
      <c r="B212" s="2" t="s">
        <v>238</v>
      </c>
      <c r="C212" s="2">
        <v>-0.4832549945</v>
      </c>
    </row>
    <row r="213">
      <c r="A213" s="2">
        <v>1904.0</v>
      </c>
      <c r="B213" s="2" t="s">
        <v>259</v>
      </c>
      <c r="C213" s="2">
        <v>-0.484318539</v>
      </c>
    </row>
    <row r="214">
      <c r="A214" s="2">
        <v>1755.0</v>
      </c>
      <c r="B214" s="2" t="s">
        <v>209</v>
      </c>
      <c r="C214" s="2">
        <v>-0.4951080208</v>
      </c>
    </row>
    <row r="215">
      <c r="A215" s="2">
        <v>1672.0</v>
      </c>
      <c r="B215" s="2" t="s">
        <v>365</v>
      </c>
      <c r="C215" s="2">
        <v>-0.5024729523</v>
      </c>
    </row>
    <row r="216">
      <c r="A216" s="2">
        <v>1833.0</v>
      </c>
      <c r="B216" s="2" t="s">
        <v>226</v>
      </c>
      <c r="C216" s="2">
        <v>-0.5032918773</v>
      </c>
    </row>
    <row r="217">
      <c r="A217" s="2">
        <v>1581.0</v>
      </c>
      <c r="B217" s="2" t="s">
        <v>170</v>
      </c>
      <c r="C217" s="2">
        <v>-0.5057592373</v>
      </c>
    </row>
    <row r="218">
      <c r="A218" s="2">
        <v>1449.0</v>
      </c>
      <c r="B218" s="2" t="s">
        <v>142</v>
      </c>
      <c r="C218" s="2">
        <v>-0.5119714339</v>
      </c>
    </row>
    <row r="219">
      <c r="A219" s="2">
        <v>523.0</v>
      </c>
      <c r="B219" s="2" t="s">
        <v>58</v>
      </c>
      <c r="C219" s="2">
        <v>-0.5144226921</v>
      </c>
    </row>
    <row r="220">
      <c r="A220" s="2">
        <v>1823.0</v>
      </c>
      <c r="B220" s="2" t="s">
        <v>221</v>
      </c>
      <c r="C220" s="2">
        <v>-0.5318157915</v>
      </c>
    </row>
    <row r="221">
      <c r="A221" s="2">
        <v>245.0</v>
      </c>
      <c r="B221" s="2" t="s">
        <v>53</v>
      </c>
      <c r="C221" s="2">
        <v>-0.5322346089</v>
      </c>
    </row>
    <row r="222">
      <c r="A222" s="2">
        <v>1468.0</v>
      </c>
      <c r="B222" s="2" t="s">
        <v>151</v>
      </c>
      <c r="C222" s="2">
        <v>-0.5469249987</v>
      </c>
    </row>
    <row r="223">
      <c r="A223" s="2">
        <v>1467.0</v>
      </c>
      <c r="B223" s="10" t="s">
        <v>149</v>
      </c>
      <c r="C223" s="2">
        <v>-0.5655280707</v>
      </c>
    </row>
    <row r="224">
      <c r="A224" s="2">
        <v>1591.0</v>
      </c>
      <c r="B224" s="2" t="s">
        <v>171</v>
      </c>
      <c r="C224" s="2">
        <v>-0.579374576</v>
      </c>
    </row>
    <row r="225">
      <c r="A225" s="2">
        <v>1360.0</v>
      </c>
      <c r="B225" s="2" t="s">
        <v>366</v>
      </c>
      <c r="C225" s="2">
        <v>-0.5974652745</v>
      </c>
    </row>
    <row r="226">
      <c r="A226" s="2">
        <v>1517.0</v>
      </c>
      <c r="B226" s="2" t="s">
        <v>161</v>
      </c>
      <c r="C226" s="2">
        <v>-0.6626578005</v>
      </c>
    </row>
    <row r="227">
      <c r="A227" s="2">
        <v>826.0</v>
      </c>
      <c r="B227" s="2" t="s">
        <v>367</v>
      </c>
      <c r="C227" s="2">
        <v>-0.7374012643</v>
      </c>
    </row>
    <row r="228">
      <c r="A228" s="2">
        <v>1850.0</v>
      </c>
      <c r="B228" s="2" t="s">
        <v>231</v>
      </c>
      <c r="C228" s="2">
        <v>-0.7800912184</v>
      </c>
    </row>
    <row r="229">
      <c r="A229" s="2">
        <v>1454.0</v>
      </c>
      <c r="B229" s="2" t="s">
        <v>368</v>
      </c>
      <c r="C229" s="2">
        <v>-0.8528390747</v>
      </c>
    </row>
    <row r="230">
      <c r="A230" s="2">
        <v>1552.0</v>
      </c>
      <c r="B230" s="2" t="s">
        <v>165</v>
      </c>
      <c r="C230" s="2">
        <v>-0.8700010221</v>
      </c>
    </row>
    <row r="231">
      <c r="A231" s="2">
        <v>1855.0</v>
      </c>
      <c r="B231" s="10" t="s">
        <v>237</v>
      </c>
      <c r="C231" s="2">
        <v>-0.8875435418</v>
      </c>
    </row>
    <row r="232">
      <c r="A232" s="2">
        <v>1852.0</v>
      </c>
      <c r="B232" s="2" t="s">
        <v>234</v>
      </c>
      <c r="C232" s="2">
        <v>-0.9205721758</v>
      </c>
    </row>
    <row r="233">
      <c r="A233" s="2">
        <v>1505.0</v>
      </c>
      <c r="B233" s="2" t="s">
        <v>369</v>
      </c>
      <c r="C233" s="2">
        <v>-0.9310751819</v>
      </c>
    </row>
    <row r="234">
      <c r="A234" s="2">
        <v>1851.0</v>
      </c>
      <c r="B234" s="2" t="s">
        <v>232</v>
      </c>
      <c r="C234" s="2">
        <v>-0.9671048468</v>
      </c>
    </row>
    <row r="235">
      <c r="A235" s="2">
        <v>1362.0</v>
      </c>
      <c r="B235" s="2" t="s">
        <v>123</v>
      </c>
      <c r="C235" s="2">
        <v>-0.9677325247</v>
      </c>
    </row>
    <row r="236">
      <c r="A236" s="2">
        <v>1871.0</v>
      </c>
      <c r="B236" s="2" t="s">
        <v>248</v>
      </c>
      <c r="C236" s="2">
        <v>-1.01979992</v>
      </c>
    </row>
    <row r="237">
      <c r="A237" s="2">
        <v>815.0</v>
      </c>
      <c r="B237" s="2" t="s">
        <v>71</v>
      </c>
      <c r="C237" s="2">
        <v>-1.025798684</v>
      </c>
    </row>
    <row r="238">
      <c r="A238" s="2">
        <v>1529.0</v>
      </c>
      <c r="B238" s="2" t="s">
        <v>164</v>
      </c>
      <c r="C238" s="2">
        <v>-1.042514593</v>
      </c>
    </row>
    <row r="239">
      <c r="A239" s="2">
        <v>1885.0</v>
      </c>
      <c r="B239" s="2" t="s">
        <v>251</v>
      </c>
      <c r="C239" s="2">
        <v>-1.057609813</v>
      </c>
    </row>
    <row r="240">
      <c r="A240" s="2">
        <v>1608.0</v>
      </c>
      <c r="B240" s="2" t="s">
        <v>178</v>
      </c>
      <c r="C240" s="2">
        <v>-1.067454956</v>
      </c>
    </row>
    <row r="241">
      <c r="A241" s="2">
        <v>1931.0</v>
      </c>
      <c r="B241" s="2" t="s">
        <v>261</v>
      </c>
      <c r="C241" s="2">
        <v>-1.082412689</v>
      </c>
    </row>
    <row r="242">
      <c r="A242" s="2">
        <v>1864.0</v>
      </c>
      <c r="B242" s="2" t="s">
        <v>241</v>
      </c>
      <c r="C242" s="2">
        <v>-1.084980629</v>
      </c>
    </row>
    <row r="243">
      <c r="A243" s="2">
        <v>1617.0</v>
      </c>
      <c r="B243" s="2" t="s">
        <v>180</v>
      </c>
      <c r="C243" s="2">
        <v>-1.120826418</v>
      </c>
    </row>
    <row r="244">
      <c r="A244" s="2">
        <v>1757.0</v>
      </c>
      <c r="B244" s="2" t="s">
        <v>211</v>
      </c>
      <c r="C244" s="2">
        <v>-1.129672596</v>
      </c>
    </row>
    <row r="245">
      <c r="A245" s="2">
        <v>1516.0</v>
      </c>
      <c r="B245" s="2" t="s">
        <v>159</v>
      </c>
      <c r="C245" s="2">
        <v>-1.145482286</v>
      </c>
    </row>
    <row r="246">
      <c r="A246" s="2">
        <v>1519.0</v>
      </c>
      <c r="B246" s="2" t="s">
        <v>163</v>
      </c>
      <c r="C246" s="2">
        <v>-1.223450558</v>
      </c>
    </row>
    <row r="247">
      <c r="A247" s="2">
        <v>1840.0</v>
      </c>
      <c r="B247" s="2" t="s">
        <v>370</v>
      </c>
      <c r="C247" s="2">
        <v>-1.378459023</v>
      </c>
    </row>
    <row r="248">
      <c r="A248" s="2">
        <v>492.0</v>
      </c>
      <c r="B248" s="2" t="s">
        <v>54</v>
      </c>
      <c r="C248" s="2">
        <v>-1.513620696</v>
      </c>
    </row>
    <row r="249">
      <c r="A249" s="2">
        <v>2167.0</v>
      </c>
      <c r="B249" s="2" t="s">
        <v>309</v>
      </c>
      <c r="C249" s="2">
        <v>-1.914500469</v>
      </c>
    </row>
  </sheetData>
  <hyperlinks>
    <hyperlink r:id="rId1" ref="B50"/>
    <hyperlink r:id="rId2" ref="B83"/>
    <hyperlink r:id="rId3" ref="B141"/>
    <hyperlink r:id="rId4" ref="B223"/>
    <hyperlink r:id="rId5" ref="B231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71"/>
    <col customWidth="1" min="5" max="5" width="21.71"/>
  </cols>
  <sheetData>
    <row r="1">
      <c r="A1" s="2" t="s">
        <v>371</v>
      </c>
      <c r="B1" s="2" t="s">
        <v>13</v>
      </c>
      <c r="C1" s="2" t="s">
        <v>338</v>
      </c>
      <c r="D1" s="2" t="s">
        <v>337</v>
      </c>
      <c r="E1" s="2" t="s">
        <v>339</v>
      </c>
      <c r="F1" s="2" t="s">
        <v>372</v>
      </c>
      <c r="G1" s="2" t="s">
        <v>11</v>
      </c>
    </row>
    <row r="2">
      <c r="A2" s="2">
        <v>1077.0</v>
      </c>
      <c r="B2" s="2" t="s">
        <v>285</v>
      </c>
      <c r="C2" s="14">
        <f>iferror(VLOOKUP($A2, 'Awario - Last Month'!$A$2:$G1000, 3, false), "")</f>
        <v>2</v>
      </c>
      <c r="D2" s="2">
        <v>2.0</v>
      </c>
      <c r="E2" s="2">
        <v>2553.0</v>
      </c>
      <c r="F2" s="2">
        <v>2599.0</v>
      </c>
      <c r="G2" s="9" t="b">
        <f>if(iferror(VLOOKUP($A2, NIL!$A$2:$F1000, 1, false), false), true, false)</f>
        <v>1</v>
      </c>
    </row>
    <row r="3">
      <c r="A3" s="2">
        <v>869.0</v>
      </c>
      <c r="B3" s="2" t="s">
        <v>81</v>
      </c>
      <c r="C3" s="14">
        <f>iferror(VLOOKUP($A3, 'Awario - Last Month'!$A$2:$G1000, 3, false), "")</f>
        <v>0</v>
      </c>
      <c r="D3" s="2">
        <v>0.0</v>
      </c>
      <c r="E3" s="2">
        <v>0.0</v>
      </c>
      <c r="F3" s="2">
        <v>0.0</v>
      </c>
      <c r="G3" s="9" t="b">
        <f>if(iferror(VLOOKUP($A3, NIL!$A$2:$F1000, 1, false), false), true, false)</f>
        <v>1</v>
      </c>
    </row>
    <row r="4">
      <c r="A4" s="2">
        <v>2149.0</v>
      </c>
      <c r="B4" s="2" t="s">
        <v>61</v>
      </c>
      <c r="C4" s="14" t="str">
        <f>iferror(VLOOKUP($A4, 'Awario - Last Month'!$A$2:$G1000, 3, false), "")</f>
        <v/>
      </c>
      <c r="D4" s="2">
        <v>0.0</v>
      </c>
      <c r="E4" s="2">
        <v>0.0</v>
      </c>
      <c r="F4" s="2">
        <v>0.0</v>
      </c>
      <c r="G4" s="9" t="b">
        <f>if(iferror(VLOOKUP($A4, NIL!$A$2:$F1000, 1, false), false), true, false)</f>
        <v>1</v>
      </c>
    </row>
    <row r="5">
      <c r="A5" s="2">
        <v>2109.0</v>
      </c>
      <c r="B5" s="2" t="s">
        <v>122</v>
      </c>
      <c r="C5" s="14">
        <f>iferror(VLOOKUP($A5, 'Awario - Last Month'!$A$2:$G1000, 3, false), "")</f>
        <v>5</v>
      </c>
      <c r="D5" s="2">
        <v>5.0</v>
      </c>
      <c r="E5" s="2">
        <v>0.0</v>
      </c>
      <c r="F5" s="2">
        <v>150.0</v>
      </c>
      <c r="G5" s="9" t="b">
        <f>if(iferror(VLOOKUP($A5, NIL!$A$2:$F1000, 1, false), false), true, false)</f>
        <v>1</v>
      </c>
    </row>
    <row r="6">
      <c r="A6" s="2">
        <v>2112.0</v>
      </c>
      <c r="B6" s="2" t="s">
        <v>283</v>
      </c>
      <c r="C6" s="14">
        <f>iferror(VLOOKUP($A6, 'Awario - Last Month'!$A$2:$G1000, 3, false), "")</f>
        <v>5</v>
      </c>
      <c r="D6" s="2">
        <v>5.0</v>
      </c>
      <c r="E6" s="2">
        <v>0.0</v>
      </c>
      <c r="F6" s="2">
        <v>150.0</v>
      </c>
      <c r="G6" s="9" t="b">
        <f>if(iferror(VLOOKUP($A6, NIL!$A$2:$F1000, 1, false), false), true, false)</f>
        <v>1</v>
      </c>
    </row>
    <row r="7">
      <c r="A7" s="2">
        <v>2111.0</v>
      </c>
      <c r="B7" s="2" t="s">
        <v>202</v>
      </c>
      <c r="C7" s="14">
        <f>iferror(VLOOKUP($A7, 'Awario - Last Month'!$A$2:$G1000, 3, false), "")</f>
        <v>5</v>
      </c>
      <c r="D7" s="2">
        <v>5.0</v>
      </c>
      <c r="E7" s="2">
        <v>0.0</v>
      </c>
      <c r="F7" s="2">
        <v>150.0</v>
      </c>
      <c r="G7" s="9" t="b">
        <f>if(iferror(VLOOKUP($A7, NIL!$A$2:$F1000, 1, false), false), true, false)</f>
        <v>1</v>
      </c>
    </row>
    <row r="8">
      <c r="A8" s="2">
        <v>1714.0</v>
      </c>
      <c r="B8" s="2" t="s">
        <v>160</v>
      </c>
      <c r="C8" s="14">
        <f>iferror(VLOOKUP($A8, 'Awario - Last Month'!$A$2:$G1000, 3, false), "")</f>
        <v>5</v>
      </c>
      <c r="D8" s="2">
        <v>5.0</v>
      </c>
      <c r="E8" s="2">
        <v>124.0</v>
      </c>
      <c r="F8" s="2">
        <v>525.0</v>
      </c>
      <c r="G8" s="9" t="b">
        <f>if(iferror(VLOOKUP($A8, NIL!$A$2:$F1000, 1, false), false), true, false)</f>
        <v>1</v>
      </c>
    </row>
    <row r="9">
      <c r="A9" s="2">
        <v>2114.0</v>
      </c>
      <c r="B9" s="2" t="s">
        <v>340</v>
      </c>
      <c r="C9" s="14">
        <f>iferror(VLOOKUP($A9, 'Awario - Last Month'!$A$2:$G1000, 3, false), "")</f>
        <v>5</v>
      </c>
      <c r="D9" s="2">
        <v>5.0</v>
      </c>
      <c r="E9" s="2">
        <v>0.0</v>
      </c>
      <c r="F9" s="2">
        <v>150.0</v>
      </c>
      <c r="G9" s="9" t="b">
        <f>if(iferror(VLOOKUP($A9, NIL!$A$2:$F1000, 1, false), false), true, false)</f>
        <v>1</v>
      </c>
    </row>
    <row r="10">
      <c r="A10" s="2">
        <v>1896.0</v>
      </c>
      <c r="B10" s="2" t="s">
        <v>196</v>
      </c>
      <c r="C10" s="14">
        <f>iferror(VLOOKUP($A10, 'Awario - Last Month'!$A$2:$G1000, 3, false), "")</f>
        <v>5</v>
      </c>
      <c r="D10" s="2">
        <v>5.0</v>
      </c>
      <c r="E10" s="2">
        <v>5799.0</v>
      </c>
      <c r="F10" s="2">
        <v>811658.0</v>
      </c>
      <c r="G10" s="9" t="b">
        <f>if(iferror(VLOOKUP($A10, NIL!$A$2:$F1000, 1, false), false), true, false)</f>
        <v>1</v>
      </c>
    </row>
    <row r="11">
      <c r="A11" s="2">
        <v>1717.0</v>
      </c>
      <c r="B11" s="2" t="s">
        <v>195</v>
      </c>
      <c r="C11" s="14">
        <f>iferror(VLOOKUP($A11, 'Awario - Last Month'!$A$2:$G1000, 3, false), "")</f>
        <v>4</v>
      </c>
      <c r="D11" s="2">
        <v>5.0</v>
      </c>
      <c r="E11" s="2">
        <v>0.0</v>
      </c>
      <c r="F11" s="2">
        <v>150.0</v>
      </c>
      <c r="G11" s="9" t="b">
        <f>if(iferror(VLOOKUP($A11, NIL!$A$2:$F1000, 1, false), false), true, false)</f>
        <v>1</v>
      </c>
    </row>
    <row r="12">
      <c r="A12" s="2">
        <v>2110.0</v>
      </c>
      <c r="B12" s="2" t="s">
        <v>126</v>
      </c>
      <c r="C12" s="14">
        <f>iferror(VLOOKUP($A12, 'Awario - Last Month'!$A$2:$G1000, 3, false), "")</f>
        <v>5</v>
      </c>
      <c r="D12" s="2">
        <v>5.0</v>
      </c>
      <c r="E12" s="2">
        <v>0.0</v>
      </c>
      <c r="F12" s="2">
        <v>1731.0</v>
      </c>
      <c r="G12" s="9" t="b">
        <f>if(iferror(VLOOKUP($A12, NIL!$A$2:$F1000, 1, false), false), true, false)</f>
        <v>1</v>
      </c>
    </row>
    <row r="13">
      <c r="A13" s="2">
        <v>1716.0</v>
      </c>
      <c r="B13" s="2" t="s">
        <v>194</v>
      </c>
      <c r="C13" s="14">
        <f>iferror(VLOOKUP($A13, 'Awario - Last Month'!$A$2:$G1000, 3, false), "")</f>
        <v>5</v>
      </c>
      <c r="D13" s="2">
        <v>5.0</v>
      </c>
      <c r="E13" s="2">
        <v>0.0</v>
      </c>
      <c r="F13" s="2">
        <v>150.0</v>
      </c>
      <c r="G13" s="9" t="b">
        <f>if(iferror(VLOOKUP($A13, NIL!$A$2:$F1000, 1, false), false), true, false)</f>
        <v>1</v>
      </c>
    </row>
    <row r="14">
      <c r="A14" s="2">
        <v>2113.0</v>
      </c>
      <c r="B14" s="2" t="s">
        <v>139</v>
      </c>
      <c r="C14" s="14">
        <f>iferror(VLOOKUP($A14, 'Awario - Last Month'!$A$2:$G1000, 3, false), "")</f>
        <v>5</v>
      </c>
      <c r="D14" s="2">
        <v>5.0</v>
      </c>
      <c r="E14" s="2">
        <v>2429.0</v>
      </c>
      <c r="F14" s="2">
        <v>2672.0</v>
      </c>
      <c r="G14" s="9" t="b">
        <f>if(iferror(VLOOKUP($A14, NIL!$A$2:$F1000, 1, false), false), true, false)</f>
        <v>1</v>
      </c>
    </row>
    <row r="15">
      <c r="A15" s="2">
        <v>1715.0</v>
      </c>
      <c r="B15" s="2" t="s">
        <v>192</v>
      </c>
      <c r="C15" s="14">
        <f>iferror(VLOOKUP($A15, 'Awario - Last Month'!$A$2:$G1000, 3, false), "")</f>
        <v>5</v>
      </c>
      <c r="D15" s="2">
        <v>5.0</v>
      </c>
      <c r="E15" s="2">
        <v>0.0</v>
      </c>
      <c r="F15" s="2">
        <v>400469.0</v>
      </c>
      <c r="G15" s="9" t="b">
        <f>if(iferror(VLOOKUP($A15, NIL!$A$2:$F1000, 1, false), false), true, false)</f>
        <v>1</v>
      </c>
    </row>
    <row r="16">
      <c r="A16" s="2">
        <v>1869.0</v>
      </c>
      <c r="B16" s="2" t="s">
        <v>341</v>
      </c>
      <c r="C16" s="14">
        <f>iferror(VLOOKUP($A16, 'Awario - Last Month'!$A$2:$G1000, 3, false), "")</f>
        <v>0</v>
      </c>
      <c r="D16" s="2">
        <v>0.0</v>
      </c>
      <c r="E16" s="2">
        <v>0.0</v>
      </c>
      <c r="F16" s="2">
        <v>0.0</v>
      </c>
      <c r="G16" s="9" t="b">
        <f>if(iferror(VLOOKUP($A16, NIL!$A$2:$F1000, 1, false), false), true, false)</f>
        <v>1</v>
      </c>
    </row>
    <row r="17">
      <c r="A17" s="2">
        <v>1438.0</v>
      </c>
      <c r="B17" s="2" t="s">
        <v>132</v>
      </c>
      <c r="C17" s="14">
        <f>iferror(VLOOKUP($A17, 'Awario - Last Month'!$A$2:$G1000, 3, false), "")</f>
        <v>4</v>
      </c>
      <c r="D17" s="2">
        <v>4.0</v>
      </c>
      <c r="E17" s="2">
        <v>10678.0</v>
      </c>
      <c r="F17" s="2">
        <v>10769.0</v>
      </c>
      <c r="G17" s="9" t="b">
        <f>if(iferror(VLOOKUP($A17, NIL!$A$2:$F1000, 1, false), false), true, false)</f>
        <v>1</v>
      </c>
    </row>
    <row r="18">
      <c r="A18" s="2">
        <v>2106.0</v>
      </c>
      <c r="B18" s="2" t="s">
        <v>305</v>
      </c>
      <c r="C18" s="14">
        <f>iferror(VLOOKUP($A18, 'Awario - Last Month'!$A$2:$G1000, 3, false), "")</f>
        <v>4</v>
      </c>
      <c r="D18" s="2">
        <v>3.0</v>
      </c>
      <c r="E18" s="2">
        <v>0.0</v>
      </c>
      <c r="F18" s="2">
        <v>11261.0</v>
      </c>
      <c r="G18" s="9" t="b">
        <f>if(iferror(VLOOKUP($A18, NIL!$A$2:$F1000, 1, false), false), true, false)</f>
        <v>1</v>
      </c>
    </row>
    <row r="19">
      <c r="A19" s="2">
        <v>1757.0</v>
      </c>
      <c r="B19" s="2" t="s">
        <v>211</v>
      </c>
      <c r="C19" s="14">
        <f>iferror(VLOOKUP($A19, 'Awario - Last Month'!$A$2:$G1000, 3, false), "")</f>
        <v>0</v>
      </c>
      <c r="D19" s="2">
        <v>0.0</v>
      </c>
      <c r="E19" s="2">
        <v>0.0</v>
      </c>
      <c r="F19" s="2">
        <v>0.0</v>
      </c>
      <c r="G19" s="9" t="b">
        <f>if(iferror(VLOOKUP($A19, NIL!$A$2:$F1000, 1, false), false), true, false)</f>
        <v>1</v>
      </c>
    </row>
    <row r="20">
      <c r="A20" s="2">
        <v>1852.0</v>
      </c>
      <c r="B20" s="2" t="s">
        <v>234</v>
      </c>
      <c r="C20" s="14">
        <f>iferror(VLOOKUP($A20, 'Awario - Last Month'!$A$2:$G1000, 3, false), "")</f>
        <v>0</v>
      </c>
      <c r="D20" s="2">
        <v>0.0</v>
      </c>
      <c r="E20" s="2">
        <v>0.0</v>
      </c>
      <c r="F20" s="2">
        <v>0.0</v>
      </c>
      <c r="G20" s="9" t="b">
        <f>if(iferror(VLOOKUP($A20, NIL!$A$2:$F1000, 1, false), false), true, false)</f>
        <v>1</v>
      </c>
    </row>
    <row r="21">
      <c r="A21" s="2">
        <v>1850.0</v>
      </c>
      <c r="B21" s="2" t="s">
        <v>231</v>
      </c>
      <c r="C21" s="14">
        <f>iferror(VLOOKUP($A21, 'Awario - Last Month'!$A$2:$G1000, 3, false), "")</f>
        <v>0</v>
      </c>
      <c r="D21" s="2">
        <v>0.0</v>
      </c>
      <c r="E21" s="2">
        <v>0.0</v>
      </c>
      <c r="F21" s="2">
        <v>0.0</v>
      </c>
      <c r="G21" s="9" t="b">
        <f>if(iferror(VLOOKUP($A21, NIL!$A$2:$F1000, 1, false), false), true, false)</f>
        <v>1</v>
      </c>
    </row>
    <row r="22">
      <c r="A22" s="2">
        <v>2071.0</v>
      </c>
      <c r="B22" s="2" t="s">
        <v>295</v>
      </c>
      <c r="C22" s="14">
        <f>iferror(VLOOKUP($A22, 'Awario - Last Month'!$A$2:$G1000, 3, false), "")</f>
        <v>2</v>
      </c>
      <c r="D22" s="2">
        <v>0.0</v>
      </c>
      <c r="E22" s="2">
        <v>0.0</v>
      </c>
      <c r="F22" s="2">
        <v>0.0</v>
      </c>
      <c r="G22" s="9" t="b">
        <f>if(iferror(VLOOKUP($A22, NIL!$A$2:$F1000, 1, false), false), true, false)</f>
        <v>1</v>
      </c>
    </row>
    <row r="23">
      <c r="A23" s="2">
        <v>1480.0</v>
      </c>
      <c r="B23" s="2" t="s">
        <v>156</v>
      </c>
      <c r="C23" s="14">
        <f>iferror(VLOOKUP($A23, 'Awario - Last Month'!$A$2:$G1000, 3, false), "")</f>
        <v>5</v>
      </c>
      <c r="D23" s="2">
        <v>5.0</v>
      </c>
      <c r="E23" s="2">
        <v>48725.0</v>
      </c>
      <c r="F23" s="2">
        <v>62425.0</v>
      </c>
      <c r="G23" s="9" t="b">
        <f>if(iferror(VLOOKUP($A23, NIL!$A$2:$F1000, 1, false), false), true, false)</f>
        <v>1</v>
      </c>
    </row>
    <row r="24">
      <c r="A24" s="2">
        <v>1117.0</v>
      </c>
      <c r="B24" s="2" t="s">
        <v>104</v>
      </c>
      <c r="C24" s="14">
        <f>iferror(VLOOKUP($A24, 'Awario - Last Month'!$A$2:$G1000, 3, false), "")</f>
        <v>5</v>
      </c>
      <c r="D24" s="2">
        <v>5.0</v>
      </c>
      <c r="E24" s="2">
        <v>61823.0</v>
      </c>
      <c r="F24" s="2">
        <v>263811.0</v>
      </c>
      <c r="G24" s="9" t="b">
        <f>if(iferror(VLOOKUP($A24, NIL!$A$2:$F1000, 1, false), false), true, false)</f>
        <v>1</v>
      </c>
    </row>
    <row r="25">
      <c r="A25" s="2">
        <v>1931.0</v>
      </c>
      <c r="B25" s="2" t="s">
        <v>261</v>
      </c>
      <c r="C25" s="14">
        <f>iferror(VLOOKUP($A25, 'Awario - Last Month'!$A$2:$G1000, 3, false), "")</f>
        <v>0</v>
      </c>
      <c r="D25" s="2">
        <v>0.0</v>
      </c>
      <c r="E25" s="2">
        <v>0.0</v>
      </c>
      <c r="F25" s="2">
        <v>0.0</v>
      </c>
      <c r="G25" s="9" t="b">
        <f>if(iferror(VLOOKUP($A25, NIL!$A$2:$F1000, 1, false), false), true, false)</f>
        <v>1</v>
      </c>
    </row>
    <row r="26">
      <c r="A26" s="2">
        <v>1423.0</v>
      </c>
      <c r="B26" s="2" t="s">
        <v>52</v>
      </c>
      <c r="C26" s="14">
        <f>iferror(VLOOKUP($A26, 'Awario - Last Month'!$A$2:$G1000, 3, false), "")</f>
        <v>5</v>
      </c>
      <c r="D26" s="2">
        <v>5.0</v>
      </c>
      <c r="E26" s="2">
        <v>2126.0</v>
      </c>
      <c r="F26" s="2">
        <v>9743.0</v>
      </c>
      <c r="G26" s="9" t="b">
        <f>if(iferror(VLOOKUP($A26, NIL!$A$2:$F1000, 1, false), false), true, false)</f>
        <v>1</v>
      </c>
    </row>
    <row r="27">
      <c r="A27" s="2">
        <v>755.0</v>
      </c>
      <c r="B27" s="2" t="s">
        <v>63</v>
      </c>
      <c r="C27" s="14">
        <f>iferror(VLOOKUP($A27, 'Awario - Last Month'!$A$2:$G1000, 3, false), "")</f>
        <v>1</v>
      </c>
      <c r="D27" s="2">
        <v>0.0</v>
      </c>
      <c r="E27" s="2">
        <v>0.0</v>
      </c>
      <c r="F27" s="2">
        <v>0.0</v>
      </c>
      <c r="G27" s="9" t="b">
        <f>if(iferror(VLOOKUP($A27, NIL!$A$2:$F1000, 1, false), false), true, false)</f>
        <v>1</v>
      </c>
    </row>
    <row r="28">
      <c r="A28" s="2">
        <v>1826.0</v>
      </c>
      <c r="B28" s="2" t="s">
        <v>222</v>
      </c>
      <c r="C28" s="14">
        <f>iferror(VLOOKUP($A28, 'Awario - Last Month'!$A$2:$G1000, 3, false), "")</f>
        <v>0</v>
      </c>
      <c r="D28" s="2">
        <v>0.0</v>
      </c>
      <c r="E28" s="2">
        <v>0.0</v>
      </c>
      <c r="F28" s="2">
        <v>0.0</v>
      </c>
      <c r="G28" s="9" t="b">
        <f>if(iferror(VLOOKUP($A28, NIL!$A$2:$F1000, 1, false), false), true, false)</f>
        <v>1</v>
      </c>
    </row>
    <row r="29">
      <c r="A29" s="2">
        <v>2301.0</v>
      </c>
      <c r="B29" s="2" t="s">
        <v>155</v>
      </c>
      <c r="C29" s="14" t="str">
        <f>iferror(VLOOKUP($A29, 'Awario - Last Month'!$A$2:$G1000, 3, false), "")</f>
        <v/>
      </c>
      <c r="D29" s="2">
        <v>2.0</v>
      </c>
      <c r="E29" s="2">
        <v>0.0</v>
      </c>
      <c r="F29" s="2">
        <v>7271.0</v>
      </c>
      <c r="G29" s="9" t="b">
        <f>if(iferror(VLOOKUP($A29, NIL!$A$2:$F1000, 1, false), false), true, false)</f>
        <v>1</v>
      </c>
    </row>
    <row r="30">
      <c r="A30" s="2">
        <v>1412.0</v>
      </c>
      <c r="B30" s="2" t="s">
        <v>127</v>
      </c>
      <c r="C30" s="14">
        <f>iferror(VLOOKUP($A30, 'Awario - Last Month'!$A$2:$G1000, 3, false), "")</f>
        <v>0</v>
      </c>
      <c r="D30" s="2">
        <v>0.0</v>
      </c>
      <c r="E30" s="2">
        <v>0.0</v>
      </c>
      <c r="F30" s="2">
        <v>0.0</v>
      </c>
      <c r="G30" s="9" t="b">
        <f>if(iferror(VLOOKUP($A30, NIL!$A$2:$F1000, 1, false), false), true, false)</f>
        <v>1</v>
      </c>
    </row>
    <row r="31">
      <c r="A31" s="2">
        <v>1529.0</v>
      </c>
      <c r="B31" s="2" t="s">
        <v>164</v>
      </c>
      <c r="C31" s="14">
        <f>iferror(VLOOKUP($A31, 'Awario - Last Month'!$A$2:$G1000, 3, false), "")</f>
        <v>0</v>
      </c>
      <c r="D31" s="2">
        <v>0.0</v>
      </c>
      <c r="E31" s="2">
        <v>0.0</v>
      </c>
      <c r="F31" s="2">
        <v>0.0</v>
      </c>
      <c r="G31" s="9" t="b">
        <f>if(iferror(VLOOKUP($A31, NIL!$A$2:$F1000, 1, false), false), true, false)</f>
        <v>1</v>
      </c>
    </row>
    <row r="32">
      <c r="A32" s="2">
        <v>1874.0</v>
      </c>
      <c r="B32" s="2" t="s">
        <v>249</v>
      </c>
      <c r="C32" s="14">
        <f>iferror(VLOOKUP($A32, 'Awario - Last Month'!$A$2:$G1000, 3, false), "")</f>
        <v>0</v>
      </c>
      <c r="D32" s="2">
        <v>5.0</v>
      </c>
      <c r="E32" s="2">
        <v>1710.0</v>
      </c>
      <c r="F32" s="2">
        <v>4551.0</v>
      </c>
      <c r="G32" s="9" t="b">
        <f>if(iferror(VLOOKUP($A32, NIL!$A$2:$F1000, 1, false), false), true, false)</f>
        <v>1</v>
      </c>
    </row>
    <row r="33">
      <c r="A33" s="2">
        <v>1018.0</v>
      </c>
      <c r="B33" s="2" t="s">
        <v>91</v>
      </c>
      <c r="C33" s="14">
        <f>iferror(VLOOKUP($A33, 'Awario - Last Month'!$A$2:$G1000, 3, false), "")</f>
        <v>1</v>
      </c>
      <c r="D33" s="2">
        <v>0.0</v>
      </c>
      <c r="E33" s="2">
        <v>0.0</v>
      </c>
      <c r="F33" s="2">
        <v>0.0</v>
      </c>
      <c r="G33" s="9" t="b">
        <f>if(iferror(VLOOKUP($A33, NIL!$A$2:$F1000, 1, false), false), true, false)</f>
        <v>1</v>
      </c>
    </row>
    <row r="34">
      <c r="A34" s="2">
        <v>1726.0</v>
      </c>
      <c r="B34" s="2" t="s">
        <v>199</v>
      </c>
      <c r="C34" s="14">
        <f>iferror(VLOOKUP($A34, 'Awario - Last Month'!$A$2:$G1000, 3, false), "")</f>
        <v>2</v>
      </c>
      <c r="D34" s="2">
        <v>0.0</v>
      </c>
      <c r="E34" s="2">
        <v>0.0</v>
      </c>
      <c r="F34" s="2">
        <v>0.0</v>
      </c>
      <c r="G34" s="9" t="b">
        <f>if(iferror(VLOOKUP($A34, NIL!$A$2:$F1000, 1, false), false), true, false)</f>
        <v>1</v>
      </c>
    </row>
    <row r="35">
      <c r="A35" s="2">
        <v>1827.0</v>
      </c>
      <c r="B35" s="2" t="s">
        <v>224</v>
      </c>
      <c r="C35" s="14">
        <f>iferror(VLOOKUP($A35, 'Awario - Last Month'!$A$2:$G1000, 3, false), "")</f>
        <v>0</v>
      </c>
      <c r="D35" s="2">
        <v>0.0</v>
      </c>
      <c r="E35" s="2">
        <v>0.0</v>
      </c>
      <c r="F35" s="2">
        <v>0.0</v>
      </c>
      <c r="G35" s="9" t="b">
        <f>if(iferror(VLOOKUP($A35, NIL!$A$2:$F1000, 1, false), false), true, false)</f>
        <v>1</v>
      </c>
    </row>
    <row r="36">
      <c r="A36" s="2">
        <v>1571.0</v>
      </c>
      <c r="B36" s="2" t="s">
        <v>342</v>
      </c>
      <c r="C36" s="14">
        <f>iferror(VLOOKUP($A36, 'Awario - Last Month'!$A$2:$G1000, 3, false), "")</f>
        <v>5</v>
      </c>
      <c r="D36" s="2">
        <v>5.0</v>
      </c>
      <c r="E36" s="2">
        <v>14398.0</v>
      </c>
      <c r="F36" s="2">
        <v>536821.0</v>
      </c>
      <c r="G36" s="9" t="b">
        <f>if(iferror(VLOOKUP($A36, NIL!$A$2:$F1000, 1, false), false), true, false)</f>
        <v>1</v>
      </c>
    </row>
    <row r="37">
      <c r="A37" s="2">
        <v>1608.0</v>
      </c>
      <c r="B37" s="2" t="s">
        <v>178</v>
      </c>
      <c r="C37" s="14">
        <f>iferror(VLOOKUP($A37, 'Awario - Last Month'!$A$2:$G1000, 3, false), "")</f>
        <v>0</v>
      </c>
      <c r="D37" s="2">
        <v>0.0</v>
      </c>
      <c r="E37" s="2">
        <v>0.0</v>
      </c>
      <c r="F37" s="2">
        <v>0.0</v>
      </c>
      <c r="G37" s="9" t="b">
        <f>if(iferror(VLOOKUP($A37, NIL!$A$2:$F1000, 1, false), false), true, false)</f>
        <v>1</v>
      </c>
    </row>
    <row r="38">
      <c r="A38" s="2">
        <v>831.0</v>
      </c>
      <c r="B38" s="2" t="s">
        <v>77</v>
      </c>
      <c r="C38" s="14">
        <f>iferror(VLOOKUP($A38, 'Awario - Last Month'!$A$2:$G1000, 3, false), "")</f>
        <v>1</v>
      </c>
      <c r="D38" s="2">
        <v>0.0</v>
      </c>
      <c r="E38" s="2">
        <v>2438.0</v>
      </c>
      <c r="F38" s="2">
        <v>2438.0</v>
      </c>
      <c r="G38" s="9" t="b">
        <f>if(iferror(VLOOKUP($A38, NIL!$A$2:$F1000, 1, false), false), true, false)</f>
        <v>1</v>
      </c>
    </row>
    <row r="39">
      <c r="A39" s="2">
        <v>2214.0</v>
      </c>
      <c r="B39" s="2" t="s">
        <v>255</v>
      </c>
      <c r="C39" s="14" t="str">
        <f>iferror(VLOOKUP($A39, 'Awario - Last Month'!$A$2:$G1000, 3, false), "")</f>
        <v/>
      </c>
      <c r="D39" s="2">
        <v>4.0</v>
      </c>
      <c r="E39" s="2">
        <v>0.0</v>
      </c>
      <c r="F39" s="2">
        <v>2285.0</v>
      </c>
      <c r="G39" s="9" t="b">
        <f>if(iferror(VLOOKUP($A39, NIL!$A$2:$F1000, 1, false), false), true, false)</f>
        <v>1</v>
      </c>
    </row>
    <row r="40">
      <c r="A40" s="2">
        <v>1804.0</v>
      </c>
      <c r="B40" s="2" t="s">
        <v>220</v>
      </c>
      <c r="C40" s="14">
        <f>iferror(VLOOKUP($A40, 'Awario - Last Month'!$A$2:$G1000, 3, false), "")</f>
        <v>0</v>
      </c>
      <c r="D40" s="2">
        <v>0.0</v>
      </c>
      <c r="E40" s="2">
        <v>0.0</v>
      </c>
      <c r="F40" s="2">
        <v>0.0</v>
      </c>
      <c r="G40" s="9" t="b">
        <f>if(iferror(VLOOKUP($A40, NIL!$A$2:$F1000, 1, false), false), true, false)</f>
        <v>1</v>
      </c>
    </row>
    <row r="41">
      <c r="A41" s="2">
        <v>1222.0</v>
      </c>
      <c r="B41" s="2" t="s">
        <v>109</v>
      </c>
      <c r="C41" s="14">
        <f>iferror(VLOOKUP($A41, 'Awario - Last Month'!$A$2:$G1000, 3, false), "")</f>
        <v>0</v>
      </c>
      <c r="D41" s="2">
        <v>0.0</v>
      </c>
      <c r="E41" s="2">
        <v>0.0</v>
      </c>
      <c r="F41" s="2">
        <v>0.0</v>
      </c>
      <c r="G41" s="9" t="b">
        <f>if(iferror(VLOOKUP($A41, NIL!$A$2:$F1000, 1, false), false), true, false)</f>
        <v>1</v>
      </c>
    </row>
    <row r="42">
      <c r="A42" s="2">
        <v>1721.0</v>
      </c>
      <c r="B42" s="2" t="s">
        <v>198</v>
      </c>
      <c r="C42" s="14">
        <f>iferror(VLOOKUP($A42, 'Awario - Last Month'!$A$2:$G1000, 3, false), "")</f>
        <v>1</v>
      </c>
      <c r="D42" s="2">
        <v>5.0</v>
      </c>
      <c r="E42" s="2">
        <v>0.0</v>
      </c>
      <c r="F42" s="2">
        <v>61623.0</v>
      </c>
      <c r="G42" s="9" t="b">
        <f>if(iferror(VLOOKUP($A42, NIL!$A$2:$F1000, 1, false), false), true, false)</f>
        <v>1</v>
      </c>
    </row>
    <row r="43">
      <c r="A43" s="2">
        <v>1868.0</v>
      </c>
      <c r="B43" s="2" t="s">
        <v>244</v>
      </c>
      <c r="C43" s="14">
        <f>iferror(VLOOKUP($A43, 'Awario - Last Month'!$A$2:$G1000, 3, false), "")</f>
        <v>0</v>
      </c>
      <c r="D43" s="2">
        <v>0.0</v>
      </c>
      <c r="E43" s="2">
        <v>0.0</v>
      </c>
      <c r="F43" s="2">
        <v>0.0</v>
      </c>
      <c r="G43" s="9" t="b">
        <f>if(iferror(VLOOKUP($A43, NIL!$A$2:$F1000, 1, false), false), true, false)</f>
        <v>1</v>
      </c>
    </row>
    <row r="44">
      <c r="A44" s="2">
        <v>2202.0</v>
      </c>
      <c r="B44" s="2" t="s">
        <v>313</v>
      </c>
      <c r="C44" s="14" t="str">
        <f>iferror(VLOOKUP($A44, 'Awario - Last Month'!$A$2:$G1000, 3, false), "")</f>
        <v/>
      </c>
      <c r="D44" s="2">
        <v>0.0</v>
      </c>
      <c r="E44" s="2">
        <v>0.0</v>
      </c>
      <c r="F44" s="2">
        <v>0.0</v>
      </c>
      <c r="G44" s="9" t="b">
        <f>if(iferror(VLOOKUP($A44, NIL!$A$2:$F1000, 1, false), false), true, false)</f>
        <v>1</v>
      </c>
    </row>
    <row r="45">
      <c r="A45" s="2">
        <v>871.0</v>
      </c>
      <c r="B45" s="2" t="s">
        <v>83</v>
      </c>
      <c r="C45" s="14">
        <f>iferror(VLOOKUP($A45, 'Awario - Last Month'!$A$2:$G1000, 3, false), "")</f>
        <v>0</v>
      </c>
      <c r="D45" s="2">
        <v>0.0</v>
      </c>
      <c r="E45" s="2">
        <v>0.0</v>
      </c>
      <c r="F45" s="2">
        <v>0.0</v>
      </c>
      <c r="G45" s="9" t="b">
        <f>if(iferror(VLOOKUP($A45, NIL!$A$2:$F1000, 1, false), false), true, false)</f>
        <v>1</v>
      </c>
    </row>
    <row r="46">
      <c r="A46" s="2">
        <v>1349.0</v>
      </c>
      <c r="B46" s="2" t="s">
        <v>119</v>
      </c>
      <c r="C46" s="14">
        <f>iferror(VLOOKUP($A46, 'Awario - Last Month'!$A$2:$G1000, 3, false), "")</f>
        <v>0</v>
      </c>
      <c r="D46" s="2">
        <v>1.0</v>
      </c>
      <c r="E46" s="2">
        <v>0.0</v>
      </c>
      <c r="F46" s="2">
        <v>220.0</v>
      </c>
      <c r="G46" s="9" t="b">
        <f>if(iferror(VLOOKUP($A46, NIL!$A$2:$F1000, 1, false), false), true, false)</f>
        <v>1</v>
      </c>
    </row>
    <row r="47">
      <c r="A47" s="2">
        <v>1323.0</v>
      </c>
      <c r="B47" s="2" t="s">
        <v>117</v>
      </c>
      <c r="C47" s="14">
        <f>iferror(VLOOKUP($A47, 'Awario - Last Month'!$A$2:$G1000, 3, false), "")</f>
        <v>0</v>
      </c>
      <c r="D47" s="2">
        <v>3.0</v>
      </c>
      <c r="E47" s="2">
        <v>0.0</v>
      </c>
      <c r="F47" s="2">
        <v>3145.0</v>
      </c>
      <c r="G47" s="9" t="b">
        <f>if(iferror(VLOOKUP($A47, NIL!$A$2:$F1000, 1, false), false), true, false)</f>
        <v>1</v>
      </c>
    </row>
    <row r="48">
      <c r="A48" s="2">
        <v>1997.0</v>
      </c>
      <c r="B48" s="2" t="s">
        <v>274</v>
      </c>
      <c r="C48" s="14">
        <f>iferror(VLOOKUP($A48, 'Awario - Last Month'!$A$2:$G1000, 3, false), "")</f>
        <v>0</v>
      </c>
      <c r="D48" s="2">
        <v>0.0</v>
      </c>
      <c r="E48" s="2">
        <v>0.0</v>
      </c>
      <c r="F48" s="2">
        <v>0.0</v>
      </c>
      <c r="G48" s="9" t="b">
        <f>if(iferror(VLOOKUP($A48, NIL!$A$2:$F1000, 1, false), false), true, false)</f>
        <v>1</v>
      </c>
    </row>
    <row r="49">
      <c r="A49" s="2">
        <v>877.0</v>
      </c>
      <c r="B49" s="2" t="s">
        <v>343</v>
      </c>
      <c r="C49" s="14">
        <f>iferror(VLOOKUP($A49, 'Awario - Last Month'!$A$2:$G1000, 3, false), "")</f>
        <v>0</v>
      </c>
      <c r="D49" s="2">
        <v>0.0</v>
      </c>
      <c r="E49" s="2">
        <v>0.0</v>
      </c>
      <c r="F49" s="2">
        <v>0.0</v>
      </c>
      <c r="G49" s="9" t="b">
        <f>if(iferror(VLOOKUP($A49, NIL!$A$2:$F1000, 1, false), false), true, false)</f>
        <v>1</v>
      </c>
    </row>
    <row r="50">
      <c r="A50" s="2">
        <v>1985.0</v>
      </c>
      <c r="B50" s="2" t="s">
        <v>105</v>
      </c>
      <c r="C50" s="14">
        <f>iferror(VLOOKUP($A50, 'Awario - Last Month'!$A$2:$G1000, 3, false), "")</f>
        <v>4</v>
      </c>
      <c r="D50" s="2">
        <v>4.0</v>
      </c>
      <c r="E50" s="2">
        <v>6161.0</v>
      </c>
      <c r="F50" s="2">
        <v>856036.0</v>
      </c>
      <c r="G50" s="9" t="b">
        <f>if(iferror(VLOOKUP($A50, NIL!$A$2:$F1000, 1, false), false), true, false)</f>
        <v>1</v>
      </c>
    </row>
    <row r="51">
      <c r="A51" s="2">
        <v>2215.0</v>
      </c>
      <c r="B51" s="2" t="s">
        <v>320</v>
      </c>
      <c r="C51" s="14" t="str">
        <f>iferror(VLOOKUP($A51, 'Awario - Last Month'!$A$2:$G1000, 3, false), "")</f>
        <v/>
      </c>
      <c r="D51" s="2">
        <v>1.0</v>
      </c>
      <c r="E51" s="2">
        <v>0.0</v>
      </c>
      <c r="F51" s="2">
        <v>7.0</v>
      </c>
      <c r="G51" s="9" t="b">
        <f>if(iferror(VLOOKUP($A51, NIL!$A$2:$F1000, 1, false), false), true, false)</f>
        <v>1</v>
      </c>
    </row>
    <row r="52">
      <c r="A52" s="2">
        <v>2167.0</v>
      </c>
      <c r="B52" s="2" t="s">
        <v>309</v>
      </c>
      <c r="C52" s="14" t="str">
        <f>iferror(VLOOKUP($A52, 'Awario - Last Month'!$A$2:$G1000, 3, false), "")</f>
        <v/>
      </c>
      <c r="D52" s="2">
        <v>5.0</v>
      </c>
      <c r="E52" s="2">
        <v>239.0</v>
      </c>
      <c r="F52" s="2">
        <v>219836.0</v>
      </c>
      <c r="G52" s="9" t="b">
        <f>if(iferror(VLOOKUP($A52, NIL!$A$2:$F1000, 1, false), false), true, false)</f>
        <v>1</v>
      </c>
    </row>
    <row r="53">
      <c r="A53" s="2">
        <v>2079.0</v>
      </c>
      <c r="B53" s="2" t="s">
        <v>296</v>
      </c>
      <c r="C53" s="14">
        <f>iferror(VLOOKUP($A53, 'Awario - Last Month'!$A$2:$G1000, 3, false), "")</f>
        <v>3</v>
      </c>
      <c r="D53" s="2">
        <v>3.0</v>
      </c>
      <c r="E53" s="2">
        <v>2429.0</v>
      </c>
      <c r="F53" s="2">
        <v>2434.0</v>
      </c>
      <c r="G53" s="9" t="b">
        <f>if(iferror(VLOOKUP($A53, NIL!$A$2:$F1000, 1, false), false), true, false)</f>
        <v>1</v>
      </c>
    </row>
    <row r="54">
      <c r="A54" s="2">
        <v>2067.0</v>
      </c>
      <c r="B54" s="2" t="s">
        <v>346</v>
      </c>
      <c r="C54" s="14">
        <f>iferror(VLOOKUP($A54, 'Awario - Last Month'!$A$2:$G1000, 3, false), "")</f>
        <v>3</v>
      </c>
      <c r="D54" s="2">
        <v>5.0</v>
      </c>
      <c r="E54" s="2">
        <v>40238.0</v>
      </c>
      <c r="F54" s="2">
        <v>40443.0</v>
      </c>
      <c r="G54" s="9" t="b">
        <f>if(iferror(VLOOKUP($A54, NIL!$A$2:$F1000, 1, false), false), true, false)</f>
        <v>1</v>
      </c>
    </row>
    <row r="55">
      <c r="A55" s="2">
        <v>1823.0</v>
      </c>
      <c r="B55" s="2" t="s">
        <v>221</v>
      </c>
      <c r="C55" s="14">
        <f>iferror(VLOOKUP($A55, 'Awario - Last Month'!$A$2:$G1000, 3, false), "")</f>
        <v>1</v>
      </c>
      <c r="D55" s="2">
        <v>0.0</v>
      </c>
      <c r="E55" s="2">
        <v>0.0</v>
      </c>
      <c r="F55" s="2">
        <v>0.0</v>
      </c>
      <c r="G55" s="9" t="b">
        <f>if(iferror(VLOOKUP($A55, NIL!$A$2:$F1000, 1, false), false), true, false)</f>
        <v>1</v>
      </c>
    </row>
    <row r="56">
      <c r="A56" s="2">
        <v>1742.0</v>
      </c>
      <c r="B56" s="2" t="s">
        <v>203</v>
      </c>
      <c r="C56" s="14">
        <f>iferror(VLOOKUP($A56, 'Awario - Last Month'!$A$2:$G1000, 3, false), "")</f>
        <v>0</v>
      </c>
      <c r="D56" s="2">
        <v>0.0</v>
      </c>
      <c r="E56" s="2">
        <v>0.0</v>
      </c>
      <c r="F56" s="2">
        <v>0.0</v>
      </c>
      <c r="G56" s="9" t="b">
        <f>if(iferror(VLOOKUP($A56, NIL!$A$2:$F1000, 1, false), false), true, false)</f>
        <v>1</v>
      </c>
    </row>
    <row r="57">
      <c r="A57" s="2">
        <v>2009.0</v>
      </c>
      <c r="B57" s="2" t="s">
        <v>278</v>
      </c>
      <c r="C57" s="14">
        <f>iferror(VLOOKUP($A57, 'Awario - Last Month'!$A$2:$G1000, 3, false), "")</f>
        <v>2</v>
      </c>
      <c r="D57" s="2">
        <v>0.0</v>
      </c>
      <c r="E57" s="2">
        <v>0.0</v>
      </c>
      <c r="F57" s="2">
        <v>0.0</v>
      </c>
      <c r="G57" s="9" t="b">
        <f>if(iferror(VLOOKUP($A57, NIL!$A$2:$F1000, 1, false), false), true, false)</f>
        <v>1</v>
      </c>
    </row>
    <row r="58">
      <c r="A58" s="2">
        <v>1712.0</v>
      </c>
      <c r="B58" s="2" t="s">
        <v>189</v>
      </c>
      <c r="C58" s="14">
        <f>iferror(VLOOKUP($A58, 'Awario - Last Month'!$A$2:$G1000, 3, false), "")</f>
        <v>5</v>
      </c>
      <c r="D58" s="2">
        <v>5.0</v>
      </c>
      <c r="E58" s="2">
        <v>0.0</v>
      </c>
      <c r="F58" s="2">
        <v>89.0</v>
      </c>
      <c r="G58" s="9" t="b">
        <f>if(iferror(VLOOKUP($A58, NIL!$A$2:$F1000, 1, false), false), true, false)</f>
        <v>1</v>
      </c>
    </row>
    <row r="59">
      <c r="A59" s="2">
        <v>1713.0</v>
      </c>
      <c r="B59" s="2" t="s">
        <v>191</v>
      </c>
      <c r="C59" s="14">
        <f>iferror(VLOOKUP($A59, 'Awario - Last Month'!$A$2:$G1000, 3, false), "")</f>
        <v>5</v>
      </c>
      <c r="D59" s="2">
        <v>5.0</v>
      </c>
      <c r="E59" s="2">
        <v>0.0</v>
      </c>
      <c r="F59" s="2">
        <v>89.0</v>
      </c>
      <c r="G59" s="9" t="b">
        <f>if(iferror(VLOOKUP($A59, NIL!$A$2:$F1000, 1, false), false), true, false)</f>
        <v>1</v>
      </c>
    </row>
    <row r="60">
      <c r="A60" s="2">
        <v>1895.0</v>
      </c>
      <c r="B60" s="2" t="s">
        <v>348</v>
      </c>
      <c r="C60" s="14">
        <f>iferror(VLOOKUP($A60, 'Awario - Last Month'!$A$2:$G1000, 3, false), "")</f>
        <v>5</v>
      </c>
      <c r="D60" s="2">
        <v>5.0</v>
      </c>
      <c r="E60" s="2">
        <v>0.0</v>
      </c>
      <c r="F60" s="2">
        <v>89.0</v>
      </c>
      <c r="G60" s="9" t="b">
        <f>if(iferror(VLOOKUP($A60, NIL!$A$2:$F1000, 1, false), false), true, false)</f>
        <v>1</v>
      </c>
    </row>
    <row r="61">
      <c r="A61" s="2">
        <v>1569.0</v>
      </c>
      <c r="B61" s="2" t="s">
        <v>167</v>
      </c>
      <c r="C61" s="14">
        <f>iferror(VLOOKUP($A61, 'Awario - Last Month'!$A$2:$G1000, 3, false), "")</f>
        <v>5</v>
      </c>
      <c r="D61" s="2">
        <v>3.0</v>
      </c>
      <c r="E61" s="2">
        <v>29867.0</v>
      </c>
      <c r="F61" s="2">
        <v>30081.0</v>
      </c>
      <c r="G61" s="9" t="b">
        <f>if(iferror(VLOOKUP($A61, NIL!$A$2:$F1000, 1, false), false), true, false)</f>
        <v>1</v>
      </c>
    </row>
    <row r="62">
      <c r="A62" s="2">
        <v>1462.0</v>
      </c>
      <c r="B62" s="2" t="s">
        <v>147</v>
      </c>
      <c r="C62" s="14">
        <f>iferror(VLOOKUP($A62, 'Awario - Last Month'!$A$2:$G1000, 3, false), "")</f>
        <v>0</v>
      </c>
      <c r="D62" s="2">
        <v>0.0</v>
      </c>
      <c r="E62" s="2">
        <v>0.0</v>
      </c>
      <c r="F62" s="2">
        <v>0.0</v>
      </c>
      <c r="G62" s="9" t="b">
        <f>if(iferror(VLOOKUP($A62, NIL!$A$2:$F1000, 1, false), false), true, false)</f>
        <v>1</v>
      </c>
    </row>
    <row r="63">
      <c r="A63" s="2">
        <v>1719.0</v>
      </c>
      <c r="B63" s="2" t="s">
        <v>197</v>
      </c>
      <c r="C63" s="14">
        <f>iferror(VLOOKUP($A63, 'Awario - Last Month'!$A$2:$G1000, 3, false), "")</f>
        <v>5</v>
      </c>
      <c r="D63" s="2">
        <v>5.0</v>
      </c>
      <c r="E63" s="2">
        <v>40328.0</v>
      </c>
      <c r="F63" s="2">
        <v>104636.0</v>
      </c>
      <c r="G63" s="9" t="b">
        <f>if(iferror(VLOOKUP($A63, NIL!$A$2:$F1000, 1, false), false), true, false)</f>
        <v>1</v>
      </c>
    </row>
    <row r="64">
      <c r="A64" s="2">
        <v>1711.0</v>
      </c>
      <c r="B64" s="10" t="s">
        <v>187</v>
      </c>
      <c r="C64" s="14">
        <f>iferror(VLOOKUP($A64, 'Awario - Last Month'!$A$2:$G1000, 3, false), "")</f>
        <v>5</v>
      </c>
      <c r="D64" s="2">
        <v>3.0</v>
      </c>
      <c r="E64" s="2">
        <v>0.0</v>
      </c>
      <c r="F64" s="2">
        <v>747.0</v>
      </c>
      <c r="G64" s="9" t="b">
        <f>if(iferror(VLOOKUP($A64, NIL!$A$2:$F1000, 1, false), false), true, false)</f>
        <v>1</v>
      </c>
    </row>
    <row r="65">
      <c r="A65" s="2">
        <v>1871.0</v>
      </c>
      <c r="B65" s="2" t="s">
        <v>349</v>
      </c>
      <c r="C65" s="14">
        <f>iferror(VLOOKUP($A65, 'Awario - Last Month'!$A$2:$G1000, 3, false), "")</f>
        <v>0</v>
      </c>
      <c r="D65" s="2">
        <v>0.0</v>
      </c>
      <c r="E65" s="2">
        <v>0.0</v>
      </c>
      <c r="F65" s="2">
        <v>0.0</v>
      </c>
      <c r="G65" s="9" t="b">
        <f>if(iferror(VLOOKUP($A65, NIL!$A$2:$F1000, 1, false), false), true, false)</f>
        <v>1</v>
      </c>
    </row>
    <row r="66">
      <c r="A66" s="2">
        <v>2201.0</v>
      </c>
      <c r="B66" s="2" t="s">
        <v>350</v>
      </c>
      <c r="C66" s="14" t="str">
        <f>iferror(VLOOKUP($A66, 'Awario - Last Month'!$A$2:$G1000, 3, false), "")</f>
        <v/>
      </c>
      <c r="D66" s="2">
        <v>3.0</v>
      </c>
      <c r="E66" s="2">
        <v>7747.0</v>
      </c>
      <c r="F66" s="2">
        <v>1634673.0</v>
      </c>
      <c r="G66" s="9" t="b">
        <f>if(iferror(VLOOKUP($A66, NIL!$A$2:$F1000, 1, false), false), true, false)</f>
        <v>1</v>
      </c>
    </row>
    <row r="67">
      <c r="A67" s="2">
        <v>1233.0</v>
      </c>
      <c r="B67" s="2" t="s">
        <v>110</v>
      </c>
      <c r="C67" s="14">
        <f>iferror(VLOOKUP($A67, 'Awario - Last Month'!$A$2:$G1000, 3, false), "")</f>
        <v>1</v>
      </c>
      <c r="D67" s="2">
        <v>0.0</v>
      </c>
      <c r="E67" s="2">
        <v>0.0</v>
      </c>
      <c r="F67" s="2">
        <v>0.0</v>
      </c>
      <c r="G67" s="9" t="b">
        <f>if(iferror(VLOOKUP($A67, NIL!$A$2:$F1000, 1, false), false), true, false)</f>
        <v>1</v>
      </c>
    </row>
    <row r="68">
      <c r="A68" s="2">
        <v>1552.0</v>
      </c>
      <c r="B68" s="2" t="s">
        <v>165</v>
      </c>
      <c r="C68" s="14">
        <f>iferror(VLOOKUP($A68, 'Awario - Last Month'!$A$2:$G1000, 3, false), "")</f>
        <v>0</v>
      </c>
      <c r="D68" s="2">
        <v>0.0</v>
      </c>
      <c r="E68" s="2">
        <v>0.0</v>
      </c>
      <c r="F68" s="2">
        <v>0.0</v>
      </c>
      <c r="G68" s="9" t="b">
        <f>if(iferror(VLOOKUP($A68, NIL!$A$2:$F1000, 1, false), false), true, false)</f>
        <v>1</v>
      </c>
    </row>
    <row r="69">
      <c r="A69" s="2">
        <v>2288.0</v>
      </c>
      <c r="B69" s="2" t="s">
        <v>353</v>
      </c>
      <c r="C69" s="14" t="str">
        <f>iferror(VLOOKUP($A69, 'Awario - Last Month'!$A$2:$G1000, 3, false), "")</f>
        <v/>
      </c>
      <c r="D69" s="2">
        <v>5.0</v>
      </c>
      <c r="E69" s="2">
        <v>42712.0</v>
      </c>
      <c r="F69" s="2">
        <v>45018.0</v>
      </c>
      <c r="G69" s="9" t="b">
        <f>if(iferror(VLOOKUP($A69, NIL!$A$2:$F1000, 1, false), false), true, false)</f>
        <v>1</v>
      </c>
    </row>
    <row r="70">
      <c r="A70" s="2">
        <v>2082.0</v>
      </c>
      <c r="B70" s="2" t="s">
        <v>102</v>
      </c>
      <c r="C70" s="14">
        <f>iferror(VLOOKUP($A70, 'Awario - Last Month'!$A$2:$G1000, 3, false), "")</f>
        <v>5</v>
      </c>
      <c r="D70" s="2">
        <v>5.0</v>
      </c>
      <c r="E70" s="2">
        <v>5033.0</v>
      </c>
      <c r="F70" s="2">
        <v>454127.0</v>
      </c>
      <c r="G70" s="9" t="b">
        <f>if(iferror(VLOOKUP($A70, NIL!$A$2:$F1000, 1, false), false), true, false)</f>
        <v>1</v>
      </c>
    </row>
    <row r="71">
      <c r="A71" s="2">
        <v>1999.0</v>
      </c>
      <c r="B71" s="2" t="s">
        <v>355</v>
      </c>
      <c r="C71" s="14">
        <f>iferror(VLOOKUP($A71, 'Awario - Last Month'!$A$2:$G1000, 3, false), "")</f>
        <v>5</v>
      </c>
      <c r="D71" s="2">
        <v>5.0</v>
      </c>
      <c r="E71" s="2">
        <v>75362.0</v>
      </c>
      <c r="F71" s="2">
        <v>84548.0</v>
      </c>
      <c r="G71" s="9" t="b">
        <f>if(iferror(VLOOKUP($A71, NIL!$A$2:$F1000, 1, false), false), true, false)</f>
        <v>1</v>
      </c>
    </row>
    <row r="72">
      <c r="A72" s="2">
        <v>1723.0</v>
      </c>
      <c r="B72" s="2" t="s">
        <v>357</v>
      </c>
      <c r="C72" s="14">
        <f>iferror(VLOOKUP($A72, 'Awario - Last Month'!$A$2:$G1000, 3, false), "")</f>
        <v>5</v>
      </c>
      <c r="D72" s="2">
        <v>5.0</v>
      </c>
      <c r="E72" s="2">
        <v>9375.0</v>
      </c>
      <c r="F72" s="2">
        <v>15669.0</v>
      </c>
      <c r="G72" s="9" t="b">
        <f>if(iferror(VLOOKUP($A72, NIL!$A$2:$F1000, 1, false), false), true, false)</f>
        <v>1</v>
      </c>
    </row>
    <row r="73">
      <c r="A73" s="2">
        <v>2116.0</v>
      </c>
      <c r="B73" s="2" t="s">
        <v>358</v>
      </c>
      <c r="C73" s="14" t="str">
        <f>iferror(VLOOKUP($A73, 'Awario - Last Month'!$A$2:$G1000, 3, false), "")</f>
        <v/>
      </c>
      <c r="D73" s="2">
        <v>4.0</v>
      </c>
      <c r="E73" s="2">
        <v>1710.0</v>
      </c>
      <c r="F73" s="2">
        <v>3124.0</v>
      </c>
      <c r="G73" s="9" t="b">
        <f>if(iferror(VLOOKUP($A73, NIL!$A$2:$F1000, 1, false), false), true, false)</f>
        <v>1</v>
      </c>
    </row>
    <row r="74">
      <c r="A74" s="2">
        <v>2204.0</v>
      </c>
      <c r="B74" s="2" t="s">
        <v>293</v>
      </c>
      <c r="C74" s="14" t="str">
        <f>iferror(VLOOKUP($A74, 'Awario - Last Month'!$A$2:$G1000, 3, false), "")</f>
        <v/>
      </c>
      <c r="D74" s="2">
        <v>0.0</v>
      </c>
      <c r="E74" s="2">
        <v>0.0</v>
      </c>
      <c r="F74" s="2">
        <v>0.0</v>
      </c>
      <c r="G74" s="9" t="b">
        <f>if(iferror(VLOOKUP($A74, NIL!$A$2:$F1000, 1, false), false), true, false)</f>
        <v>1</v>
      </c>
    </row>
    <row r="75">
      <c r="A75" s="2">
        <v>955.0</v>
      </c>
      <c r="B75" s="2" t="s">
        <v>89</v>
      </c>
      <c r="C75" s="14">
        <f>iferror(VLOOKUP($A75, 'Awario - Last Month'!$A$2:$G1000, 3, false), "")</f>
        <v>1</v>
      </c>
      <c r="D75" s="2">
        <v>0.0</v>
      </c>
      <c r="E75" s="2">
        <v>0.0</v>
      </c>
      <c r="F75" s="2">
        <v>0.0</v>
      </c>
      <c r="G75" s="9" t="b">
        <f>if(iferror(VLOOKUP($A75, NIL!$A$2:$F1000, 1, false), false), true, false)</f>
        <v>1</v>
      </c>
    </row>
    <row r="76">
      <c r="A76" s="2">
        <v>1988.0</v>
      </c>
      <c r="B76" s="2" t="s">
        <v>271</v>
      </c>
      <c r="C76" s="14">
        <f>iferror(VLOOKUP($A76, 'Awario - Last Month'!$A$2:$G1000, 3, false), "")</f>
        <v>0</v>
      </c>
      <c r="D76" s="2">
        <v>0.0</v>
      </c>
      <c r="E76" s="2">
        <v>0.0</v>
      </c>
      <c r="F76" s="2">
        <v>0.0</v>
      </c>
      <c r="G76" s="9" t="b">
        <f>if(iferror(VLOOKUP($A76, NIL!$A$2:$F1000, 1, false), false), true, false)</f>
        <v>1</v>
      </c>
    </row>
    <row r="77">
      <c r="A77" s="2">
        <v>808.0</v>
      </c>
      <c r="B77" s="2" t="s">
        <v>67</v>
      </c>
      <c r="C77" s="14">
        <f>iferror(VLOOKUP($A77, 'Awario - Last Month'!$A$2:$G1000, 3, false), "")</f>
        <v>0</v>
      </c>
      <c r="D77" s="2">
        <v>0.0</v>
      </c>
      <c r="E77" s="2">
        <v>2429.0</v>
      </c>
      <c r="F77" s="2">
        <v>2429.0</v>
      </c>
      <c r="G77" s="9" t="b">
        <f>if(iferror(VLOOKUP($A77, NIL!$A$2:$F1000, 1, false), false), true, false)</f>
        <v>1</v>
      </c>
    </row>
    <row r="78">
      <c r="A78" s="2">
        <v>1446.0</v>
      </c>
      <c r="B78" s="2" t="s">
        <v>138</v>
      </c>
      <c r="C78" s="14">
        <f>iferror(VLOOKUP($A78, 'Awario - Last Month'!$A$2:$G1000, 3, false), "")</f>
        <v>0</v>
      </c>
      <c r="D78" s="2">
        <v>0.0</v>
      </c>
      <c r="E78" s="2">
        <v>0.0</v>
      </c>
      <c r="F78" s="2">
        <v>0.0</v>
      </c>
      <c r="G78" s="9" t="b">
        <f>if(iferror(VLOOKUP($A78, NIL!$A$2:$F1000, 1, false), false), true, false)</f>
        <v>1</v>
      </c>
    </row>
    <row r="79">
      <c r="A79" s="2">
        <v>1304.0</v>
      </c>
      <c r="B79" s="2" t="s">
        <v>115</v>
      </c>
      <c r="C79" s="14">
        <f>iferror(VLOOKUP($A79, 'Awario - Last Month'!$A$2:$G1000, 3, false), "")</f>
        <v>0</v>
      </c>
      <c r="D79" s="2">
        <v>0.0</v>
      </c>
      <c r="E79" s="2">
        <v>0.0</v>
      </c>
      <c r="F79" s="2">
        <v>0.0</v>
      </c>
      <c r="G79" s="9" t="b">
        <f>if(iferror(VLOOKUP($A79, NIL!$A$2:$F1000, 1, false), false), true, false)</f>
        <v>1</v>
      </c>
    </row>
    <row r="80">
      <c r="A80" s="2">
        <v>1607.0</v>
      </c>
      <c r="B80" s="2" t="s">
        <v>177</v>
      </c>
      <c r="C80" s="14">
        <f>iferror(VLOOKUP($A80, 'Awario - Last Month'!$A$2:$G1000, 3, false), "")</f>
        <v>0</v>
      </c>
      <c r="D80" s="2">
        <v>2.0</v>
      </c>
      <c r="E80" s="2">
        <v>0.0</v>
      </c>
      <c r="F80" s="2">
        <v>714.0</v>
      </c>
      <c r="G80" s="9" t="b">
        <f>if(iferror(VLOOKUP($A80, NIL!$A$2:$F1000, 1, false), false), true, false)</f>
        <v>1</v>
      </c>
    </row>
    <row r="81">
      <c r="A81" s="2">
        <v>245.0</v>
      </c>
      <c r="B81" s="2" t="s">
        <v>53</v>
      </c>
      <c r="C81" s="14">
        <f>iferror(VLOOKUP($A81, 'Awario - Last Month'!$A$2:$G1000, 3, false), "")</f>
        <v>1</v>
      </c>
      <c r="D81" s="2">
        <v>1.0</v>
      </c>
      <c r="E81" s="2">
        <v>3198.0</v>
      </c>
      <c r="F81" s="2">
        <v>7510.0</v>
      </c>
      <c r="G81" s="9" t="b">
        <f>if(iferror(VLOOKUP($A81, NIL!$A$2:$F1000, 1, false), false), true, false)</f>
        <v>1</v>
      </c>
    </row>
    <row r="82">
      <c r="A82" s="2">
        <v>1318.0</v>
      </c>
      <c r="B82" s="2" t="s">
        <v>116</v>
      </c>
      <c r="C82" s="14">
        <f>iferror(VLOOKUP($A82, 'Awario - Last Month'!$A$2:$G1000, 3, false), "")</f>
        <v>4</v>
      </c>
      <c r="D82" s="2">
        <v>4.0</v>
      </c>
      <c r="E82" s="2">
        <v>0.0</v>
      </c>
      <c r="F82" s="2">
        <v>324743.0</v>
      </c>
      <c r="G82" s="9" t="b">
        <f>if(iferror(VLOOKUP($A82, NIL!$A$2:$F1000, 1, false), false), true, false)</f>
        <v>1</v>
      </c>
    </row>
    <row r="83">
      <c r="A83" s="2">
        <v>1416.0</v>
      </c>
      <c r="B83" s="2" t="s">
        <v>128</v>
      </c>
      <c r="C83" s="14">
        <f>iferror(VLOOKUP($A83, 'Awario - Last Month'!$A$2:$G1000, 3, false), "")</f>
        <v>2</v>
      </c>
      <c r="D83" s="2">
        <v>3.0</v>
      </c>
      <c r="E83" s="2">
        <v>0.0</v>
      </c>
      <c r="F83" s="2">
        <v>1743.0</v>
      </c>
      <c r="G83" s="9" t="b">
        <f>if(iferror(VLOOKUP($A83, NIL!$A$2:$F1000, 1, false), false), true, false)</f>
        <v>1</v>
      </c>
    </row>
    <row r="84">
      <c r="A84" s="2">
        <v>1791.0</v>
      </c>
      <c r="B84" s="2" t="s">
        <v>218</v>
      </c>
      <c r="C84" s="14">
        <f>iferror(VLOOKUP($A84, 'Awario - Last Month'!$A$2:$G1000, 3, false), "")</f>
        <v>0</v>
      </c>
      <c r="D84" s="2">
        <v>0.0</v>
      </c>
      <c r="E84" s="2">
        <v>0.0</v>
      </c>
      <c r="F84" s="2">
        <v>0.0</v>
      </c>
      <c r="G84" s="9" t="b">
        <f>if(iferror(VLOOKUP($A84, NIL!$A$2:$F1000, 1, false), false), true, false)</f>
        <v>1</v>
      </c>
    </row>
    <row r="85">
      <c r="A85" s="2">
        <v>865.0</v>
      </c>
      <c r="B85" s="2" t="s">
        <v>79</v>
      </c>
      <c r="C85" s="14">
        <f>iferror(VLOOKUP($A85, 'Awario - Last Month'!$A$2:$G1000, 3, false), "")</f>
        <v>1</v>
      </c>
      <c r="D85" s="2">
        <v>1.0</v>
      </c>
      <c r="E85" s="2">
        <v>0.0</v>
      </c>
      <c r="F85" s="2">
        <v>3914.0</v>
      </c>
      <c r="G85" s="9" t="b">
        <f>if(iferror(VLOOKUP($A85, NIL!$A$2:$F1000, 1, false), false), true, false)</f>
        <v>1</v>
      </c>
    </row>
    <row r="86">
      <c r="A86" s="2">
        <v>1708.0</v>
      </c>
      <c r="B86" s="2" t="s">
        <v>185</v>
      </c>
      <c r="C86" s="14">
        <f>iferror(VLOOKUP($A86, 'Awario - Last Month'!$A$2:$G1000, 3, false), "")</f>
        <v>5</v>
      </c>
      <c r="D86" s="2">
        <v>5.0</v>
      </c>
      <c r="E86" s="2">
        <v>101156.0</v>
      </c>
      <c r="F86" s="2">
        <v>114258.0</v>
      </c>
      <c r="G86" s="9" t="b">
        <f>if(iferror(VLOOKUP($A86, NIL!$A$2:$F1000, 1, false), false), true, false)</f>
        <v>1</v>
      </c>
    </row>
    <row r="87">
      <c r="A87" s="2">
        <v>1449.0</v>
      </c>
      <c r="B87" s="2" t="s">
        <v>142</v>
      </c>
      <c r="C87" s="14">
        <f>iferror(VLOOKUP($A87, 'Awario - Last Month'!$A$2:$G1000, 3, false), "")</f>
        <v>0</v>
      </c>
      <c r="D87" s="2">
        <v>0.0</v>
      </c>
      <c r="E87" s="2">
        <v>0.0</v>
      </c>
      <c r="F87" s="2">
        <v>0.0</v>
      </c>
      <c r="G87" s="9" t="b">
        <f>if(iferror(VLOOKUP($A87, NIL!$A$2:$F1000, 1, false), false), true, false)</f>
        <v>1</v>
      </c>
    </row>
    <row r="88">
      <c r="A88" s="2">
        <v>1864.0</v>
      </c>
      <c r="B88" s="2" t="s">
        <v>241</v>
      </c>
      <c r="C88" s="14">
        <f>iferror(VLOOKUP($A88, 'Awario - Last Month'!$A$2:$G1000, 3, false), "")</f>
        <v>0</v>
      </c>
      <c r="D88" s="2">
        <v>0.0</v>
      </c>
      <c r="E88" s="2">
        <v>0.0</v>
      </c>
      <c r="F88" s="2">
        <v>0.0</v>
      </c>
      <c r="G88" s="9" t="b">
        <f>if(iferror(VLOOKUP($A88, NIL!$A$2:$F1000, 1, false), false), true, false)</f>
        <v>1</v>
      </c>
    </row>
    <row r="89">
      <c r="A89" s="2">
        <v>2119.0</v>
      </c>
      <c r="B89" s="2" t="s">
        <v>308</v>
      </c>
      <c r="C89" s="14" t="str">
        <f>iferror(VLOOKUP($A89, 'Awario - Last Month'!$A$2:$G1000, 3, false), "")</f>
        <v/>
      </c>
      <c r="D89" s="2">
        <v>5.0</v>
      </c>
      <c r="E89" s="2">
        <v>99892.0</v>
      </c>
      <c r="F89" s="2">
        <v>112949.0</v>
      </c>
      <c r="G89" s="9" t="b">
        <f>if(iferror(VLOOKUP($A89, NIL!$A$2:$F1000, 1, false), false), true, false)</f>
        <v>1</v>
      </c>
    </row>
    <row r="90">
      <c r="A90" s="2">
        <v>830.0</v>
      </c>
      <c r="B90" s="2" t="s">
        <v>75</v>
      </c>
      <c r="C90" s="14">
        <f>iferror(VLOOKUP($A90, 'Awario - Last Month'!$A$2:$G1000, 3, false), "")</f>
        <v>2</v>
      </c>
      <c r="D90" s="2">
        <v>0.0</v>
      </c>
      <c r="E90" s="2">
        <v>0.0</v>
      </c>
      <c r="F90" s="2">
        <v>0.0</v>
      </c>
      <c r="G90" s="9" t="b">
        <f>if(iferror(VLOOKUP($A90, NIL!$A$2:$F1000, 1, false), false), true, false)</f>
        <v>1</v>
      </c>
    </row>
    <row r="91">
      <c r="A91" s="2">
        <v>239.0</v>
      </c>
      <c r="B91" s="2" t="s">
        <v>51</v>
      </c>
      <c r="C91" s="14" t="str">
        <f>iferror(VLOOKUP($A91, 'Awario - Last Month'!$A$2:$G1000, 3, false), "")</f>
        <v/>
      </c>
      <c r="D91" s="2">
        <v>1.0</v>
      </c>
      <c r="E91" s="2">
        <v>0.0</v>
      </c>
      <c r="F91" s="2">
        <v>383.0</v>
      </c>
      <c r="G91" s="9" t="b">
        <f>if(iferror(VLOOKUP($A91, NIL!$A$2:$F1000, 1, false), false), true, false)</f>
        <v>1</v>
      </c>
    </row>
    <row r="92">
      <c r="A92" s="2">
        <v>1453.0</v>
      </c>
      <c r="B92" s="2" t="s">
        <v>93</v>
      </c>
      <c r="C92" s="14">
        <f>iferror(VLOOKUP($A92, 'Awario - Last Month'!$A$2:$G1000, 3, false), "")</f>
        <v>5</v>
      </c>
      <c r="D92" s="2">
        <v>4.0</v>
      </c>
      <c r="E92" s="2">
        <v>4944.0</v>
      </c>
      <c r="F92" s="2">
        <v>7447.0</v>
      </c>
      <c r="G92" s="9" t="b">
        <f>if(iferror(VLOOKUP($A92, NIL!$A$2:$F1000, 1, false), false), true, false)</f>
        <v>1</v>
      </c>
    </row>
    <row r="93">
      <c r="A93" s="2">
        <v>1617.0</v>
      </c>
      <c r="B93" s="2" t="s">
        <v>180</v>
      </c>
      <c r="C93" s="14">
        <f>iferror(VLOOKUP($A93, 'Awario - Last Month'!$A$2:$G1000, 3, false), "")</f>
        <v>2</v>
      </c>
      <c r="D93" s="2">
        <v>1.0</v>
      </c>
      <c r="E93" s="2">
        <v>0.0</v>
      </c>
      <c r="F93" s="2">
        <v>6020.0</v>
      </c>
      <c r="G93" s="9" t="b">
        <f>if(iferror(VLOOKUP($A93, NIL!$A$2:$F1000, 1, false), false), true, false)</f>
        <v>1</v>
      </c>
    </row>
    <row r="94">
      <c r="A94" s="2">
        <v>1885.0</v>
      </c>
      <c r="B94" s="2" t="s">
        <v>373</v>
      </c>
      <c r="C94" s="14">
        <f>iferror(VLOOKUP($A94, 'Awario - Last Month'!$A$2:$G1000, 3, false), "")</f>
        <v>0</v>
      </c>
      <c r="D94" s="2">
        <v>0.0</v>
      </c>
      <c r="E94" s="2">
        <v>0.0</v>
      </c>
      <c r="F94" s="2">
        <v>0.0</v>
      </c>
      <c r="G94" s="9" t="b">
        <f>if(iferror(VLOOKUP($A94, NIL!$A$2:$F1000, 1, false), false), true, false)</f>
        <v>1</v>
      </c>
    </row>
    <row r="95">
      <c r="A95" s="2">
        <v>2089.0</v>
      </c>
      <c r="B95" s="2" t="s">
        <v>374</v>
      </c>
      <c r="C95" s="14">
        <f>iferror(VLOOKUP($A95, 'Awario - Last Month'!$A$2:$G1000, 3, false), "")</f>
        <v>5</v>
      </c>
      <c r="D95" s="2">
        <v>3.0</v>
      </c>
      <c r="E95" s="2">
        <v>0.0</v>
      </c>
      <c r="F95" s="2">
        <v>213.0</v>
      </c>
      <c r="G95" s="9" t="b">
        <f>if(iferror(VLOOKUP($A95, NIL!$A$2:$F1000, 1, false), false), true, false)</f>
        <v>1</v>
      </c>
    </row>
    <row r="96">
      <c r="A96" s="2">
        <v>2011.0</v>
      </c>
      <c r="B96" s="2" t="s">
        <v>280</v>
      </c>
      <c r="C96" s="14">
        <f>iferror(VLOOKUP($A96, 'Awario - Last Month'!$A$2:$G1000, 3, false), "")</f>
        <v>5</v>
      </c>
      <c r="D96" s="2">
        <v>3.0</v>
      </c>
      <c r="E96" s="2">
        <v>0.0</v>
      </c>
      <c r="F96" s="2">
        <v>213.0</v>
      </c>
      <c r="G96" s="9" t="b">
        <f>if(iferror(VLOOKUP($A96, NIL!$A$2:$F1000, 1, false), false), true, false)</f>
        <v>1</v>
      </c>
    </row>
    <row r="97">
      <c r="A97" s="2">
        <v>1467.0</v>
      </c>
      <c r="B97" s="10" t="s">
        <v>375</v>
      </c>
      <c r="C97" s="14">
        <f>iferror(VLOOKUP($A97, 'Awario - Last Month'!$A$2:$G1000, 3, false), "")</f>
        <v>0</v>
      </c>
      <c r="D97" s="2">
        <v>0.0</v>
      </c>
      <c r="E97" s="2">
        <v>0.0</v>
      </c>
      <c r="F97" s="2">
        <v>0.0</v>
      </c>
      <c r="G97" s="9" t="b">
        <f>if(iferror(VLOOKUP($A97, NIL!$A$2:$F1000, 1, false), false), true, false)</f>
        <v>1</v>
      </c>
    </row>
    <row r="98">
      <c r="A98" s="2">
        <v>1630.0</v>
      </c>
      <c r="B98" s="2" t="s">
        <v>78</v>
      </c>
      <c r="C98" s="14">
        <f>iferror(VLOOKUP($A98, 'Awario - Last Month'!$A$2:$G1000, 3, false), "")</f>
        <v>0</v>
      </c>
      <c r="D98" s="2">
        <v>0.0</v>
      </c>
      <c r="E98" s="2">
        <v>0.0</v>
      </c>
      <c r="F98" s="2">
        <v>0.0</v>
      </c>
      <c r="G98" s="9" t="b">
        <f>if(iferror(VLOOKUP($A98, NIL!$A$2:$F1000, 1, false), false), true, false)</f>
        <v>1</v>
      </c>
    </row>
    <row r="99">
      <c r="A99" s="2">
        <v>2062.0</v>
      </c>
      <c r="B99" s="2" t="s">
        <v>290</v>
      </c>
      <c r="C99" s="14">
        <f>iferror(VLOOKUP($A99, 'Awario - Last Month'!$A$2:$G1000, 3, false), "")</f>
        <v>3</v>
      </c>
      <c r="D99" s="2">
        <v>3.0</v>
      </c>
      <c r="E99" s="2">
        <v>7108.0</v>
      </c>
      <c r="F99" s="2">
        <v>10454.0</v>
      </c>
      <c r="G99" s="9" t="b">
        <f>if(iferror(VLOOKUP($A99, NIL!$A$2:$F1000, 1, false), false), true, false)</f>
        <v>1</v>
      </c>
    </row>
    <row r="100">
      <c r="A100" s="2">
        <v>1655.0</v>
      </c>
      <c r="B100" s="2" t="s">
        <v>182</v>
      </c>
      <c r="C100" s="14">
        <f>iferror(VLOOKUP($A100, 'Awario - Last Month'!$A$2:$G1000, 3, false), "")</f>
        <v>0</v>
      </c>
      <c r="D100" s="2">
        <v>0.0</v>
      </c>
      <c r="E100" s="2">
        <v>0.0</v>
      </c>
      <c r="F100" s="2">
        <v>0.0</v>
      </c>
      <c r="G100" s="9" t="b">
        <f>if(iferror(VLOOKUP($A100, NIL!$A$2:$F1000, 1, false), false), true, false)</f>
        <v>1</v>
      </c>
    </row>
    <row r="101">
      <c r="A101" s="2">
        <v>2248.0</v>
      </c>
      <c r="B101" s="2" t="s">
        <v>376</v>
      </c>
      <c r="C101" s="14" t="str">
        <f>iferror(VLOOKUP($A101, 'Awario - Last Month'!$A$2:$G1000, 3, false), "")</f>
        <v/>
      </c>
      <c r="D101" s="2">
        <v>5.0</v>
      </c>
      <c r="E101" s="2">
        <v>37278.0</v>
      </c>
      <c r="F101" s="2">
        <v>37358.0</v>
      </c>
      <c r="G101" s="9" t="b">
        <f>if(iferror(VLOOKUP($A101, NIL!$A$2:$F1000, 1, false), false), true, false)</f>
        <v>1</v>
      </c>
    </row>
    <row r="102">
      <c r="A102" s="2">
        <v>2297.0</v>
      </c>
      <c r="B102" s="2" t="s">
        <v>377</v>
      </c>
      <c r="C102" s="14" t="str">
        <f>iferror(VLOOKUP($A102, 'Awario - Last Month'!$A$2:$G1000, 3, false), "")</f>
        <v/>
      </c>
      <c r="D102" s="2">
        <v>5.0</v>
      </c>
      <c r="E102" s="2">
        <v>0.0</v>
      </c>
      <c r="F102" s="2">
        <v>285.0</v>
      </c>
      <c r="G102" s="9" t="b">
        <f>if(iferror(VLOOKUP($A102, NIL!$A$2:$F1000, 1, false), false), true, false)</f>
        <v>1</v>
      </c>
    </row>
    <row r="103">
      <c r="A103" s="2">
        <v>1965.0</v>
      </c>
      <c r="B103" s="2" t="s">
        <v>87</v>
      </c>
      <c r="C103" s="14">
        <f>iferror(VLOOKUP($A103, 'Awario - Last Month'!$A$2:$G1000, 3, false), "")</f>
        <v>1</v>
      </c>
      <c r="D103" s="2">
        <v>1.0</v>
      </c>
      <c r="E103" s="2">
        <v>0.0</v>
      </c>
      <c r="F103" s="2">
        <v>81.0</v>
      </c>
      <c r="G103" s="9" t="b">
        <f>if(iferror(VLOOKUP($A103, NIL!$A$2:$F1000, 1, false), false), true, false)</f>
        <v>1</v>
      </c>
    </row>
    <row r="104">
      <c r="A104" s="2">
        <v>1833.0</v>
      </c>
      <c r="B104" s="2" t="s">
        <v>226</v>
      </c>
      <c r="C104" s="14">
        <f>iferror(VLOOKUP($A104, 'Awario - Last Month'!$A$2:$G1000, 3, false), "")</f>
        <v>0</v>
      </c>
      <c r="D104" s="2">
        <v>0.0</v>
      </c>
      <c r="E104" s="2">
        <v>0.0</v>
      </c>
      <c r="F104" s="2">
        <v>0.0</v>
      </c>
      <c r="G104" s="9" t="b">
        <f>if(iferror(VLOOKUP($A104, NIL!$A$2:$F1000, 1, false), false), true, false)</f>
        <v>1</v>
      </c>
    </row>
    <row r="105">
      <c r="A105" s="2">
        <v>2088.0</v>
      </c>
      <c r="B105" s="2" t="s">
        <v>300</v>
      </c>
      <c r="C105" s="14">
        <f>iferror(VLOOKUP($A105, 'Awario - Last Month'!$A$2:$G1000, 3, false), "")</f>
        <v>1</v>
      </c>
      <c r="D105" s="2">
        <v>0.0</v>
      </c>
      <c r="E105" s="2">
        <v>0.0</v>
      </c>
      <c r="F105" s="2">
        <v>0.0</v>
      </c>
      <c r="G105" s="9" t="b">
        <f>if(iferror(VLOOKUP($A105, NIL!$A$2:$F1000, 1, false), false), true, false)</f>
        <v>1</v>
      </c>
    </row>
    <row r="106">
      <c r="A106" s="2">
        <v>1097.0</v>
      </c>
      <c r="B106" s="10" t="s">
        <v>101</v>
      </c>
      <c r="C106" s="14">
        <f>iferror(VLOOKUP($A106, 'Awario - Last Month'!$A$2:$G1000, 3, false), "")</f>
        <v>1</v>
      </c>
      <c r="D106" s="2">
        <v>1.0</v>
      </c>
      <c r="E106" s="2">
        <v>0.0</v>
      </c>
      <c r="F106" s="2">
        <v>1352.0</v>
      </c>
      <c r="G106" s="9" t="b">
        <f>if(iferror(VLOOKUP($A106, NIL!$A$2:$F1000, 1, false), false), true, false)</f>
        <v>1</v>
      </c>
    </row>
    <row r="107">
      <c r="A107" s="2">
        <v>2203.0</v>
      </c>
      <c r="B107" s="2" t="s">
        <v>314</v>
      </c>
      <c r="C107" s="14" t="str">
        <f>iferror(VLOOKUP($A107, 'Awario - Last Month'!$A$2:$G1000, 3, false), "")</f>
        <v/>
      </c>
      <c r="D107" s="2">
        <v>0.0</v>
      </c>
      <c r="E107" s="2">
        <v>0.0</v>
      </c>
      <c r="F107" s="2">
        <v>0.0</v>
      </c>
      <c r="G107" s="9" t="b">
        <f>if(iferror(VLOOKUP($A107, NIL!$A$2:$F1000, 1, false), false), true, false)</f>
        <v>1</v>
      </c>
    </row>
    <row r="108">
      <c r="A108" s="2">
        <v>1459.0</v>
      </c>
      <c r="B108" s="2" t="s">
        <v>76</v>
      </c>
      <c r="C108" s="14">
        <f>iferror(VLOOKUP($A108, 'Awario - Last Month'!$A$2:$G1000, 3, false), "")</f>
        <v>1</v>
      </c>
      <c r="D108" s="2">
        <v>2.0</v>
      </c>
      <c r="E108" s="2">
        <v>0.0</v>
      </c>
      <c r="F108" s="2">
        <v>1764.0</v>
      </c>
      <c r="G108" s="9" t="b">
        <f>if(iferror(VLOOKUP($A108, NIL!$A$2:$F1000, 1, false), false), true, false)</f>
        <v>1</v>
      </c>
    </row>
    <row r="109">
      <c r="A109" s="2">
        <v>1893.0</v>
      </c>
      <c r="B109" s="2" t="s">
        <v>378</v>
      </c>
      <c r="C109" s="14" t="str">
        <f>iferror(VLOOKUP($A109, 'Awario - Last Month'!$A$2:$G1000, 3, false), "")</f>
        <v/>
      </c>
      <c r="D109" s="2">
        <v>3.0</v>
      </c>
      <c r="E109" s="2">
        <v>29867.0</v>
      </c>
      <c r="F109" s="2">
        <v>30390.0</v>
      </c>
      <c r="G109" s="9" t="b">
        <f>if(iferror(VLOOKUP($A109, NIL!$A$2:$F1000, 1, false), false), true, false)</f>
        <v>1</v>
      </c>
    </row>
    <row r="110">
      <c r="A110" s="2">
        <v>1754.0</v>
      </c>
      <c r="B110" s="2" t="s">
        <v>208</v>
      </c>
      <c r="C110" s="14">
        <f>iferror(VLOOKUP($A110, 'Awario - Last Month'!$A$2:$G1000, 3, false), "")</f>
        <v>4</v>
      </c>
      <c r="D110" s="2">
        <v>1.0</v>
      </c>
      <c r="E110" s="2">
        <v>0.0</v>
      </c>
      <c r="F110" s="2">
        <v>151.0</v>
      </c>
      <c r="G110" s="9" t="b">
        <f>if(iferror(VLOOKUP($A110, NIL!$A$2:$F1000, 1, false), false), true, false)</f>
        <v>1</v>
      </c>
    </row>
    <row r="111">
      <c r="A111" s="2">
        <v>2181.0</v>
      </c>
      <c r="B111" s="2" t="s">
        <v>266</v>
      </c>
      <c r="C111" s="14" t="str">
        <f>iferror(VLOOKUP($A111, 'Awario - Last Month'!$A$2:$G1000, 3, false), "")</f>
        <v/>
      </c>
      <c r="D111" s="2">
        <v>5.0</v>
      </c>
      <c r="E111" s="2">
        <v>2834.0</v>
      </c>
      <c r="F111" s="2">
        <v>2876.0</v>
      </c>
      <c r="G111" s="9" t="b">
        <f>if(iferror(VLOOKUP($A111, NIL!$A$2:$F1000, 1, false), false), true, false)</f>
        <v>1</v>
      </c>
    </row>
    <row r="112">
      <c r="A112" s="2">
        <v>815.0</v>
      </c>
      <c r="B112" s="2" t="s">
        <v>71</v>
      </c>
      <c r="C112" s="14">
        <f>iferror(VLOOKUP($A112, 'Awario - Last Month'!$A$2:$G1000, 3, false), "")</f>
        <v>0</v>
      </c>
      <c r="D112" s="2">
        <v>0.0</v>
      </c>
      <c r="E112" s="2">
        <v>0.0</v>
      </c>
      <c r="F112" s="2">
        <v>0.0</v>
      </c>
      <c r="G112" s="9" t="b">
        <f>if(iferror(VLOOKUP($A112, NIL!$A$2:$F1000, 1, false), false), true, false)</f>
        <v>1</v>
      </c>
    </row>
    <row r="113">
      <c r="A113" s="2">
        <v>1752.0</v>
      </c>
      <c r="B113" s="2" t="s">
        <v>206</v>
      </c>
      <c r="C113" s="14">
        <f>iferror(VLOOKUP($A113, 'Awario - Last Month'!$A$2:$G1000, 3, false), "")</f>
        <v>0</v>
      </c>
      <c r="D113" s="2">
        <v>0.0</v>
      </c>
      <c r="E113" s="2">
        <v>0.0</v>
      </c>
      <c r="F113" s="2">
        <v>0.0</v>
      </c>
      <c r="G113" s="9" t="b">
        <f>if(iferror(VLOOKUP($A113, NIL!$A$2:$F1000, 1, false), false), true, false)</f>
        <v>1</v>
      </c>
    </row>
    <row r="114">
      <c r="A114" s="2">
        <v>1867.0</v>
      </c>
      <c r="B114" s="2" t="s">
        <v>379</v>
      </c>
      <c r="C114" s="14">
        <f>iferror(VLOOKUP($A114, 'Awario - Last Month'!$A$2:$G1000, 3, false), "")</f>
        <v>0</v>
      </c>
      <c r="D114" s="2">
        <v>0.0</v>
      </c>
      <c r="E114" s="2">
        <v>0.0</v>
      </c>
      <c r="F114" s="2">
        <v>0.0</v>
      </c>
      <c r="G114" s="9" t="b">
        <f>if(iferror(VLOOKUP($A114, NIL!$A$2:$F1000, 1, false), false), true, false)</f>
        <v>1</v>
      </c>
    </row>
    <row r="115">
      <c r="A115" s="2">
        <v>1594.0</v>
      </c>
      <c r="B115" s="2" t="s">
        <v>380</v>
      </c>
      <c r="C115" s="14">
        <f>iferror(VLOOKUP($A115, 'Awario - Last Month'!$A$2:$G1000, 3, false), "")</f>
        <v>1</v>
      </c>
      <c r="D115" s="2">
        <v>1.0</v>
      </c>
      <c r="E115" s="2">
        <v>0.0</v>
      </c>
      <c r="F115" s="2">
        <v>48.0</v>
      </c>
      <c r="G115" s="9" t="b">
        <f>if(iferror(VLOOKUP($A115, NIL!$A$2:$F1000, 1, false), false), true, false)</f>
        <v>1</v>
      </c>
    </row>
    <row r="116">
      <c r="A116" s="2">
        <v>2080.0</v>
      </c>
      <c r="B116" s="2" t="s">
        <v>381</v>
      </c>
      <c r="C116" s="14">
        <f>iferror(VLOOKUP($A116, 'Awario - Last Month'!$A$2:$G1000, 3, false), "")</f>
        <v>4</v>
      </c>
      <c r="D116" s="2">
        <v>4.0</v>
      </c>
      <c r="E116" s="2">
        <v>77.0</v>
      </c>
      <c r="F116" s="2">
        <v>63983.0</v>
      </c>
      <c r="G116" s="9" t="b">
        <f>if(iferror(VLOOKUP($A116, NIL!$A$2:$F1000, 1, false), false), true, false)</f>
        <v>1</v>
      </c>
    </row>
    <row r="117">
      <c r="A117" s="2">
        <v>2055.0</v>
      </c>
      <c r="B117" s="2" t="s">
        <v>277</v>
      </c>
      <c r="C117" s="14">
        <f>iferror(VLOOKUP($A117, 'Awario - Last Month'!$A$2:$G1000, 3, false), "")</f>
        <v>3</v>
      </c>
      <c r="D117" s="2">
        <v>5.0</v>
      </c>
      <c r="E117" s="2">
        <v>55856.0</v>
      </c>
      <c r="F117" s="2">
        <v>56500.0</v>
      </c>
      <c r="G117" s="9" t="b">
        <f>if(iferror(VLOOKUP($A117, NIL!$A$2:$F1000, 1, false), false), true, false)</f>
        <v>1</v>
      </c>
    </row>
    <row r="118">
      <c r="A118" s="2">
        <v>2012.0</v>
      </c>
      <c r="B118" s="2" t="s">
        <v>282</v>
      </c>
      <c r="C118" s="14">
        <f>iferror(VLOOKUP($A118, 'Awario - Last Month'!$A$2:$G1000, 3, false), "")</f>
        <v>5</v>
      </c>
      <c r="D118" s="2">
        <v>3.0</v>
      </c>
      <c r="E118" s="2">
        <v>23664.0</v>
      </c>
      <c r="F118" s="2">
        <v>23877.0</v>
      </c>
      <c r="G118" s="9" t="b">
        <f>if(iferror(VLOOKUP($A118, NIL!$A$2:$F1000, 1, false), false), true, false)</f>
        <v>1</v>
      </c>
    </row>
    <row r="119">
      <c r="A119" s="2">
        <v>1458.0</v>
      </c>
      <c r="B119" s="2" t="s">
        <v>144</v>
      </c>
      <c r="C119" s="14">
        <f>iferror(VLOOKUP($A119, 'Awario - Last Month'!$A$2:$G1000, 3, false), "")</f>
        <v>0</v>
      </c>
      <c r="D119" s="2">
        <v>0.0</v>
      </c>
      <c r="E119" s="2">
        <v>3147.0</v>
      </c>
      <c r="F119" s="2">
        <v>3147.0</v>
      </c>
      <c r="G119" s="9" t="b">
        <f>if(iferror(VLOOKUP($A119, NIL!$A$2:$F1000, 1, false), false), true, false)</f>
        <v>1</v>
      </c>
    </row>
    <row r="120">
      <c r="A120" s="2">
        <v>2045.0</v>
      </c>
      <c r="B120" s="2" t="s">
        <v>382</v>
      </c>
      <c r="C120" s="14">
        <f>iferror(VLOOKUP($A120, 'Awario - Last Month'!$A$2:$G1000, 3, false), "")</f>
        <v>3</v>
      </c>
      <c r="D120" s="2">
        <v>3.0</v>
      </c>
      <c r="E120" s="2">
        <v>2438.0</v>
      </c>
      <c r="F120" s="2">
        <v>2446.0</v>
      </c>
      <c r="G120" s="9" t="b">
        <f>if(iferror(VLOOKUP($A120, NIL!$A$2:$F1000, 1, false), false), true, false)</f>
        <v>1</v>
      </c>
    </row>
    <row r="121">
      <c r="A121" s="2">
        <v>810.0</v>
      </c>
      <c r="B121" s="2" t="s">
        <v>69</v>
      </c>
      <c r="C121" s="14">
        <f>iferror(VLOOKUP($A121, 'Awario - Last Month'!$A$2:$G1000, 3, false), "")</f>
        <v>0</v>
      </c>
      <c r="D121" s="2">
        <v>0.0</v>
      </c>
      <c r="E121" s="2">
        <v>0.0</v>
      </c>
      <c r="F121" s="2">
        <v>0.0</v>
      </c>
      <c r="G121" s="9" t="b">
        <f>if(iferror(VLOOKUP($A121, NIL!$A$2:$F1000, 1, false), false), true, false)</f>
        <v>1</v>
      </c>
    </row>
    <row r="122">
      <c r="A122" s="2">
        <v>1183.0</v>
      </c>
      <c r="B122" s="2" t="s">
        <v>106</v>
      </c>
      <c r="C122" s="14">
        <f>iferror(VLOOKUP($A122, 'Awario - Last Month'!$A$2:$G1000, 3, false), "")</f>
        <v>4</v>
      </c>
      <c r="D122" s="2">
        <v>5.0</v>
      </c>
      <c r="E122" s="2">
        <v>35903.0</v>
      </c>
      <c r="F122" s="2">
        <v>103433.0</v>
      </c>
      <c r="G122" s="9" t="b">
        <f>if(iferror(VLOOKUP($A122, NIL!$A$2:$F1000, 1, false), false), true, false)</f>
        <v>1</v>
      </c>
    </row>
    <row r="123">
      <c r="A123" s="2">
        <v>1439.0</v>
      </c>
      <c r="B123" s="2" t="s">
        <v>134</v>
      </c>
      <c r="C123" s="14">
        <f>iferror(VLOOKUP($A123, 'Awario - Last Month'!$A$2:$G1000, 3, false), "")</f>
        <v>1</v>
      </c>
      <c r="D123" s="2">
        <v>1.0</v>
      </c>
      <c r="E123" s="2">
        <v>0.0</v>
      </c>
      <c r="F123" s="2">
        <v>12.0</v>
      </c>
      <c r="G123" s="9" t="b">
        <f>if(iferror(VLOOKUP($A123, NIL!$A$2:$F1000, 1, false), false), true, false)</f>
        <v>1</v>
      </c>
    </row>
    <row r="124">
      <c r="A124" s="2">
        <v>1517.0</v>
      </c>
      <c r="B124" s="2" t="s">
        <v>161</v>
      </c>
      <c r="C124" s="14">
        <f>iferror(VLOOKUP($A124, 'Awario - Last Month'!$A$2:$G1000, 3, false), "")</f>
        <v>2</v>
      </c>
      <c r="D124" s="2">
        <v>2.0</v>
      </c>
      <c r="E124" s="2">
        <v>48.0</v>
      </c>
      <c r="F124" s="2">
        <v>100.0</v>
      </c>
      <c r="G124" s="9" t="b">
        <f>if(iferror(VLOOKUP($A124, NIL!$A$2:$F1000, 1, false), false), true, false)</f>
        <v>1</v>
      </c>
    </row>
    <row r="125">
      <c r="A125" s="2">
        <v>1362.0</v>
      </c>
      <c r="B125" s="2" t="s">
        <v>123</v>
      </c>
      <c r="C125" s="14">
        <f>iferror(VLOOKUP($A125, 'Awario - Last Month'!$A$2:$G1000, 3, false), "")</f>
        <v>0</v>
      </c>
      <c r="D125" s="2">
        <v>0.0</v>
      </c>
      <c r="E125" s="2">
        <v>0.0</v>
      </c>
      <c r="F125" s="2">
        <v>0.0</v>
      </c>
      <c r="G125" s="9" t="b">
        <f>if(iferror(VLOOKUP($A125, NIL!$A$2:$F1000, 1, false), false), true, false)</f>
        <v>1</v>
      </c>
    </row>
    <row r="126">
      <c r="A126" s="2">
        <v>1519.0</v>
      </c>
      <c r="B126" s="2" t="s">
        <v>163</v>
      </c>
      <c r="C126" s="14">
        <f>iferror(VLOOKUP($A126, 'Awario - Last Month'!$A$2:$G1000, 3, false), "")</f>
        <v>0</v>
      </c>
      <c r="D126" s="2">
        <v>0.0</v>
      </c>
      <c r="E126" s="2">
        <v>586.0</v>
      </c>
      <c r="F126" s="2">
        <v>586.0</v>
      </c>
      <c r="G126" s="9" t="b">
        <f>if(iferror(VLOOKUP($A126, NIL!$A$2:$F1000, 1, false), false), true, false)</f>
        <v>1</v>
      </c>
    </row>
    <row r="127">
      <c r="A127" s="2">
        <v>2092.0</v>
      </c>
      <c r="B127" s="2" t="s">
        <v>301</v>
      </c>
      <c r="C127" s="14">
        <f>iferror(VLOOKUP($A127, 'Awario - Last Month'!$A$2:$G1000, 3, false), "")</f>
        <v>0</v>
      </c>
      <c r="D127" s="2">
        <v>0.0</v>
      </c>
      <c r="E127" s="2">
        <v>0.0</v>
      </c>
      <c r="F127" s="2">
        <v>0.0</v>
      </c>
      <c r="G127" s="9" t="b">
        <f>if(iferror(VLOOKUP($A127, NIL!$A$2:$F1000, 1, false), false), true, false)</f>
        <v>1</v>
      </c>
    </row>
    <row r="128">
      <c r="A128" s="2">
        <v>1862.0</v>
      </c>
      <c r="B128" s="2" t="s">
        <v>239</v>
      </c>
      <c r="C128" s="14">
        <f>iferror(VLOOKUP($A128, 'Awario - Last Month'!$A$2:$G1000, 3, false), "")</f>
        <v>0</v>
      </c>
      <c r="D128" s="2">
        <v>1.0</v>
      </c>
      <c r="E128" s="2">
        <v>0.0</v>
      </c>
      <c r="F128" s="2">
        <v>32853.0</v>
      </c>
      <c r="G128" s="9" t="b">
        <f>if(iferror(VLOOKUP($A128, NIL!$A$2:$F1000, 1, false), false), true, false)</f>
        <v>1</v>
      </c>
    </row>
    <row r="129">
      <c r="A129" s="2">
        <v>1401.0</v>
      </c>
      <c r="B129" s="2" t="s">
        <v>62</v>
      </c>
      <c r="C129" s="14">
        <f>iferror(VLOOKUP($A129, 'Awario - Last Month'!$A$2:$G1000, 3, false), "")</f>
        <v>3</v>
      </c>
      <c r="D129" s="2">
        <v>0.0</v>
      </c>
      <c r="E129" s="2">
        <v>0.0</v>
      </c>
      <c r="F129" s="2">
        <v>0.0</v>
      </c>
      <c r="G129" s="9" t="b">
        <f>if(iferror(VLOOKUP($A129, NIL!$A$2:$F1000, 1, false), false), true, false)</f>
        <v>1</v>
      </c>
    </row>
    <row r="130">
      <c r="A130" s="2">
        <v>2184.0</v>
      </c>
      <c r="B130" s="2" t="s">
        <v>133</v>
      </c>
      <c r="C130" s="14" t="str">
        <f>iferror(VLOOKUP($A130, 'Awario - Last Month'!$A$2:$G1000, 3, false), "")</f>
        <v/>
      </c>
      <c r="D130" s="2">
        <v>4.0</v>
      </c>
      <c r="E130" s="2">
        <v>14964.0</v>
      </c>
      <c r="F130" s="2">
        <v>1011837.0</v>
      </c>
      <c r="G130" s="9" t="b">
        <f>if(iferror(VLOOKUP($A130, NIL!$A$2:$F1000, 1, false), false), true, false)</f>
        <v>1</v>
      </c>
    </row>
    <row r="131">
      <c r="A131" s="2">
        <v>2291.0</v>
      </c>
      <c r="B131" s="2" t="s">
        <v>383</v>
      </c>
      <c r="C131" s="14" t="str">
        <f>iferror(VLOOKUP($A131, 'Awario - Last Month'!$A$2:$G1000, 3, false), "")</f>
        <v/>
      </c>
      <c r="D131" s="2">
        <v>0.0</v>
      </c>
      <c r="E131" s="2">
        <v>0.0</v>
      </c>
      <c r="F131" s="2">
        <v>0.0</v>
      </c>
      <c r="G131" s="9" t="b">
        <f>if(iferror(VLOOKUP($A131, NIL!$A$2:$F1000, 1, false), false), true, false)</f>
        <v>1</v>
      </c>
    </row>
    <row r="132">
      <c r="A132" s="2">
        <v>1990.0</v>
      </c>
      <c r="B132" s="2" t="s">
        <v>207</v>
      </c>
      <c r="C132" s="14">
        <f>iferror(VLOOKUP($A132, 'Awario - Last Month'!$A$2:$G1000, 3, false), "")</f>
        <v>3</v>
      </c>
      <c r="D132" s="2">
        <v>5.0</v>
      </c>
      <c r="E132" s="2">
        <v>8372.0</v>
      </c>
      <c r="F132" s="2">
        <v>8484.0</v>
      </c>
      <c r="G132" s="9" t="b">
        <f>if(iferror(VLOOKUP($A132, NIL!$A$2:$F1000, 1, false), false), true, false)</f>
        <v>1</v>
      </c>
    </row>
    <row r="133">
      <c r="A133" s="2">
        <v>1748.0</v>
      </c>
      <c r="B133" s="2" t="s">
        <v>124</v>
      </c>
      <c r="C133" s="14">
        <f>iferror(VLOOKUP($A133, 'Awario - Last Month'!$A$2:$G1000, 3, false), "")</f>
        <v>0</v>
      </c>
      <c r="D133" s="2">
        <v>0.0</v>
      </c>
      <c r="E133" s="2">
        <v>0.0</v>
      </c>
      <c r="F133" s="2">
        <v>0.0</v>
      </c>
      <c r="G133" s="9" t="b">
        <f>if(iferror(VLOOKUP($A133, NIL!$A$2:$F1000, 1, false), false), true, false)</f>
        <v>1</v>
      </c>
    </row>
    <row r="134">
      <c r="A134" s="2">
        <v>1859.0</v>
      </c>
      <c r="B134" s="2" t="s">
        <v>238</v>
      </c>
      <c r="C134" s="14">
        <f>iferror(VLOOKUP($A134, 'Awario - Last Month'!$A$2:$G1000, 3, false), "")</f>
        <v>0</v>
      </c>
      <c r="D134" s="2">
        <v>0.0</v>
      </c>
      <c r="E134" s="2">
        <v>0.0</v>
      </c>
      <c r="F134" s="2">
        <v>0.0</v>
      </c>
      <c r="G134" s="9" t="b">
        <f>if(iferror(VLOOKUP($A134, NIL!$A$2:$F1000, 1, false), false), true, false)</f>
        <v>1</v>
      </c>
    </row>
    <row r="135">
      <c r="A135" s="2">
        <v>2010.0</v>
      </c>
      <c r="B135" s="2" t="s">
        <v>279</v>
      </c>
      <c r="C135" s="14">
        <f>iferror(VLOOKUP($A135, 'Awario - Last Month'!$A$2:$G1000, 3, false), "")</f>
        <v>0</v>
      </c>
      <c r="D135" s="2">
        <v>0.0</v>
      </c>
      <c r="E135" s="2">
        <v>0.0</v>
      </c>
      <c r="F135" s="2">
        <v>0.0</v>
      </c>
      <c r="G135" s="9" t="b">
        <f>if(iferror(VLOOKUP($A135, NIL!$A$2:$F1000, 1, false), false), true, false)</f>
        <v>1</v>
      </c>
    </row>
    <row r="136">
      <c r="A136" s="2">
        <v>2100.0</v>
      </c>
      <c r="B136" s="2" t="s">
        <v>114</v>
      </c>
      <c r="C136" s="14">
        <f>iferror(VLOOKUP($A136, 'Awario - Last Month'!$A$2:$G1000, 3, false), "")</f>
        <v>5</v>
      </c>
      <c r="D136" s="2">
        <v>5.0</v>
      </c>
      <c r="E136" s="2">
        <v>36895.0</v>
      </c>
      <c r="F136" s="2">
        <v>46073.0</v>
      </c>
      <c r="G136" s="9" t="b">
        <f>if(iferror(VLOOKUP($A136, NIL!$A$2:$F1000, 1, false), false), true, false)</f>
        <v>1</v>
      </c>
    </row>
    <row r="137">
      <c r="A137" s="2">
        <v>949.0</v>
      </c>
      <c r="B137" s="2" t="s">
        <v>88</v>
      </c>
      <c r="C137" s="14">
        <f>iferror(VLOOKUP($A137, 'Awario - Last Month'!$A$2:$G1000, 3, false), "")</f>
        <v>0</v>
      </c>
      <c r="D137" s="2">
        <v>2.0</v>
      </c>
      <c r="E137" s="2">
        <v>0.0</v>
      </c>
      <c r="F137" s="2">
        <v>32994.0</v>
      </c>
      <c r="G137" s="9" t="b">
        <f>if(iferror(VLOOKUP($A137, NIL!$A$2:$F1000, 1, false), false), true, false)</f>
        <v>1</v>
      </c>
    </row>
    <row r="138">
      <c r="A138" s="2">
        <v>1448.0</v>
      </c>
      <c r="B138" s="2" t="s">
        <v>140</v>
      </c>
      <c r="C138" s="14">
        <f>iferror(VLOOKUP($A138, 'Awario - Last Month'!$A$2:$G1000, 3, false), "")</f>
        <v>0</v>
      </c>
      <c r="D138" s="2">
        <v>0.0</v>
      </c>
      <c r="E138" s="2">
        <v>0.0</v>
      </c>
      <c r="F138" s="2">
        <v>0.0</v>
      </c>
      <c r="G138" s="9" t="b">
        <f>if(iferror(VLOOKUP($A138, NIL!$A$2:$F1000, 1, false), false), true, false)</f>
        <v>1</v>
      </c>
    </row>
    <row r="139">
      <c r="A139" s="2">
        <v>1426.0</v>
      </c>
      <c r="B139" s="2" t="s">
        <v>130</v>
      </c>
      <c r="C139" s="14">
        <f>iferror(VLOOKUP($A139, 'Awario - Last Month'!$A$2:$G1000, 3, false), "")</f>
        <v>0</v>
      </c>
      <c r="D139" s="2">
        <v>0.0</v>
      </c>
      <c r="E139" s="2">
        <v>0.0</v>
      </c>
      <c r="F139" s="2">
        <v>0.0</v>
      </c>
      <c r="G139" s="9" t="b">
        <f>if(iferror(VLOOKUP($A139, NIL!$A$2:$F1000, 1, false), false), true, false)</f>
        <v>1</v>
      </c>
    </row>
    <row r="140">
      <c r="A140" s="2">
        <v>1460.0</v>
      </c>
      <c r="B140" s="2" t="s">
        <v>12</v>
      </c>
      <c r="C140" s="14">
        <f>iferror(VLOOKUP($A140, 'Awario - Last Month'!$A$2:$G1000, 3, false), "")</f>
        <v>0</v>
      </c>
      <c r="D140" s="2">
        <v>3.0</v>
      </c>
      <c r="E140" s="2">
        <v>1710.0</v>
      </c>
      <c r="F140" s="2">
        <v>1723.0</v>
      </c>
      <c r="G140" s="9" t="b">
        <f>if(iferror(VLOOKUP($A140, NIL!$A$2:$F1000, 1, false), false), true, false)</f>
        <v>1</v>
      </c>
    </row>
    <row r="141">
      <c r="A141" s="2">
        <v>2289.0</v>
      </c>
      <c r="B141" s="2" t="s">
        <v>384</v>
      </c>
      <c r="C141" s="14" t="str">
        <f>iferror(VLOOKUP($A141, 'Awario - Last Month'!$A$2:$G1000, 3, false), "")</f>
        <v/>
      </c>
      <c r="D141" s="2">
        <v>5.0</v>
      </c>
      <c r="E141" s="2">
        <v>38605.0</v>
      </c>
      <c r="F141" s="2">
        <v>47783.0</v>
      </c>
      <c r="G141" s="9" t="b">
        <f>if(iferror(VLOOKUP($A141, NIL!$A$2:$F1000, 1, false), false), true, false)</f>
        <v>1</v>
      </c>
    </row>
    <row r="142">
      <c r="A142" s="2">
        <v>2097.0</v>
      </c>
      <c r="B142" s="2" t="s">
        <v>111</v>
      </c>
      <c r="C142" s="14">
        <f>iferror(VLOOKUP($A142, 'Awario - Last Month'!$A$2:$G1000, 3, false), "")</f>
        <v>5</v>
      </c>
      <c r="D142" s="2">
        <v>5.0</v>
      </c>
      <c r="E142" s="2">
        <v>36895.0</v>
      </c>
      <c r="F142" s="2">
        <v>79266.0</v>
      </c>
      <c r="G142" s="9" t="b">
        <f>if(iferror(VLOOKUP($A142, NIL!$A$2:$F1000, 1, false), false), true, false)</f>
        <v>1</v>
      </c>
    </row>
    <row r="143">
      <c r="A143" s="2">
        <v>2098.0</v>
      </c>
      <c r="B143" s="2" t="s">
        <v>181</v>
      </c>
      <c r="C143" s="14">
        <f>iferror(VLOOKUP($A143, 'Awario - Last Month'!$A$2:$G1000, 3, false), "")</f>
        <v>5</v>
      </c>
      <c r="D143" s="2">
        <v>5.0</v>
      </c>
      <c r="E143" s="2">
        <v>25216.0</v>
      </c>
      <c r="F143" s="2">
        <v>276204.0</v>
      </c>
      <c r="G143" s="9" t="b">
        <f>if(iferror(VLOOKUP($A143, NIL!$A$2:$F1000, 1, false), false), true, false)</f>
        <v>1</v>
      </c>
    </row>
    <row r="144">
      <c r="A144" s="2">
        <v>2281.0</v>
      </c>
      <c r="B144" s="2" t="s">
        <v>289</v>
      </c>
      <c r="C144" s="14" t="str">
        <f>iferror(VLOOKUP($A144, 'Awario - Last Month'!$A$2:$G1000, 3, false), "")</f>
        <v/>
      </c>
      <c r="D144" s="2">
        <v>4.0</v>
      </c>
      <c r="E144" s="2">
        <v>2429.0</v>
      </c>
      <c r="F144" s="2">
        <v>2502.0</v>
      </c>
      <c r="G144" s="9" t="b">
        <f>if(iferror(VLOOKUP($A144, NIL!$A$2:$F1000, 1, false), false), true, false)</f>
        <v>1</v>
      </c>
    </row>
    <row r="145">
      <c r="A145" s="2">
        <v>2212.0</v>
      </c>
      <c r="B145" s="2" t="s">
        <v>318</v>
      </c>
      <c r="C145" s="14" t="str">
        <f>iferror(VLOOKUP($A145, 'Awario - Last Month'!$A$2:$G1000, 3, false), "")</f>
        <v/>
      </c>
      <c r="D145" s="2">
        <v>5.0</v>
      </c>
      <c r="E145" s="2">
        <v>0.0</v>
      </c>
      <c r="F145" s="2">
        <v>26.0</v>
      </c>
      <c r="G145" s="9" t="b">
        <f>if(iferror(VLOOKUP($A145, NIL!$A$2:$F1000, 1, false), false), true, false)</f>
        <v>1</v>
      </c>
    </row>
    <row r="146">
      <c r="A146" s="2">
        <v>1844.0</v>
      </c>
      <c r="B146" s="2" t="s">
        <v>385</v>
      </c>
      <c r="C146" s="14">
        <f>iferror(VLOOKUP($A146, 'Awario - Last Month'!$A$2:$G1000, 3, false), "")</f>
        <v>5</v>
      </c>
      <c r="D146" s="2">
        <v>5.0</v>
      </c>
      <c r="E146" s="2">
        <v>33074.0</v>
      </c>
      <c r="F146" s="2">
        <v>42301.0</v>
      </c>
      <c r="G146" s="9" t="b">
        <f>if(iferror(VLOOKUP($A146, NIL!$A$2:$F1000, 1, false), false), true, false)</f>
        <v>1</v>
      </c>
    </row>
    <row r="147">
      <c r="A147" s="2">
        <v>2189.0</v>
      </c>
      <c r="B147" s="2" t="s">
        <v>386</v>
      </c>
      <c r="C147" s="14" t="str">
        <f>iferror(VLOOKUP($A147, 'Awario - Last Month'!$A$2:$G1000, 3, false), "")</f>
        <v/>
      </c>
      <c r="D147" s="2">
        <v>5.0</v>
      </c>
      <c r="E147" s="2">
        <v>14290.0</v>
      </c>
      <c r="F147" s="2">
        <v>1278983.0</v>
      </c>
      <c r="G147" s="9" t="b">
        <f>if(iferror(VLOOKUP($A147, NIL!$A$2:$F1000, 1, false), false), true, false)</f>
        <v>1</v>
      </c>
    </row>
    <row r="148">
      <c r="A148" s="2">
        <v>1464.0</v>
      </c>
      <c r="B148" s="2" t="s">
        <v>148</v>
      </c>
      <c r="C148" s="14">
        <f>iferror(VLOOKUP($A148, 'Awario - Last Month'!$A$2:$G1000, 3, false), "")</f>
        <v>0</v>
      </c>
      <c r="D148" s="2">
        <v>0.0</v>
      </c>
      <c r="E148" s="2">
        <v>0.0</v>
      </c>
      <c r="F148" s="2">
        <v>0.0</v>
      </c>
      <c r="G148" s="9" t="b">
        <f>if(iferror(VLOOKUP($A148, NIL!$A$2:$F1000, 1, false), false), true, false)</f>
        <v>1</v>
      </c>
    </row>
    <row r="149">
      <c r="A149" s="2">
        <v>2155.0</v>
      </c>
      <c r="B149" s="2" t="s">
        <v>387</v>
      </c>
      <c r="C149" s="14" t="str">
        <f>iferror(VLOOKUP($A149, 'Awario - Last Month'!$A$2:$G1000, 3, false), "")</f>
        <v/>
      </c>
      <c r="D149" s="2">
        <v>0.0</v>
      </c>
      <c r="E149" s="2">
        <v>0.0</v>
      </c>
      <c r="F149" s="2">
        <v>0.0</v>
      </c>
      <c r="G149" s="9" t="b">
        <f>if(iferror(VLOOKUP($A149, NIL!$A$2:$F1000, 1, false), false), true, false)</f>
        <v>1</v>
      </c>
    </row>
    <row r="150">
      <c r="A150" s="2">
        <v>1729.0</v>
      </c>
      <c r="B150" s="2" t="s">
        <v>201</v>
      </c>
      <c r="C150" s="14">
        <f>iferror(VLOOKUP($A150, 'Awario - Last Month'!$A$2:$G1000, 3, false), "")</f>
        <v>4</v>
      </c>
      <c r="D150" s="2">
        <v>2.0</v>
      </c>
      <c r="E150" s="2">
        <v>0.0</v>
      </c>
      <c r="F150" s="2">
        <v>41954.0</v>
      </c>
      <c r="G150" s="9" t="b">
        <f>if(iferror(VLOOKUP($A150, NIL!$A$2:$F1000, 1, false), false), true, false)</f>
        <v>1</v>
      </c>
    </row>
    <row r="151">
      <c r="A151" s="2">
        <v>520.0</v>
      </c>
      <c r="B151" s="2" t="s">
        <v>172</v>
      </c>
      <c r="C151" s="14">
        <f>iferror(VLOOKUP($A151, 'Awario - Last Month'!$A$2:$G1000, 3, false), "")</f>
        <v>4</v>
      </c>
      <c r="D151" s="2">
        <v>1.0</v>
      </c>
      <c r="E151" s="2">
        <v>16254.0</v>
      </c>
      <c r="F151" s="2">
        <v>49893.0</v>
      </c>
      <c r="G151" s="9" t="b">
        <f>if(iferror(VLOOKUP($A151, NIL!$A$2:$F1000, 1, false), false), true, false)</f>
        <v>1</v>
      </c>
    </row>
    <row r="152">
      <c r="A152" s="2">
        <v>1849.0</v>
      </c>
      <c r="B152" s="2" t="s">
        <v>230</v>
      </c>
      <c r="C152" s="14">
        <f>iferror(VLOOKUP($A152, 'Awario - Last Month'!$A$2:$G1000, 3, false), "")</f>
        <v>0</v>
      </c>
      <c r="D152" s="2">
        <v>0.0</v>
      </c>
      <c r="E152" s="2">
        <v>0.0</v>
      </c>
      <c r="F152" s="2">
        <v>0.0</v>
      </c>
      <c r="G152" s="9" t="b">
        <f>if(iferror(VLOOKUP($A152, NIL!$A$2:$F1000, 1, false), false), true, false)</f>
        <v>1</v>
      </c>
    </row>
    <row r="153">
      <c r="A153" s="2">
        <v>1444.0</v>
      </c>
      <c r="B153" s="2" t="s">
        <v>137</v>
      </c>
      <c r="C153" s="14">
        <f>iferror(VLOOKUP($A153, 'Awario - Last Month'!$A$2:$G1000, 3, false), "")</f>
        <v>4</v>
      </c>
      <c r="D153" s="2">
        <v>3.0</v>
      </c>
      <c r="E153" s="2">
        <v>0.0</v>
      </c>
      <c r="F153" s="2">
        <v>185.0</v>
      </c>
      <c r="G153" s="9" t="b">
        <f>if(iferror(VLOOKUP($A153, NIL!$A$2:$F1000, 1, false), false), true, false)</f>
        <v>1</v>
      </c>
    </row>
    <row r="154">
      <c r="A154" s="2">
        <v>1062.0</v>
      </c>
      <c r="B154" s="2" t="s">
        <v>92</v>
      </c>
      <c r="C154" s="14">
        <f>iferror(VLOOKUP($A154, 'Awario - Last Month'!$A$2:$G1000, 3, false), "")</f>
        <v>4</v>
      </c>
      <c r="D154" s="2">
        <v>3.0</v>
      </c>
      <c r="E154" s="2">
        <v>0.0</v>
      </c>
      <c r="F154" s="2">
        <v>341.0</v>
      </c>
      <c r="G154" s="9" t="b">
        <f>if(iferror(VLOOKUP($A154, NIL!$A$2:$F1000, 1, false), false), true, false)</f>
        <v>1</v>
      </c>
    </row>
    <row r="155">
      <c r="A155" s="2">
        <v>924.0</v>
      </c>
      <c r="B155" s="2" t="s">
        <v>85</v>
      </c>
      <c r="C155" s="14">
        <f>iferror(VLOOKUP($A155, 'Awario - Last Month'!$A$2:$G1000, 3, false), "")</f>
        <v>4</v>
      </c>
      <c r="D155" s="2">
        <v>2.0</v>
      </c>
      <c r="E155" s="2">
        <v>0.0</v>
      </c>
      <c r="F155" s="2">
        <v>1049.0</v>
      </c>
      <c r="G155" s="9" t="b">
        <f>if(iferror(VLOOKUP($A155, NIL!$A$2:$F1000, 1, false), false), true, false)</f>
        <v>1</v>
      </c>
    </row>
    <row r="156">
      <c r="A156" s="2">
        <v>676.0</v>
      </c>
      <c r="B156" s="2" t="s">
        <v>60</v>
      </c>
      <c r="C156" s="14">
        <f>iferror(VLOOKUP($A156, 'Awario - Last Month'!$A$2:$G1000, 3, false), "")</f>
        <v>4</v>
      </c>
      <c r="D156" s="2">
        <v>2.0</v>
      </c>
      <c r="E156" s="2">
        <v>0.0</v>
      </c>
      <c r="F156" s="2">
        <v>165.0</v>
      </c>
      <c r="G156" s="9" t="b">
        <f>if(iferror(VLOOKUP($A156, NIL!$A$2:$F1000, 1, false), false), true, false)</f>
        <v>1</v>
      </c>
    </row>
    <row r="157">
      <c r="A157" s="2">
        <v>2209.0</v>
      </c>
      <c r="B157" s="2" t="s">
        <v>316</v>
      </c>
      <c r="C157" s="14" t="str">
        <f>iferror(VLOOKUP($A157, 'Awario - Last Month'!$A$2:$G1000, 3, false), "")</f>
        <v/>
      </c>
      <c r="D157" s="2">
        <v>2.0</v>
      </c>
      <c r="E157" s="2">
        <v>0.0</v>
      </c>
      <c r="F157" s="2">
        <v>3.0</v>
      </c>
      <c r="G157" s="9" t="b">
        <f>if(iferror(VLOOKUP($A157, NIL!$A$2:$F1000, 1, false), false), true, false)</f>
        <v>1</v>
      </c>
    </row>
    <row r="158">
      <c r="A158" s="2">
        <v>1397.0</v>
      </c>
      <c r="B158" s="10" t="s">
        <v>125</v>
      </c>
      <c r="C158" s="14">
        <f>iferror(VLOOKUP($A158, 'Awario - Last Month'!$A$2:$G1000, 3, false), "")</f>
        <v>1</v>
      </c>
      <c r="D158" s="2">
        <v>1.0</v>
      </c>
      <c r="E158" s="2">
        <v>0.0</v>
      </c>
      <c r="F158" s="2">
        <v>52494.0</v>
      </c>
      <c r="G158" s="9" t="b">
        <f>if(iferror(VLOOKUP($A158, NIL!$A$2:$F1000, 1, false), false), true, false)</f>
        <v>1</v>
      </c>
    </row>
    <row r="159">
      <c r="A159" s="2">
        <v>1615.0</v>
      </c>
      <c r="B159" s="2" t="s">
        <v>179</v>
      </c>
      <c r="C159" s="14">
        <f>iferror(VLOOKUP($A159, 'Awario - Last Month'!$A$2:$G1000, 3, false), "")</f>
        <v>0</v>
      </c>
      <c r="D159" s="2">
        <v>0.0</v>
      </c>
      <c r="E159" s="2">
        <v>0.0</v>
      </c>
      <c r="F159" s="2">
        <v>0.0</v>
      </c>
      <c r="G159" s="9" t="b">
        <f>if(iferror(VLOOKUP($A159, NIL!$A$2:$F1000, 1, false), false), true, false)</f>
        <v>1</v>
      </c>
    </row>
    <row r="160">
      <c r="A160" s="2">
        <v>1251.0</v>
      </c>
      <c r="B160" s="2" t="s">
        <v>113</v>
      </c>
      <c r="C160" s="14">
        <f>iferror(VLOOKUP($A160, 'Awario - Last Month'!$A$2:$G1000, 3, false), "")</f>
        <v>3</v>
      </c>
      <c r="D160" s="2">
        <v>4.0</v>
      </c>
      <c r="E160" s="2">
        <v>0.0</v>
      </c>
      <c r="F160" s="2">
        <v>4594.0</v>
      </c>
      <c r="G160" s="9" t="b">
        <f>if(iferror(VLOOKUP($A160, NIL!$A$2:$F1000, 1, false), false), true, false)</f>
        <v>1</v>
      </c>
    </row>
    <row r="161">
      <c r="A161" s="2">
        <v>2192.0</v>
      </c>
      <c r="B161" s="2" t="s">
        <v>252</v>
      </c>
      <c r="C161" s="14" t="str">
        <f>iferror(VLOOKUP($A161, 'Awario - Last Month'!$A$2:$G1000, 3, false), "")</f>
        <v/>
      </c>
      <c r="D161" s="2">
        <v>3.0</v>
      </c>
      <c r="E161" s="2">
        <v>2429.0</v>
      </c>
      <c r="F161" s="2">
        <v>292175.0</v>
      </c>
      <c r="G161" s="9" t="b">
        <f>if(iferror(VLOOKUP($A161, NIL!$A$2:$F1000, 1, false), false), true, false)</f>
        <v>1</v>
      </c>
    </row>
    <row r="162">
      <c r="A162" s="2">
        <v>2095.0</v>
      </c>
      <c r="B162" s="2" t="s">
        <v>388</v>
      </c>
      <c r="C162" s="14">
        <f>iferror(VLOOKUP($A162, 'Awario - Last Month'!$A$2:$G1000, 3, false), "")</f>
        <v>5</v>
      </c>
      <c r="D162" s="2">
        <v>4.0</v>
      </c>
      <c r="E162" s="2">
        <v>68250.0</v>
      </c>
      <c r="F162" s="2">
        <v>85083.0</v>
      </c>
      <c r="G162" s="9" t="b">
        <f>if(iferror(VLOOKUP($A162, NIL!$A$2:$F1000, 1, false), false), true, false)</f>
        <v>1</v>
      </c>
    </row>
    <row r="163">
      <c r="A163" s="2">
        <v>823.0</v>
      </c>
      <c r="B163" s="2" t="s">
        <v>72</v>
      </c>
      <c r="C163" s="14">
        <f>iferror(VLOOKUP($A163, 'Awario - Last Month'!$A$2:$G1000, 3, false), "")</f>
        <v>4</v>
      </c>
      <c r="D163" s="2">
        <v>5.0</v>
      </c>
      <c r="E163" s="2">
        <v>494.0</v>
      </c>
      <c r="F163" s="2">
        <v>855.0</v>
      </c>
      <c r="G163" s="9" t="b">
        <f>if(iferror(VLOOKUP($A163, NIL!$A$2:$F1000, 1, false), false), true, false)</f>
        <v>1</v>
      </c>
    </row>
    <row r="164">
      <c r="A164" s="2">
        <v>2290.0</v>
      </c>
      <c r="B164" s="2" t="s">
        <v>389</v>
      </c>
      <c r="C164" s="14" t="str">
        <f>iferror(VLOOKUP($A164, 'Awario - Last Month'!$A$2:$G1000, 3, false), "")</f>
        <v/>
      </c>
      <c r="D164" s="2">
        <v>5.0</v>
      </c>
      <c r="E164" s="2">
        <v>41363.0</v>
      </c>
      <c r="F164" s="2">
        <v>202194.0</v>
      </c>
      <c r="G164" s="9" t="b">
        <f>if(iferror(VLOOKUP($A164, NIL!$A$2:$F1000, 1, false), false), true, false)</f>
        <v>1</v>
      </c>
    </row>
    <row r="165">
      <c r="A165" s="2">
        <v>2000.0</v>
      </c>
      <c r="B165" s="2" t="s">
        <v>390</v>
      </c>
      <c r="C165" s="14">
        <f>iferror(VLOOKUP($A165, 'Awario - Last Month'!$A$2:$G1000, 3, false), "")</f>
        <v>5</v>
      </c>
      <c r="D165" s="2">
        <v>5.0</v>
      </c>
      <c r="E165" s="2">
        <v>45512.0</v>
      </c>
      <c r="F165" s="2">
        <v>65947.0</v>
      </c>
      <c r="G165" s="9" t="b">
        <f>if(iferror(VLOOKUP($A165, NIL!$A$2:$F1000, 1, false), false), true, false)</f>
        <v>1</v>
      </c>
    </row>
    <row r="166">
      <c r="A166" s="2">
        <v>1998.0</v>
      </c>
      <c r="B166" s="2" t="s">
        <v>275</v>
      </c>
      <c r="C166" s="14">
        <f>iferror(VLOOKUP($A166, 'Awario - Last Month'!$A$2:$G1000, 3, false), "")</f>
        <v>0</v>
      </c>
      <c r="D166" s="2">
        <v>0.0</v>
      </c>
      <c r="E166" s="2">
        <v>0.0</v>
      </c>
      <c r="F166" s="2">
        <v>0.0</v>
      </c>
      <c r="G166" s="9" t="b">
        <f>if(iferror(VLOOKUP($A166, NIL!$A$2:$F1000, 1, false), false), true, false)</f>
        <v>1</v>
      </c>
    </row>
    <row r="167">
      <c r="A167" s="2">
        <v>2099.0</v>
      </c>
      <c r="B167" s="2" t="s">
        <v>262</v>
      </c>
      <c r="C167" s="14" t="str">
        <f>iferror(VLOOKUP($A167, 'Awario - Last Month'!$A$2:$G1000, 3, false), "")</f>
        <v/>
      </c>
      <c r="D167" s="2">
        <v>0.0</v>
      </c>
      <c r="E167" s="2">
        <v>0.0</v>
      </c>
      <c r="F167" s="2">
        <v>0.0</v>
      </c>
      <c r="G167" s="9" t="b">
        <f>if(iferror(VLOOKUP($A167, NIL!$A$2:$F1000, 1, false), false), true, false)</f>
        <v>1</v>
      </c>
    </row>
    <row r="168">
      <c r="A168" s="2">
        <v>1493.0</v>
      </c>
      <c r="B168" s="2" t="s">
        <v>158</v>
      </c>
      <c r="C168" s="14" t="str">
        <f>iferror(VLOOKUP($A168, 'Awario - Last Month'!$A$2:$G1000, 3, false), "")</f>
        <v/>
      </c>
      <c r="D168" s="2">
        <v>0.0</v>
      </c>
      <c r="E168" s="2">
        <v>0.0</v>
      </c>
      <c r="F168" s="2">
        <v>0.0</v>
      </c>
      <c r="G168" s="9" t="b">
        <f>if(iferror(VLOOKUP($A168, NIL!$A$2:$F1000, 1, false), false), true, false)</f>
        <v>1</v>
      </c>
    </row>
    <row r="169">
      <c r="A169" s="2">
        <v>2287.0</v>
      </c>
      <c r="B169" s="2" t="s">
        <v>391</v>
      </c>
      <c r="C169" s="14" t="str">
        <f>iferror(VLOOKUP($A169, 'Awario - Last Month'!$A$2:$G1000, 3, false), "")</f>
        <v/>
      </c>
      <c r="D169" s="2">
        <v>5.0</v>
      </c>
      <c r="E169" s="2">
        <v>60140.0</v>
      </c>
      <c r="F169" s="2">
        <v>69320.0</v>
      </c>
      <c r="G169" s="9" t="b">
        <f>if(iferror(VLOOKUP($A169, NIL!$A$2:$F1000, 1, false), false), true, false)</f>
        <v>1</v>
      </c>
    </row>
    <row r="170">
      <c r="A170" s="2">
        <v>1250.0</v>
      </c>
      <c r="B170" s="2" t="s">
        <v>112</v>
      </c>
      <c r="C170" s="14">
        <f>iferror(VLOOKUP($A170, 'Awario - Last Month'!$A$2:$G1000, 3, false), "")</f>
        <v>4</v>
      </c>
      <c r="D170" s="2">
        <v>1.0</v>
      </c>
      <c r="E170" s="2">
        <v>0.0</v>
      </c>
      <c r="F170" s="2">
        <v>60108.0</v>
      </c>
      <c r="G170" s="9" t="b">
        <f>if(iferror(VLOOKUP($A170, NIL!$A$2:$F1000, 1, false), false), true, false)</f>
        <v>1</v>
      </c>
    </row>
    <row r="171">
      <c r="A171" s="2">
        <v>1991.0</v>
      </c>
      <c r="B171" s="2" t="s">
        <v>136</v>
      </c>
      <c r="C171" s="14">
        <f>iferror(VLOOKUP($A171, 'Awario - Last Month'!$A$2:$G1000, 3, false), "")</f>
        <v>5</v>
      </c>
      <c r="D171" s="2">
        <v>5.0</v>
      </c>
      <c r="E171" s="2">
        <v>42298.0</v>
      </c>
      <c r="F171" s="2">
        <v>51475.0</v>
      </c>
      <c r="G171" s="9" t="b">
        <f>if(iferror(VLOOKUP($A171, NIL!$A$2:$F1000, 1, false), false), true, false)</f>
        <v>1</v>
      </c>
    </row>
    <row r="172">
      <c r="A172" s="2">
        <v>1949.0</v>
      </c>
      <c r="B172" s="2" t="s">
        <v>263</v>
      </c>
      <c r="C172" s="14">
        <f>iferror(VLOOKUP($A172, 'Awario - Last Month'!$A$2:$G1000, 3, false), "")</f>
        <v>1</v>
      </c>
      <c r="D172" s="2">
        <v>0.0</v>
      </c>
      <c r="E172" s="2">
        <v>0.0</v>
      </c>
      <c r="F172" s="2">
        <v>0.0</v>
      </c>
      <c r="G172" s="9" t="b">
        <f>if(iferror(VLOOKUP($A172, NIL!$A$2:$F1000, 1, false), false), true, false)</f>
        <v>1</v>
      </c>
    </row>
    <row r="173">
      <c r="A173" s="2">
        <v>2081.0</v>
      </c>
      <c r="B173" s="2" t="s">
        <v>298</v>
      </c>
      <c r="C173" s="14">
        <f>iferror(VLOOKUP($A173, 'Awario - Last Month'!$A$2:$G1000, 3, false), "")</f>
        <v>0</v>
      </c>
      <c r="D173" s="2">
        <v>0.0</v>
      </c>
      <c r="E173" s="2">
        <v>0.0</v>
      </c>
      <c r="F173" s="2">
        <v>0.0</v>
      </c>
      <c r="G173" s="9" t="b">
        <f>if(iferror(VLOOKUP($A173, NIL!$A$2:$F1000, 1, false), false), true, false)</f>
        <v>1</v>
      </c>
    </row>
    <row r="174">
      <c r="A174" s="2">
        <v>2102.0</v>
      </c>
      <c r="B174" s="2" t="s">
        <v>392</v>
      </c>
      <c r="C174" s="14">
        <f>iferror(VLOOKUP($A174, 'Awario - Last Month'!$A$2:$G1000, 3, false), "")</f>
        <v>2</v>
      </c>
      <c r="D174" s="2">
        <v>0.0</v>
      </c>
      <c r="E174" s="2">
        <v>0.0</v>
      </c>
      <c r="F174" s="2">
        <v>0.0</v>
      </c>
      <c r="G174" s="9" t="b">
        <f>if(iferror(VLOOKUP($A174, NIL!$A$2:$F1000, 1, false), false), true, false)</f>
        <v>1</v>
      </c>
    </row>
    <row r="175">
      <c r="A175" s="2">
        <v>1875.0</v>
      </c>
      <c r="B175" s="2" t="s">
        <v>129</v>
      </c>
      <c r="C175" s="14">
        <f>iferror(VLOOKUP($A175, 'Awario - Last Month'!$A$2:$G1000, 3, false), "")</f>
        <v>0</v>
      </c>
      <c r="D175" s="2">
        <v>1.0</v>
      </c>
      <c r="E175" s="2">
        <v>0.0</v>
      </c>
      <c r="F175" s="2">
        <v>11808.0</v>
      </c>
      <c r="G175" s="9" t="b">
        <f>if(iferror(VLOOKUP($A175, NIL!$A$2:$F1000, 1, false), false), true, false)</f>
        <v>1</v>
      </c>
    </row>
    <row r="176">
      <c r="A176" s="2">
        <v>2094.0</v>
      </c>
      <c r="B176" s="2" t="s">
        <v>243</v>
      </c>
      <c r="C176" s="14">
        <f>iferror(VLOOKUP($A176, 'Awario - Last Month'!$A$2:$G1000, 3, false), "")</f>
        <v>5</v>
      </c>
      <c r="D176" s="2">
        <v>5.0</v>
      </c>
      <c r="E176" s="2">
        <v>79665.0</v>
      </c>
      <c r="F176" s="2">
        <v>101966.0</v>
      </c>
      <c r="G176" s="9" t="b">
        <f>if(iferror(VLOOKUP($A176, NIL!$A$2:$F1000, 1, false), false), true, false)</f>
        <v>1</v>
      </c>
    </row>
    <row r="177">
      <c r="A177" s="2">
        <v>2173.0</v>
      </c>
      <c r="B177" s="2" t="s">
        <v>118</v>
      </c>
      <c r="C177" s="14" t="str">
        <f>iferror(VLOOKUP($A177, 'Awario - Last Month'!$A$2:$G1000, 3, false), "")</f>
        <v/>
      </c>
      <c r="D177" s="2">
        <v>0.0</v>
      </c>
      <c r="E177" s="2">
        <v>0.0</v>
      </c>
      <c r="F177" s="2">
        <v>0.0</v>
      </c>
      <c r="G177" s="9" t="b">
        <f>if(iferror(VLOOKUP($A177, NIL!$A$2:$F1000, 1, false), false), true, false)</f>
        <v>1</v>
      </c>
    </row>
    <row r="178">
      <c r="A178" s="2">
        <v>1858.0</v>
      </c>
      <c r="B178" s="2" t="s">
        <v>193</v>
      </c>
      <c r="C178" s="14">
        <f>iferror(VLOOKUP($A178, 'Awario - Last Month'!$A$2:$G1000, 3, false), "")</f>
        <v>3</v>
      </c>
      <c r="D178" s="2">
        <v>1.0</v>
      </c>
      <c r="E178" s="2">
        <v>262.0</v>
      </c>
      <c r="F178" s="2">
        <v>1846.0</v>
      </c>
      <c r="G178" s="9" t="b">
        <f>if(iferror(VLOOKUP($A178, NIL!$A$2:$F1000, 1, false), false), true, false)</f>
        <v>1</v>
      </c>
    </row>
    <row r="179">
      <c r="A179" s="2">
        <v>1350.0</v>
      </c>
      <c r="B179" s="2" t="s">
        <v>108</v>
      </c>
      <c r="C179" s="14">
        <f>iferror(VLOOKUP($A179, 'Awario - Last Month'!$A$2:$G1000, 3, false), "")</f>
        <v>5</v>
      </c>
      <c r="D179" s="2">
        <v>3.0</v>
      </c>
      <c r="E179" s="2">
        <v>0.0</v>
      </c>
      <c r="F179" s="2">
        <v>99886.0</v>
      </c>
      <c r="G179" s="9" t="b">
        <f>if(iferror(VLOOKUP($A179, NIL!$A$2:$F1000, 1, false), false), true, false)</f>
        <v>1</v>
      </c>
    </row>
    <row r="180">
      <c r="A180" s="2">
        <v>2096.0</v>
      </c>
      <c r="B180" s="2" t="s">
        <v>68</v>
      </c>
      <c r="C180" s="14">
        <f>iferror(VLOOKUP($A180, 'Awario - Last Month'!$A$2:$G1000, 3, false), "")</f>
        <v>5</v>
      </c>
      <c r="D180" s="2">
        <v>5.0</v>
      </c>
      <c r="E180" s="2">
        <v>64677.0</v>
      </c>
      <c r="F180" s="2">
        <v>76948.0</v>
      </c>
      <c r="G180" s="9" t="b">
        <f>if(iferror(VLOOKUP($A180, NIL!$A$2:$F1000, 1, false), false), true, false)</f>
        <v>1</v>
      </c>
    </row>
    <row r="181">
      <c r="A181" s="2">
        <v>2090.0</v>
      </c>
      <c r="B181" s="2" t="s">
        <v>260</v>
      </c>
      <c r="C181" s="14">
        <f>iferror(VLOOKUP($A181, 'Awario - Last Month'!$A$2:$G1000, 3, false), "")</f>
        <v>5</v>
      </c>
      <c r="D181" s="2">
        <v>3.0</v>
      </c>
      <c r="E181" s="2">
        <v>23664.0</v>
      </c>
      <c r="F181" s="2">
        <v>23878.0</v>
      </c>
      <c r="G181" s="9" t="b">
        <f>if(iferror(VLOOKUP($A181, NIL!$A$2:$F1000, 1, false), false), true, false)</f>
        <v>1</v>
      </c>
    </row>
    <row r="182">
      <c r="A182" s="2">
        <v>1440.0</v>
      </c>
      <c r="B182" s="2" t="s">
        <v>135</v>
      </c>
      <c r="C182" s="14">
        <f>iferror(VLOOKUP($A182, 'Awario - Last Month'!$A$2:$G1000, 3, false), "")</f>
        <v>0</v>
      </c>
      <c r="D182" s="2">
        <v>0.0</v>
      </c>
      <c r="E182" s="2">
        <v>0.0</v>
      </c>
      <c r="F182" s="2">
        <v>0.0</v>
      </c>
      <c r="G182" s="9" t="b">
        <f>if(iferror(VLOOKUP($A182, NIL!$A$2:$F1000, 1, false), false), true, false)</f>
        <v>1</v>
      </c>
    </row>
    <row r="183">
      <c r="A183" s="2">
        <v>1984.0</v>
      </c>
      <c r="B183" s="2" t="s">
        <v>270</v>
      </c>
      <c r="C183" s="14">
        <f>iferror(VLOOKUP($A183, 'Awario - Last Month'!$A$2:$G1000, 3, false), "")</f>
        <v>0</v>
      </c>
      <c r="D183" s="2">
        <v>0.0</v>
      </c>
      <c r="E183" s="2">
        <v>0.0</v>
      </c>
      <c r="F183" s="2">
        <v>0.0</v>
      </c>
      <c r="G183" s="9" t="b">
        <f>if(iferror(VLOOKUP($A183, NIL!$A$2:$F1000, 1, false), false), true, false)</f>
        <v>1</v>
      </c>
    </row>
    <row r="184">
      <c r="A184" s="2">
        <v>1839.0</v>
      </c>
      <c r="B184" s="2" t="s">
        <v>188</v>
      </c>
      <c r="C184" s="14">
        <f>iferror(VLOOKUP($A184, 'Awario - Last Month'!$A$2:$G1000, 3, false), "")</f>
        <v>5</v>
      </c>
      <c r="D184" s="2">
        <v>3.0</v>
      </c>
      <c r="E184" s="2">
        <v>29867.0</v>
      </c>
      <c r="F184" s="2">
        <v>34826.0</v>
      </c>
      <c r="G184" s="9" t="b">
        <f>if(iferror(VLOOKUP($A184, NIL!$A$2:$F1000, 1, false), false), true, false)</f>
        <v>1</v>
      </c>
    </row>
    <row r="185">
      <c r="A185" s="2">
        <v>2283.0</v>
      </c>
      <c r="B185" s="2" t="s">
        <v>393</v>
      </c>
      <c r="C185" s="14" t="str">
        <f>iferror(VLOOKUP($A185, 'Awario - Last Month'!$A$2:$G1000, 3, false), "")</f>
        <v/>
      </c>
      <c r="D185" s="2">
        <v>0.0</v>
      </c>
      <c r="E185" s="2">
        <v>0.0</v>
      </c>
      <c r="F185" s="2">
        <v>0.0</v>
      </c>
      <c r="G185" s="9" t="b">
        <f>if(iferror(VLOOKUP($A185, NIL!$A$2:$F1000, 1, false), false), true, false)</f>
        <v>1</v>
      </c>
    </row>
    <row r="186">
      <c r="A186" s="2">
        <v>1851.0</v>
      </c>
      <c r="B186" s="2" t="s">
        <v>232</v>
      </c>
      <c r="C186" s="14">
        <f>iferror(VLOOKUP($A186, 'Awario - Last Month'!$A$2:$G1000, 3, false), "")</f>
        <v>0</v>
      </c>
      <c r="D186" s="2">
        <v>0.0</v>
      </c>
      <c r="E186" s="2">
        <v>0.0</v>
      </c>
      <c r="F186" s="2">
        <v>0.0</v>
      </c>
      <c r="G186" s="9" t="b">
        <f>if(iferror(VLOOKUP($A186, NIL!$A$2:$F1000, 1, false), false), true, false)</f>
        <v>1</v>
      </c>
    </row>
    <row r="187">
      <c r="A187" s="2">
        <v>1087.0</v>
      </c>
      <c r="B187" s="2" t="s">
        <v>98</v>
      </c>
      <c r="C187" s="14">
        <f>iferror(VLOOKUP($A187, 'Awario - Last Month'!$A$2:$G1000, 3, false), "")</f>
        <v>1</v>
      </c>
      <c r="D187" s="2">
        <v>1.0</v>
      </c>
      <c r="E187" s="2">
        <v>0.0</v>
      </c>
      <c r="F187" s="2">
        <v>77428.0</v>
      </c>
      <c r="G187" s="9" t="b">
        <f>if(iferror(VLOOKUP($A187, NIL!$A$2:$F1000, 1, false), false), true, false)</f>
        <v>1</v>
      </c>
    </row>
    <row r="188">
      <c r="A188" s="2">
        <v>825.0</v>
      </c>
      <c r="B188" s="2" t="s">
        <v>74</v>
      </c>
      <c r="C188" s="14">
        <f>iferror(VLOOKUP($A188, 'Awario - Last Month'!$A$2:$G1000, 3, false), "")</f>
        <v>1</v>
      </c>
      <c r="D188" s="2">
        <v>0.0</v>
      </c>
      <c r="E188" s="2">
        <v>0.0</v>
      </c>
      <c r="F188" s="2">
        <v>0.0</v>
      </c>
      <c r="G188" s="9" t="b">
        <f>if(iferror(VLOOKUP($A188, NIL!$A$2:$F1000, 1, false), false), true, false)</f>
        <v>1</v>
      </c>
    </row>
    <row r="189">
      <c r="A189" s="2">
        <v>2015.0</v>
      </c>
      <c r="B189" s="2" t="s">
        <v>284</v>
      </c>
      <c r="C189" s="14">
        <f>iferror(VLOOKUP($A189, 'Awario - Last Month'!$A$2:$G1000, 3, false), "")</f>
        <v>0</v>
      </c>
      <c r="D189" s="2">
        <v>0.0</v>
      </c>
      <c r="E189" s="2">
        <v>0.0</v>
      </c>
      <c r="F189" s="2">
        <v>0.0</v>
      </c>
      <c r="G189" s="9" t="b">
        <f>if(iferror(VLOOKUP($A189, NIL!$A$2:$F1000, 1, false), false), true, false)</f>
        <v>1</v>
      </c>
    </row>
    <row r="190">
      <c r="A190" s="2">
        <v>1870.0</v>
      </c>
      <c r="B190" s="2" t="s">
        <v>394</v>
      </c>
      <c r="C190" s="14">
        <f>iferror(VLOOKUP($A190, 'Awario - Last Month'!$A$2:$G1000, 3, false), "")</f>
        <v>5</v>
      </c>
      <c r="D190" s="2">
        <v>3.0</v>
      </c>
      <c r="E190" s="2">
        <v>29867.0</v>
      </c>
      <c r="F190" s="2">
        <v>30080.0</v>
      </c>
      <c r="G190" s="9" t="b">
        <f>if(iferror(VLOOKUP($A190, NIL!$A$2:$F1000, 1, false), false), true, false)</f>
        <v>1</v>
      </c>
    </row>
    <row r="191">
      <c r="A191" s="2">
        <v>1755.0</v>
      </c>
      <c r="B191" s="2" t="s">
        <v>209</v>
      </c>
      <c r="C191" s="14">
        <f>iferror(VLOOKUP($A191, 'Awario - Last Month'!$A$2:$G1000, 3, false), "")</f>
        <v>0</v>
      </c>
      <c r="D191" s="2">
        <v>0.0</v>
      </c>
      <c r="E191" s="2">
        <v>0.0</v>
      </c>
      <c r="F191" s="2">
        <v>0.0</v>
      </c>
      <c r="G191" s="9" t="b">
        <f>if(iferror(VLOOKUP($A191, NIL!$A$2:$F1000, 1, false), false), true, false)</f>
        <v>1</v>
      </c>
    </row>
    <row r="192">
      <c r="A192" s="2">
        <v>1468.0</v>
      </c>
      <c r="B192" s="2" t="s">
        <v>395</v>
      </c>
      <c r="C192" s="14">
        <f>iferror(VLOOKUP($A192, 'Awario - Last Month'!$A$2:$G1000, 3, false), "")</f>
        <v>0</v>
      </c>
      <c r="D192" s="2">
        <v>0.0</v>
      </c>
      <c r="E192" s="2">
        <v>0.0</v>
      </c>
      <c r="F192" s="2">
        <v>0.0</v>
      </c>
      <c r="G192" s="9" t="b">
        <f>if(iferror(VLOOKUP($A192, NIL!$A$2:$F1000, 1, false), false), true, false)</f>
        <v>1</v>
      </c>
    </row>
    <row r="193">
      <c r="A193" s="2">
        <v>2064.0</v>
      </c>
      <c r="B193" s="2" t="s">
        <v>291</v>
      </c>
      <c r="C193" s="14">
        <f>iferror(VLOOKUP($A193, 'Awario - Last Month'!$A$2:$G1000, 3, false), "")</f>
        <v>4</v>
      </c>
      <c r="D193" s="2">
        <v>5.0</v>
      </c>
      <c r="E193" s="2">
        <v>2920.0</v>
      </c>
      <c r="F193" s="2">
        <v>175991.0</v>
      </c>
      <c r="G193" s="9" t="b">
        <f>if(iferror(VLOOKUP($A193, NIL!$A$2:$F1000, 1, false), false), true, false)</f>
        <v>1</v>
      </c>
    </row>
    <row r="194">
      <c r="A194" s="2">
        <v>1597.0</v>
      </c>
      <c r="B194" s="2" t="s">
        <v>175</v>
      </c>
      <c r="C194" s="14">
        <f>iferror(VLOOKUP($A194, 'Awario - Last Month'!$A$2:$G1000, 3, false), "")</f>
        <v>5</v>
      </c>
      <c r="D194" s="2">
        <v>5.0</v>
      </c>
      <c r="E194" s="2">
        <v>46009.0</v>
      </c>
      <c r="F194" s="2">
        <v>59857.0</v>
      </c>
      <c r="G194" s="9" t="b">
        <f>if(iferror(VLOOKUP($A194, NIL!$A$2:$F1000, 1, false), false), true, false)</f>
        <v>1</v>
      </c>
    </row>
    <row r="195">
      <c r="A195" s="2">
        <v>1707.0</v>
      </c>
      <c r="B195" s="2" t="s">
        <v>183</v>
      </c>
      <c r="C195" s="14">
        <f>iferror(VLOOKUP($A195, 'Awario - Last Month'!$A$2:$G1000, 3, false), "")</f>
        <v>5</v>
      </c>
      <c r="D195" s="2">
        <v>3.0</v>
      </c>
      <c r="E195" s="2">
        <v>29867.0</v>
      </c>
      <c r="F195" s="2">
        <v>30080.0</v>
      </c>
      <c r="G195" s="9" t="b">
        <f>if(iferror(VLOOKUP($A195, NIL!$A$2:$F1000, 1, false), false), true, false)</f>
        <v>1</v>
      </c>
    </row>
    <row r="196">
      <c r="A196" s="2">
        <v>1591.0</v>
      </c>
      <c r="B196" s="2" t="s">
        <v>171</v>
      </c>
      <c r="C196" s="14">
        <f>iferror(VLOOKUP($A196, 'Awario - Last Month'!$A$2:$G1000, 3, false), "")</f>
        <v>5</v>
      </c>
      <c r="D196" s="2">
        <v>5.0</v>
      </c>
      <c r="E196" s="2">
        <v>33039.0</v>
      </c>
      <c r="F196" s="2">
        <v>3870868.0</v>
      </c>
      <c r="G196" s="9" t="b">
        <f>if(iferror(VLOOKUP($A196, NIL!$A$2:$F1000, 1, false), false), true, false)</f>
        <v>1</v>
      </c>
    </row>
    <row r="197">
      <c r="A197" s="2">
        <v>1765.0</v>
      </c>
      <c r="B197" s="2" t="s">
        <v>215</v>
      </c>
      <c r="C197" s="14">
        <f>iferror(VLOOKUP($A197, 'Awario - Last Month'!$A$2:$G1000, 3, false), "")</f>
        <v>5</v>
      </c>
      <c r="D197" s="2">
        <v>5.0</v>
      </c>
      <c r="E197" s="2">
        <v>42712.0</v>
      </c>
      <c r="F197" s="2">
        <v>119052.0</v>
      </c>
      <c r="G197" s="9" t="b">
        <f>if(iferror(VLOOKUP($A197, NIL!$A$2:$F1000, 1, false), false), true, false)</f>
        <v>1</v>
      </c>
    </row>
    <row r="198">
      <c r="A198" s="2">
        <v>1221.0</v>
      </c>
      <c r="B198" s="2" t="s">
        <v>107</v>
      </c>
      <c r="C198" s="14">
        <f>iferror(VLOOKUP($A198, 'Awario - Last Month'!$A$2:$G1000, 3, false), "")</f>
        <v>0</v>
      </c>
      <c r="D198" s="2">
        <v>0.0</v>
      </c>
      <c r="E198" s="2">
        <v>0.0</v>
      </c>
      <c r="F198" s="2">
        <v>0.0</v>
      </c>
      <c r="G198" s="9" t="b">
        <f>if(iferror(VLOOKUP($A198, NIL!$A$2:$F1000, 1, false), false), true, false)</f>
        <v>1</v>
      </c>
    </row>
    <row r="199">
      <c r="A199" s="2">
        <v>1760.0</v>
      </c>
      <c r="B199" s="2" t="s">
        <v>213</v>
      </c>
      <c r="C199" s="14">
        <f>iferror(VLOOKUP($A199, 'Awario - Last Month'!$A$2:$G1000, 3, false), "")</f>
        <v>2</v>
      </c>
      <c r="D199" s="2">
        <v>2.0</v>
      </c>
      <c r="E199" s="2">
        <v>0.0</v>
      </c>
      <c r="F199" s="2">
        <v>254.0</v>
      </c>
      <c r="G199" s="9" t="b">
        <f>if(iferror(VLOOKUP($A199, NIL!$A$2:$F1000, 1, false), false), true, false)</f>
        <v>1</v>
      </c>
    </row>
    <row r="200">
      <c r="A200" s="2">
        <v>2001.0</v>
      </c>
      <c r="B200" s="2" t="s">
        <v>150</v>
      </c>
      <c r="C200" s="14">
        <f>iferror(VLOOKUP($A200, 'Awario - Last Month'!$A$2:$G1000, 3, false), "")</f>
        <v>5</v>
      </c>
      <c r="D200" s="2">
        <v>5.0</v>
      </c>
      <c r="E200" s="2">
        <v>21659.0</v>
      </c>
      <c r="F200" s="2">
        <v>49813.0</v>
      </c>
      <c r="G200" s="9" t="b">
        <f>if(iferror(VLOOKUP($A200, NIL!$A$2:$F1000, 1, false), false), true, false)</f>
        <v>1</v>
      </c>
    </row>
    <row r="201">
      <c r="A201" s="2">
        <v>1476.0</v>
      </c>
      <c r="B201" s="2" t="s">
        <v>154</v>
      </c>
      <c r="C201" s="14" t="str">
        <f>iferror(VLOOKUP($A201, 'Awario - Last Month'!$A$2:$G1000, 3, false), "")</f>
        <v/>
      </c>
      <c r="D201" s="2">
        <v>0.0</v>
      </c>
      <c r="E201" s="2">
        <v>0.0</v>
      </c>
      <c r="F201" s="2">
        <v>0.0</v>
      </c>
      <c r="G201" s="9" t="b">
        <f>if(iferror(VLOOKUP($A201, NIL!$A$2:$F1000, 1, false), false), true, false)</f>
        <v>1</v>
      </c>
    </row>
    <row r="202">
      <c r="A202" s="2">
        <v>2292.0</v>
      </c>
      <c r="B202" s="2" t="s">
        <v>323</v>
      </c>
      <c r="C202" s="14" t="str">
        <f>iferror(VLOOKUP($A202, 'Awario - Last Month'!$A$2:$G1000, 3, false), "")</f>
        <v/>
      </c>
      <c r="D202" s="2">
        <v>0.0</v>
      </c>
      <c r="E202" s="2">
        <v>0.0</v>
      </c>
      <c r="F202" s="2">
        <v>0.0</v>
      </c>
      <c r="G202" s="9" t="b">
        <f>if(iferror(VLOOKUP($A202, NIL!$A$2:$F1000, 1, false), false), true, false)</f>
        <v>1</v>
      </c>
    </row>
    <row r="203">
      <c r="A203" s="2">
        <v>1092.0</v>
      </c>
      <c r="B203" s="2" t="s">
        <v>99</v>
      </c>
      <c r="C203" s="14">
        <f>iferror(VLOOKUP($A203, 'Awario - Last Month'!$A$2:$G1000, 3, false), "")</f>
        <v>4</v>
      </c>
      <c r="D203" s="2">
        <v>2.0</v>
      </c>
      <c r="E203" s="2">
        <v>2429.0</v>
      </c>
      <c r="F203" s="2">
        <v>19316.0</v>
      </c>
      <c r="G203" s="9" t="b">
        <f>if(iferror(VLOOKUP($A203, NIL!$A$2:$F1000, 1, false), false), true, false)</f>
        <v>1</v>
      </c>
    </row>
    <row r="204">
      <c r="A204" s="2">
        <v>1746.0</v>
      </c>
      <c r="B204" s="2" t="s">
        <v>396</v>
      </c>
      <c r="C204" s="14" t="str">
        <f>iferror(VLOOKUP($A204, 'Awario - Last Month'!$A$2:$G1000, 3, false), "")</f>
        <v/>
      </c>
      <c r="G204" s="9" t="b">
        <f>if(iferror(VLOOKUP($A204, NIL!$A$2:$F1000, 1, false), false), true, false)</f>
        <v>1</v>
      </c>
    </row>
    <row r="205">
      <c r="A205" s="2">
        <v>1904.0</v>
      </c>
      <c r="B205" s="2" t="s">
        <v>259</v>
      </c>
      <c r="C205" s="14">
        <f>iferror(VLOOKUP($A205, 'Awario - Last Month'!$A$2:$G1000, 3, false), "")</f>
        <v>0</v>
      </c>
      <c r="D205" s="2">
        <v>0.0</v>
      </c>
      <c r="E205" s="2">
        <v>0.0</v>
      </c>
      <c r="F205" s="2">
        <v>0.0</v>
      </c>
      <c r="G205" s="9" t="b">
        <f>if(iferror(VLOOKUP($A205, NIL!$A$2:$F1000, 1, false), false), true, false)</f>
        <v>1</v>
      </c>
    </row>
    <row r="206">
      <c r="A206" s="2">
        <v>2023.0</v>
      </c>
      <c r="B206" s="2" t="s">
        <v>286</v>
      </c>
      <c r="C206" s="14">
        <f>iferror(VLOOKUP($A206, 'Awario - Last Month'!$A$2:$G1000, 3, false), "")</f>
        <v>1</v>
      </c>
      <c r="D206" s="2">
        <v>2.0</v>
      </c>
      <c r="E206" s="2">
        <v>0.0</v>
      </c>
      <c r="F206" s="2">
        <v>2249.0</v>
      </c>
      <c r="G206" s="9" t="b">
        <f>if(iferror(VLOOKUP($A206, NIL!$A$2:$F1000, 1, false), false), true, false)</f>
        <v>1</v>
      </c>
    </row>
    <row r="207">
      <c r="A207" s="2">
        <v>1581.0</v>
      </c>
      <c r="B207" s="2" t="s">
        <v>170</v>
      </c>
      <c r="C207" s="14">
        <f>iferror(VLOOKUP($A207, 'Awario - Last Month'!$A$2:$G1000, 3, false), "")</f>
        <v>0</v>
      </c>
      <c r="D207" s="2">
        <v>0.0</v>
      </c>
      <c r="E207" s="2">
        <v>0.0</v>
      </c>
      <c r="F207" s="2">
        <v>0.0</v>
      </c>
      <c r="G207" s="9" t="b">
        <f>if(iferror(VLOOKUP($A207, NIL!$A$2:$F1000, 1, false), false), true, false)</f>
        <v>1</v>
      </c>
    </row>
    <row r="208">
      <c r="A208" s="2">
        <v>1780.0</v>
      </c>
      <c r="B208" s="2" t="s">
        <v>217</v>
      </c>
      <c r="C208" s="14">
        <f>iferror(VLOOKUP($A208, 'Awario - Last Month'!$A$2:$G1000, 3, false), "")</f>
        <v>1</v>
      </c>
      <c r="D208" s="2">
        <v>0.0</v>
      </c>
      <c r="E208" s="2">
        <v>0.0</v>
      </c>
      <c r="F208" s="2">
        <v>0.0</v>
      </c>
      <c r="G208" s="9" t="b">
        <f>if(iferror(VLOOKUP($A208, NIL!$A$2:$F1000, 1, false), false), true, false)</f>
        <v>1</v>
      </c>
    </row>
    <row r="209">
      <c r="A209" s="2">
        <v>176.0</v>
      </c>
      <c r="B209" s="2" t="s">
        <v>30</v>
      </c>
      <c r="C209" s="14">
        <f>iferror(VLOOKUP($A209, 'Awario - Last Month'!$A$2:$G1000, 3, false), "")</f>
        <v>3</v>
      </c>
      <c r="D209" s="2">
        <v>3.0</v>
      </c>
      <c r="E209" s="2">
        <v>6966.0</v>
      </c>
      <c r="F209" s="2">
        <v>580926.0</v>
      </c>
      <c r="G209" s="9" t="b">
        <f>if(iferror(VLOOKUP($A209, NIL!$A$2:$F1000, 1, false), false), true, false)</f>
        <v>1</v>
      </c>
    </row>
    <row r="210">
      <c r="A210" s="2">
        <v>2104.0</v>
      </c>
      <c r="B210" s="2" t="s">
        <v>287</v>
      </c>
      <c r="C210" s="14">
        <f>iferror(VLOOKUP($A210, 'Awario - Last Month'!$A$2:$G1000, 3, false), "")</f>
        <v>5</v>
      </c>
      <c r="D210" s="2">
        <v>5.0</v>
      </c>
      <c r="E210" s="2">
        <v>42712.0</v>
      </c>
      <c r="F210" s="2">
        <v>52306.0</v>
      </c>
      <c r="G210" s="9" t="b">
        <f>if(iferror(VLOOKUP($A210, NIL!$A$2:$F1000, 1, false), false), true, false)</f>
        <v>1</v>
      </c>
    </row>
    <row r="211">
      <c r="A211" s="2">
        <v>1846.0</v>
      </c>
      <c r="B211" s="2" t="s">
        <v>145</v>
      </c>
      <c r="C211" s="14">
        <f>iferror(VLOOKUP($A211, 'Awario - Last Month'!$A$2:$G1000, 3, false), "")</f>
        <v>5</v>
      </c>
      <c r="D211" s="2">
        <v>3.0</v>
      </c>
      <c r="E211" s="2">
        <v>23884.0</v>
      </c>
      <c r="F211" s="2">
        <v>24257.0</v>
      </c>
      <c r="G211" s="9" t="b">
        <f>if(iferror(VLOOKUP($A211, NIL!$A$2:$F1000, 1, false), false), true, false)</f>
        <v>1</v>
      </c>
    </row>
    <row r="212">
      <c r="A212" s="2">
        <v>523.0</v>
      </c>
      <c r="B212" s="2" t="s">
        <v>58</v>
      </c>
      <c r="C212" s="14">
        <f>iferror(VLOOKUP($A212, 'Awario - Last Month'!$A$2:$G1000, 3, false), "")</f>
        <v>0</v>
      </c>
      <c r="D212" s="2">
        <v>1.0</v>
      </c>
      <c r="E212" s="2">
        <v>0.0</v>
      </c>
      <c r="F212" s="2">
        <v>6194.0</v>
      </c>
      <c r="G212" s="9" t="b">
        <f>if(iferror(VLOOKUP($A212, NIL!$A$2:$F1000, 1, false), false), true, false)</f>
        <v>1</v>
      </c>
    </row>
    <row r="213">
      <c r="A213" s="2">
        <v>1470.0</v>
      </c>
      <c r="B213" s="2" t="s">
        <v>153</v>
      </c>
      <c r="C213" s="14">
        <f>iferror(VLOOKUP($A213, 'Awario - Last Month'!$A$2:$G1000, 3, false), "")</f>
        <v>0</v>
      </c>
      <c r="D213" s="2">
        <v>0.0</v>
      </c>
      <c r="E213" s="2">
        <v>0.0</v>
      </c>
      <c r="F213" s="2">
        <v>0.0</v>
      </c>
      <c r="G213" s="9" t="b">
        <f>if(iferror(VLOOKUP($A213, NIL!$A$2:$F1000, 1, false), false), true, false)</f>
        <v>1</v>
      </c>
    </row>
    <row r="214">
      <c r="A214" s="2">
        <v>1766.0</v>
      </c>
      <c r="B214" s="2" t="s">
        <v>397</v>
      </c>
      <c r="C214" s="14">
        <f>iferror(VLOOKUP($A214, 'Awario - Last Month'!$A$2:$G1000, 3, false), "")</f>
        <v>4</v>
      </c>
      <c r="D214" s="2">
        <v>5.0</v>
      </c>
      <c r="E214" s="2">
        <v>2429.0</v>
      </c>
      <c r="F214" s="2">
        <v>4599.0</v>
      </c>
      <c r="G214" s="9" t="b">
        <f>if(iferror(VLOOKUP($A214, NIL!$A$2:$F1000, 1, false), false), true, false)</f>
        <v>1</v>
      </c>
    </row>
    <row r="215">
      <c r="A215" s="2">
        <v>1085.0</v>
      </c>
      <c r="B215" s="2" t="s">
        <v>96</v>
      </c>
      <c r="C215" s="14" t="str">
        <f>iferror(VLOOKUP($A215, 'Awario - Last Month'!$A$2:$G1000, 3, false), "")</f>
        <v/>
      </c>
      <c r="D215" s="2">
        <v>0.0</v>
      </c>
      <c r="E215" s="2">
        <v>2429.0</v>
      </c>
      <c r="F215" s="2">
        <v>0.0</v>
      </c>
      <c r="G215" s="9" t="b">
        <f>if(iferror(VLOOKUP($A215, NIL!$A$2:$F1000, 1, false), false), true, false)</f>
        <v>1</v>
      </c>
    </row>
    <row r="216">
      <c r="A216" s="2">
        <v>1853.0</v>
      </c>
      <c r="B216" s="2" t="s">
        <v>398</v>
      </c>
      <c r="C216" s="14">
        <f>iferror(VLOOKUP($A216, 'Awario - Last Month'!$A$2:$G1000, 3, false), "")</f>
        <v>2</v>
      </c>
      <c r="D216" s="2">
        <v>2.0</v>
      </c>
      <c r="E216" s="2">
        <v>13923.0</v>
      </c>
      <c r="F216" s="2">
        <v>37185.0</v>
      </c>
      <c r="G216" s="9" t="b">
        <f>if(iferror(VLOOKUP($A216, NIL!$A$2:$F1000, 1, false), false), true, false)</f>
        <v>1</v>
      </c>
    </row>
    <row r="217">
      <c r="A217" s="2">
        <v>1855.0</v>
      </c>
      <c r="B217" s="10" t="s">
        <v>399</v>
      </c>
      <c r="C217" s="14" t="str">
        <f>iferror(VLOOKUP($A217, 'Awario - Last Month'!$A$2:$G1000, 3, false), "")</f>
        <v/>
      </c>
      <c r="D217" s="2">
        <v>1.0</v>
      </c>
      <c r="E217" s="2">
        <v>0.0</v>
      </c>
      <c r="F217" s="2">
        <v>8543.0</v>
      </c>
      <c r="G217" s="9" t="b">
        <f>if(iferror(VLOOKUP($A217, NIL!$A$2:$F1000, 1, false), false), true, false)</f>
        <v>1</v>
      </c>
    </row>
    <row r="218">
      <c r="A218" s="2">
        <v>1595.0</v>
      </c>
      <c r="B218" s="2" t="s">
        <v>57</v>
      </c>
      <c r="C218" s="14">
        <f>iferror(VLOOKUP($A218, 'Awario - Last Month'!$A$2:$G1000, 3, false), "")</f>
        <v>2</v>
      </c>
      <c r="D218" s="2">
        <v>5.0</v>
      </c>
      <c r="E218" s="2">
        <v>122.0</v>
      </c>
      <c r="F218" s="2">
        <v>28727.0</v>
      </c>
      <c r="G218" s="9" t="b">
        <f>if(iferror(VLOOKUP($A218, NIL!$A$2:$F1000, 1, false), false), true, false)</f>
        <v>1</v>
      </c>
    </row>
    <row r="219">
      <c r="A219" s="2">
        <v>2285.0</v>
      </c>
      <c r="B219" s="2" t="s">
        <v>233</v>
      </c>
      <c r="C219" s="14" t="str">
        <f>iferror(VLOOKUP($A219, 'Awario - Last Month'!$A$2:$G1000, 3, false), "")</f>
        <v/>
      </c>
      <c r="D219" s="2">
        <v>3.0</v>
      </c>
      <c r="E219" s="2">
        <v>0.0</v>
      </c>
      <c r="F219" s="2">
        <v>11958.0</v>
      </c>
      <c r="G219" s="9" t="b">
        <f>if(iferror(VLOOKUP($A219, NIL!$A$2:$F1000, 1, false), false), true, false)</f>
        <v>1</v>
      </c>
    </row>
    <row r="220">
      <c r="A220" s="2">
        <v>1763.0</v>
      </c>
      <c r="B220" s="2" t="s">
        <v>214</v>
      </c>
      <c r="C220" s="14">
        <f>iferror(VLOOKUP($A220, 'Awario - Last Month'!$A$2:$G1000, 3, false), "")</f>
        <v>0</v>
      </c>
      <c r="D220" s="2">
        <v>1.0</v>
      </c>
      <c r="E220" s="2">
        <v>0.0</v>
      </c>
      <c r="F220" s="2">
        <v>1837.0</v>
      </c>
      <c r="G220" s="9" t="b">
        <f>if(iferror(VLOOKUP($A220, NIL!$A$2:$F1000, 1, false), false), true, false)</f>
        <v>1</v>
      </c>
    </row>
    <row r="221">
      <c r="A221" s="2">
        <v>1074.0</v>
      </c>
      <c r="B221" s="2" t="s">
        <v>94</v>
      </c>
      <c r="C221" s="14">
        <f>iferror(VLOOKUP($A221, 'Awario - Last Month'!$A$2:$G1000, 3, false), "")</f>
        <v>0</v>
      </c>
      <c r="D221" s="2">
        <v>0.0</v>
      </c>
      <c r="E221" s="2">
        <v>0.0</v>
      </c>
      <c r="F221" s="2">
        <v>0.0</v>
      </c>
      <c r="G221" s="9" t="b">
        <f>if(iferror(VLOOKUP($A221, NIL!$A$2:$F1000, 1, false), false), true, false)</f>
        <v>1</v>
      </c>
    </row>
    <row r="222">
      <c r="A222" s="2">
        <v>1516.0</v>
      </c>
      <c r="B222" s="2" t="s">
        <v>159</v>
      </c>
      <c r="C222" s="14">
        <f>iferror(VLOOKUP($A222, 'Awario - Last Month'!$A$2:$G1000, 3, false), "")</f>
        <v>0</v>
      </c>
      <c r="D222" s="2">
        <v>0.0</v>
      </c>
      <c r="E222" s="2">
        <v>0.0</v>
      </c>
      <c r="F222" s="2">
        <v>0.0</v>
      </c>
      <c r="G222" s="9" t="b">
        <f>if(iferror(VLOOKUP($A222, NIL!$A$2:$F1000, 1, false), false), true, false)</f>
        <v>1</v>
      </c>
    </row>
    <row r="223">
      <c r="A223" s="2">
        <v>2105.0</v>
      </c>
      <c r="B223" s="2" t="s">
        <v>400</v>
      </c>
      <c r="C223" s="14" t="str">
        <f>iferror(VLOOKUP($A223, 'Awario - Last Month'!$A$2:$G1000, 3, false), "")</f>
        <v/>
      </c>
      <c r="D223" s="2">
        <v>4.0</v>
      </c>
      <c r="E223" s="2">
        <v>62.0</v>
      </c>
      <c r="F223" s="2">
        <v>10236.0</v>
      </c>
      <c r="G223" s="9" t="b">
        <f>if(iferror(VLOOKUP($A223, NIL!$A$2:$F1000, 1, false), false), true, false)</f>
        <v>1</v>
      </c>
    </row>
    <row r="224">
      <c r="A224" s="2">
        <v>2108.0</v>
      </c>
      <c r="B224" s="2" t="s">
        <v>307</v>
      </c>
      <c r="C224" s="14">
        <f>iferror(VLOOKUP($A224, 'Awario - Last Month'!$A$2:$G1000, 3, false), "")</f>
        <v>5</v>
      </c>
      <c r="D224" s="2">
        <v>5.0</v>
      </c>
      <c r="E224" s="2">
        <v>0.0</v>
      </c>
      <c r="F224" s="2">
        <v>150.0</v>
      </c>
      <c r="G224" s="9" t="b">
        <f>if(iferror(VLOOKUP($A224, NIL!$A$2:$F1000, 1, false), false), true, false)</f>
        <v>1</v>
      </c>
    </row>
    <row r="225">
      <c r="A225" s="2">
        <v>2211.0</v>
      </c>
      <c r="B225" s="2" t="s">
        <v>401</v>
      </c>
      <c r="C225" s="14" t="str">
        <f>iferror(VLOOKUP($A225, 'Awario - Last Month'!$A$2:$G1000, 3, false), "")</f>
        <v/>
      </c>
      <c r="D225" s="2">
        <v>5.0</v>
      </c>
      <c r="E225" s="2">
        <v>4867.0</v>
      </c>
      <c r="F225" s="2">
        <v>4896.0</v>
      </c>
      <c r="G225" s="9" t="b">
        <f>if(iferror(VLOOKUP($A225, NIL!$A$2:$F1000, 1, false), false), true, false)</f>
        <v>1</v>
      </c>
    </row>
    <row r="226">
      <c r="A226" s="2">
        <v>1975.0</v>
      </c>
      <c r="B226" s="2" t="s">
        <v>269</v>
      </c>
      <c r="C226" s="14">
        <f>iferror(VLOOKUP($A226, 'Awario - Last Month'!$A$2:$G1000, 3, false), "")</f>
        <v>1</v>
      </c>
      <c r="D226" s="2">
        <v>0.0</v>
      </c>
      <c r="E226" s="2">
        <v>0.0</v>
      </c>
      <c r="F226" s="2">
        <v>0.0</v>
      </c>
      <c r="G226" s="9" t="b">
        <f>if(iferror(VLOOKUP($A226, NIL!$A$2:$F1000, 1, false), false), true, false)</f>
        <v>1</v>
      </c>
    </row>
    <row r="227">
      <c r="A227" s="2">
        <v>1832.0</v>
      </c>
      <c r="B227" s="2" t="s">
        <v>225</v>
      </c>
      <c r="C227" s="14">
        <f>iferror(VLOOKUP($A227, 'Awario - Last Month'!$A$2:$G1000, 3, false), "")</f>
        <v>0</v>
      </c>
      <c r="D227" s="2">
        <v>0.0</v>
      </c>
      <c r="E227" s="2">
        <v>0.0</v>
      </c>
      <c r="F227" s="2">
        <v>0.0</v>
      </c>
      <c r="G227" s="9" t="b">
        <f>if(iferror(VLOOKUP($A227, NIL!$A$2:$F1000, 1, false), false), true, false)</f>
        <v>1</v>
      </c>
    </row>
    <row r="228">
      <c r="A228" s="2">
        <v>2019.0</v>
      </c>
      <c r="B228" s="2" t="s">
        <v>264</v>
      </c>
      <c r="C228" s="14">
        <f>iferror(VLOOKUP($A228, 'Awario - Last Month'!$A$2:$G1000, 3, false), "")</f>
        <v>1</v>
      </c>
      <c r="D228" s="2">
        <v>0.0</v>
      </c>
      <c r="E228" s="2">
        <v>0.0</v>
      </c>
      <c r="F228" s="2">
        <v>0.0</v>
      </c>
      <c r="G228" s="9" t="b">
        <f>if(iferror(VLOOKUP($A228, NIL!$A$2:$F1000, 1, false), false), true, false)</f>
        <v>1</v>
      </c>
    </row>
    <row r="229">
      <c r="A229" s="2">
        <v>1876.0</v>
      </c>
      <c r="B229" s="2" t="s">
        <v>250</v>
      </c>
      <c r="C229" s="14">
        <f>iferror(VLOOKUP($A229, 'Awario - Last Month'!$A$2:$G1000, 3, false), "")</f>
        <v>1</v>
      </c>
      <c r="D229" s="2">
        <v>1.0</v>
      </c>
      <c r="E229" s="2">
        <v>0.0</v>
      </c>
      <c r="F229" s="2">
        <v>0.0</v>
      </c>
      <c r="G229" s="9" t="b">
        <f>if(iferror(VLOOKUP($A229, NIL!$A$2:$F1000, 1, false), false), true, false)</f>
        <v>1</v>
      </c>
    </row>
    <row r="230">
      <c r="A230" s="2">
        <v>1358.0</v>
      </c>
      <c r="B230" s="2" t="s">
        <v>121</v>
      </c>
      <c r="C230" s="14">
        <f>iferror(VLOOKUP($A230, 'Awario - Last Month'!$A$2:$G1000, 3, false), "")</f>
        <v>0</v>
      </c>
      <c r="D230" s="2">
        <v>0.0</v>
      </c>
      <c r="E230" s="2">
        <v>0.0</v>
      </c>
      <c r="F230" s="2">
        <v>0.0</v>
      </c>
      <c r="G230" s="9" t="b">
        <f>if(iferror(VLOOKUP($A230, NIL!$A$2:$F1000, 1, false), false), true, false)</f>
        <v>1</v>
      </c>
    </row>
    <row r="231">
      <c r="A231" s="2">
        <v>945.0</v>
      </c>
      <c r="B231" s="2" t="s">
        <v>86</v>
      </c>
      <c r="C231" s="14">
        <f>iferror(VLOOKUP($A231, 'Awario - Last Month'!$A$2:$G1000, 3, false), "")</f>
        <v>5</v>
      </c>
      <c r="D231" s="2">
        <v>5.0</v>
      </c>
      <c r="E231" s="2">
        <v>35984.0</v>
      </c>
      <c r="F231" s="2">
        <v>38046.0</v>
      </c>
      <c r="G231" s="9" t="b">
        <f>if(iferror(VLOOKUP($A231, NIL!$A$2:$F1000, 1, false), false), true, false)</f>
        <v>1</v>
      </c>
    </row>
    <row r="232">
      <c r="A232" s="2">
        <v>492.0</v>
      </c>
      <c r="B232" s="2" t="s">
        <v>54</v>
      </c>
      <c r="C232" s="14" t="str">
        <f>iferror(VLOOKUP($A232, 'Awario - Last Month'!$A$2:$G1000, 3, false), "")</f>
        <v/>
      </c>
      <c r="D232" s="2">
        <v>1.0</v>
      </c>
      <c r="E232" s="2">
        <v>0.0</v>
      </c>
      <c r="F232" s="2">
        <v>57760.0</v>
      </c>
      <c r="G232" s="9" t="b">
        <f>if(iferror(VLOOKUP($A232, NIL!$A$2:$F1000, 1, false), false), true, false)</f>
        <v>1</v>
      </c>
    </row>
    <row r="233">
      <c r="A233" s="2">
        <v>758.0</v>
      </c>
      <c r="B233" s="2" t="s">
        <v>64</v>
      </c>
      <c r="C233" s="14" t="str">
        <f>iferror(VLOOKUP($A233, 'Awario - Last Month'!$A$2:$G1000, 3, false), "")</f>
        <v/>
      </c>
      <c r="D233" s="2">
        <v>2.0</v>
      </c>
      <c r="E233" s="2">
        <v>478.0</v>
      </c>
      <c r="F233" s="2">
        <v>94645.0</v>
      </c>
      <c r="G233" s="9" t="b">
        <f>if(iferror(VLOOKUP($A233, NIL!$A$2:$F1000, 1, false), false), true, false)</f>
        <v>1</v>
      </c>
    </row>
    <row r="234">
      <c r="A234" s="2">
        <v>1360.0</v>
      </c>
      <c r="B234" s="2" t="s">
        <v>366</v>
      </c>
      <c r="C234" s="14">
        <f>iferror(VLOOKUP($A234, 'Awario - Last Month'!$A$2:$G1000, 3, false), "")</f>
        <v>0</v>
      </c>
      <c r="D234" s="2">
        <v>0.0</v>
      </c>
      <c r="E234" s="2">
        <v>0.0</v>
      </c>
      <c r="F234" s="2">
        <v>0.0</v>
      </c>
      <c r="G234" s="9" t="b">
        <f>if(iferror(VLOOKUP($A234, NIL!$A$2:$F1000, 1, false), false), true, false)</f>
        <v>0</v>
      </c>
    </row>
    <row r="235">
      <c r="A235" s="2">
        <v>1840.0</v>
      </c>
      <c r="B235" s="2" t="s">
        <v>413</v>
      </c>
      <c r="C235" s="14">
        <f>iferror(VLOOKUP($A235, 'Awario - Last Month'!$A$2:$G1000, 3, false), "")</f>
        <v>1</v>
      </c>
      <c r="D235" s="2">
        <v>2.0</v>
      </c>
      <c r="E235" s="2">
        <v>0.0</v>
      </c>
      <c r="F235" s="2">
        <v>26795.0</v>
      </c>
      <c r="G235" s="9" t="b">
        <f>if(iferror(VLOOKUP($A235, NIL!$A$2:$F1000, 1, false), false), true, false)</f>
        <v>0</v>
      </c>
    </row>
    <row r="236">
      <c r="A236" s="2">
        <v>1454.0</v>
      </c>
      <c r="B236" s="2" t="s">
        <v>368</v>
      </c>
      <c r="C236" s="14">
        <f>iferror(VLOOKUP($A236, 'Awario - Last Month'!$A$2:$G1000, 3, false), "")</f>
        <v>0</v>
      </c>
      <c r="D236" s="2">
        <v>0.0</v>
      </c>
      <c r="E236" s="2">
        <v>0.0</v>
      </c>
      <c r="F236" s="2">
        <v>0.0</v>
      </c>
      <c r="G236" s="9" t="b">
        <f>if(iferror(VLOOKUP($A236, NIL!$A$2:$F1000, 1, false), false), true, false)</f>
        <v>0</v>
      </c>
    </row>
    <row r="237">
      <c r="A237" s="2">
        <v>1451.0</v>
      </c>
      <c r="B237" s="2" t="s">
        <v>408</v>
      </c>
      <c r="C237" s="14" t="str">
        <f>iferror(VLOOKUP($A237, 'Awario - Last Month'!$A$2:$G1000, 3, false), "")</f>
        <v/>
      </c>
      <c r="D237" s="2">
        <v>0.0</v>
      </c>
      <c r="E237" s="2">
        <v>0.0</v>
      </c>
      <c r="F237" s="2">
        <v>0.0</v>
      </c>
      <c r="G237" s="9" t="b">
        <f>if(iferror(VLOOKUP($A237, NIL!$A$2:$F1000, 1, false), false), true, false)</f>
        <v>0</v>
      </c>
    </row>
    <row r="238">
      <c r="A238" s="2">
        <v>1042.0</v>
      </c>
      <c r="B238" s="2" t="s">
        <v>362</v>
      </c>
      <c r="C238" s="14">
        <f>iferror(VLOOKUP($A238, 'Awario - Last Month'!$A$2:$G1000, 3, false), "")</f>
        <v>0</v>
      </c>
      <c r="D238" s="2">
        <v>0.0</v>
      </c>
      <c r="E238" s="2">
        <v>0.0</v>
      </c>
      <c r="F238" s="2">
        <v>0.0</v>
      </c>
      <c r="G238" s="9" t="b">
        <f>if(iferror(VLOOKUP($A238, NIL!$A$2:$F1000, 1, false), false), true, false)</f>
        <v>0</v>
      </c>
    </row>
    <row r="239">
      <c r="A239" s="2">
        <v>505.0</v>
      </c>
      <c r="B239" s="2" t="s">
        <v>356</v>
      </c>
      <c r="C239" s="14">
        <f>iferror(VLOOKUP($A239, 'Awario - Last Month'!$A$2:$G1000, 3, false), "")</f>
        <v>1</v>
      </c>
      <c r="D239" s="2">
        <v>0.0</v>
      </c>
      <c r="E239" s="2">
        <v>0.0</v>
      </c>
      <c r="F239" s="2">
        <v>0.0</v>
      </c>
      <c r="G239" s="9" t="b">
        <f>if(iferror(VLOOKUP($A239, NIL!$A$2:$F1000, 1, false), false), true, false)</f>
        <v>0</v>
      </c>
    </row>
    <row r="240">
      <c r="A240" s="2">
        <v>1481.0</v>
      </c>
      <c r="B240" s="2" t="s">
        <v>414</v>
      </c>
      <c r="C240" s="14" t="str">
        <f>iferror(VLOOKUP($A240, 'Awario - Last Month'!$A$2:$G1000, 3, false), "")</f>
        <v/>
      </c>
      <c r="D240" s="2">
        <v>0.0</v>
      </c>
      <c r="E240" s="2">
        <v>0.0</v>
      </c>
      <c r="F240" s="2">
        <v>0.0</v>
      </c>
      <c r="G240" s="9" t="b">
        <f>if(iferror(VLOOKUP($A240, NIL!$A$2:$F1000, 1, false), false), true, false)</f>
        <v>0</v>
      </c>
    </row>
    <row r="241">
      <c r="A241" s="2">
        <v>1609.0</v>
      </c>
      <c r="B241" s="2" t="s">
        <v>415</v>
      </c>
      <c r="C241" s="14" t="str">
        <f>iferror(VLOOKUP($A241, 'Awario - Last Month'!$A$2:$G1000, 3, false), "")</f>
        <v/>
      </c>
      <c r="D241" s="2">
        <v>0.0</v>
      </c>
      <c r="E241" s="2">
        <v>0.0</v>
      </c>
      <c r="F241" s="2">
        <v>0.0</v>
      </c>
      <c r="G241" s="9" t="b">
        <f>if(iferror(VLOOKUP($A241, NIL!$A$2:$F1000, 1, false), false), true, false)</f>
        <v>0</v>
      </c>
    </row>
    <row r="242">
      <c r="B242" s="10" t="s">
        <v>345</v>
      </c>
      <c r="C242" s="14" t="str">
        <f>iferror(VLOOKUP($A242, 'Awario - Last Month'!$A$2:$G1000, 3, false), "")</f>
        <v/>
      </c>
      <c r="G242" s="9" t="b">
        <f>if(iferror(VLOOKUP($A242, NIL!$A$2:$F1000, 1, false), false), true, false)</f>
        <v>0</v>
      </c>
    </row>
    <row r="243">
      <c r="A243" s="2">
        <v>1586.0</v>
      </c>
      <c r="B243" s="2" t="s">
        <v>416</v>
      </c>
      <c r="C243" s="14" t="str">
        <f>iferror(VLOOKUP($A243, 'Awario - Last Month'!$A$2:$G1000, 3, false), "")</f>
        <v/>
      </c>
      <c r="D243" s="2">
        <v>0.0</v>
      </c>
      <c r="E243" s="2">
        <v>0.0</v>
      </c>
      <c r="F243" s="2">
        <v>0.0</v>
      </c>
      <c r="G243" s="9" t="b">
        <f>if(iferror(VLOOKUP($A243, NIL!$A$2:$F1000, 1, false), false), true, false)</f>
        <v>0</v>
      </c>
    </row>
    <row r="244">
      <c r="A244" s="2">
        <v>2014.0</v>
      </c>
      <c r="B244" s="2" t="s">
        <v>417</v>
      </c>
      <c r="C244" s="14" t="str">
        <f>iferror(VLOOKUP($A244, 'Awario - Last Month'!$A$2:$G1000, 3, false), "")</f>
        <v/>
      </c>
      <c r="D244" s="2">
        <v>0.0</v>
      </c>
      <c r="E244" s="2">
        <v>0.0</v>
      </c>
      <c r="F244" s="2">
        <v>0.0</v>
      </c>
      <c r="G244" s="9" t="b">
        <f>if(iferror(VLOOKUP($A244, NIL!$A$2:$F1000, 1, false), false), true, false)</f>
        <v>0</v>
      </c>
    </row>
    <row r="245">
      <c r="A245" s="2">
        <v>1590.0</v>
      </c>
      <c r="B245" s="2" t="s">
        <v>409</v>
      </c>
      <c r="C245" s="14" t="str">
        <f>iferror(VLOOKUP($A245, 'Awario - Last Month'!$A$2:$G1000, 3, false), "")</f>
        <v/>
      </c>
      <c r="D245" s="2">
        <v>0.0</v>
      </c>
      <c r="E245" s="2">
        <v>0.0</v>
      </c>
      <c r="F245" s="2">
        <v>0.0</v>
      </c>
      <c r="G245" s="9" t="b">
        <f>if(iferror(VLOOKUP($A245, NIL!$A$2:$F1000, 1, false), false), true, false)</f>
        <v>0</v>
      </c>
    </row>
    <row r="246">
      <c r="A246" s="2">
        <v>244.0</v>
      </c>
      <c r="B246" s="2" t="s">
        <v>405</v>
      </c>
      <c r="C246" s="14" t="str">
        <f>iferror(VLOOKUP($A246, 'Awario - Last Month'!$A$2:$G1000, 3, false), "")</f>
        <v/>
      </c>
      <c r="D246" s="2">
        <v>0.0</v>
      </c>
      <c r="E246" s="2">
        <v>0.0</v>
      </c>
      <c r="F246" s="2">
        <v>0.0</v>
      </c>
      <c r="G246" s="9" t="b">
        <f>if(iferror(VLOOKUP($A246, NIL!$A$2:$F1000, 1, false), false), true, false)</f>
        <v>0</v>
      </c>
    </row>
    <row r="247">
      <c r="A247" s="2">
        <v>1745.0</v>
      </c>
      <c r="B247" s="2" t="s">
        <v>403</v>
      </c>
      <c r="C247" s="14" t="str">
        <f>iferror(VLOOKUP($A247, 'Awario - Last Month'!$A$2:$G1000, 3, false), "")</f>
        <v/>
      </c>
      <c r="D247" s="2">
        <v>0.0</v>
      </c>
      <c r="E247" s="2">
        <v>0.0</v>
      </c>
      <c r="F247" s="2">
        <v>0.0</v>
      </c>
      <c r="G247" s="9" t="b">
        <f>if(iferror(VLOOKUP($A247, NIL!$A$2:$F1000, 1, false), false), true, false)</f>
        <v>0</v>
      </c>
    </row>
    <row r="248">
      <c r="A248" s="2">
        <v>1744.0</v>
      </c>
      <c r="B248" s="2" t="s">
        <v>354</v>
      </c>
      <c r="C248" s="14">
        <f>iferror(VLOOKUP($A248, 'Awario - Last Month'!$A$2:$G1000, 3, false), "")</f>
        <v>3</v>
      </c>
      <c r="D248" s="2">
        <v>1.0</v>
      </c>
      <c r="E248" s="2">
        <v>0.0</v>
      </c>
      <c r="F248" s="2">
        <v>459.0</v>
      </c>
      <c r="G248" s="9" t="b">
        <f>if(iferror(VLOOKUP($A248, NIL!$A$2:$F1000, 1, false), false), true, false)</f>
        <v>0</v>
      </c>
    </row>
    <row r="249">
      <c r="A249" s="2">
        <v>205.0</v>
      </c>
      <c r="B249" s="2" t="s">
        <v>364</v>
      </c>
      <c r="C249" s="14" t="str">
        <f>iferror(VLOOKUP($A249, 'Awario - Last Month'!$A$2:$G1000, 3, false), "")</f>
        <v/>
      </c>
      <c r="D249" s="2">
        <v>0.0</v>
      </c>
      <c r="E249" s="2">
        <v>0.0</v>
      </c>
      <c r="F249" s="2">
        <v>0.0</v>
      </c>
      <c r="G249" s="9" t="b">
        <f>if(iferror(VLOOKUP($A249, NIL!$A$2:$F1000, 1, false), false), true, false)</f>
        <v>0</v>
      </c>
    </row>
    <row r="250">
      <c r="B250" s="2" t="s">
        <v>418</v>
      </c>
      <c r="C250" s="14" t="str">
        <f>iferror(VLOOKUP($A250, 'Awario - Last Month'!$A$2:$G1000, 3, false), "")</f>
        <v/>
      </c>
      <c r="D250" s="2">
        <v>0.0</v>
      </c>
      <c r="E250" s="2">
        <v>0.0</v>
      </c>
      <c r="F250" s="2">
        <v>0.0</v>
      </c>
      <c r="G250" s="9" t="b">
        <f>if(iferror(VLOOKUP($A250, NIL!$A$2:$F1000, 1, false), false), true, false)</f>
        <v>0</v>
      </c>
    </row>
    <row r="251">
      <c r="A251" s="2">
        <v>2179.0</v>
      </c>
      <c r="B251" s="2" t="s">
        <v>351</v>
      </c>
      <c r="C251" s="14" t="str">
        <f>iferror(VLOOKUP($A251, 'Awario - Last Month'!$A$2:$G1000, 3, false), "")</f>
        <v/>
      </c>
      <c r="D251" s="2">
        <v>1.0</v>
      </c>
      <c r="E251" s="2">
        <v>0.0</v>
      </c>
      <c r="F251" s="2">
        <v>157.0</v>
      </c>
      <c r="G251" s="9" t="b">
        <f>if(iferror(VLOOKUP($A251, NIL!$A$2:$F1000, 1, false), false), true, false)</f>
        <v>0</v>
      </c>
    </row>
    <row r="252">
      <c r="A252" s="2">
        <v>1606.0</v>
      </c>
      <c r="B252" s="2" t="s">
        <v>419</v>
      </c>
      <c r="C252" s="14" t="str">
        <f>iferror(VLOOKUP($A252, 'Awario - Last Month'!$A$2:$G1000, 3, false), "")</f>
        <v/>
      </c>
      <c r="D252" s="2">
        <v>5.0</v>
      </c>
      <c r="E252" s="2">
        <v>42298.0</v>
      </c>
      <c r="F252" s="2">
        <v>51475.0</v>
      </c>
      <c r="G252" s="9" t="b">
        <f>if(iferror(VLOOKUP($A252, NIL!$A$2:$F1000, 1, false), false), true, false)</f>
        <v>0</v>
      </c>
    </row>
    <row r="253">
      <c r="A253" s="2">
        <v>1518.0</v>
      </c>
      <c r="B253" s="2" t="s">
        <v>410</v>
      </c>
      <c r="C253" s="14" t="str">
        <f>iferror(VLOOKUP($A253, 'Awario - Last Month'!$A$2:$G1000, 3, false), "")</f>
        <v/>
      </c>
      <c r="D253" s="2">
        <v>0.0</v>
      </c>
      <c r="E253" s="2">
        <v>0.0</v>
      </c>
      <c r="F253" s="2">
        <v>0.0</v>
      </c>
      <c r="G253" s="9" t="b">
        <f>if(iferror(VLOOKUP($A253, NIL!$A$2:$F1000, 1, false), false), true, false)</f>
        <v>0</v>
      </c>
    </row>
    <row r="254">
      <c r="A254" s="2">
        <v>1616.0</v>
      </c>
      <c r="B254" s="2" t="s">
        <v>420</v>
      </c>
      <c r="C254" s="14" t="str">
        <f>iferror(VLOOKUP($A254, 'Awario - Last Month'!$A$2:$G1000, 3, false), "")</f>
        <v/>
      </c>
      <c r="D254" s="2">
        <v>0.0</v>
      </c>
      <c r="E254" s="2">
        <v>0.0</v>
      </c>
      <c r="F254" s="2">
        <v>0.0</v>
      </c>
      <c r="G254" s="9" t="b">
        <f>if(iferror(VLOOKUP($A254, NIL!$A$2:$F1000, 1, false), false), true, false)</f>
        <v>0</v>
      </c>
    </row>
    <row r="255">
      <c r="A255" s="2">
        <v>1873.0</v>
      </c>
      <c r="B255" s="2" t="s">
        <v>360</v>
      </c>
      <c r="C255" s="14">
        <f>iferror(VLOOKUP($A255, 'Awario - Last Month'!$A$2:$G1000, 3, false), "")</f>
        <v>0</v>
      </c>
      <c r="D255" s="2">
        <v>0.0</v>
      </c>
      <c r="E255" s="2">
        <v>0.0</v>
      </c>
      <c r="F255" s="2">
        <v>0.0</v>
      </c>
      <c r="G255" s="9" t="b">
        <f>if(iferror(VLOOKUP($A255, NIL!$A$2:$F1000, 1, false), false), true, false)</f>
        <v>0</v>
      </c>
    </row>
    <row r="256">
      <c r="A256" s="2">
        <v>1505.0</v>
      </c>
      <c r="B256" s="2" t="s">
        <v>369</v>
      </c>
      <c r="C256" s="14">
        <f>iferror(VLOOKUP($A256, 'Awario - Last Month'!$A$2:$G1000, 3, false), "")</f>
        <v>0</v>
      </c>
      <c r="D256" s="2">
        <v>0.0</v>
      </c>
      <c r="E256" s="2">
        <v>0.0</v>
      </c>
      <c r="F256" s="2">
        <v>0.0</v>
      </c>
      <c r="G256" s="9" t="b">
        <f>if(iferror(VLOOKUP($A256, NIL!$A$2:$F1000, 1, false), false), true, false)</f>
        <v>0</v>
      </c>
    </row>
    <row r="257">
      <c r="A257" s="2">
        <v>1672.0</v>
      </c>
      <c r="B257" s="2" t="s">
        <v>365</v>
      </c>
      <c r="C257" s="14">
        <f>iferror(VLOOKUP($A257, 'Awario - Last Month'!$A$2:$G1000, 3, false), "")</f>
        <v>3</v>
      </c>
      <c r="D257" s="2">
        <v>5.0</v>
      </c>
      <c r="E257" s="2">
        <v>132804.0</v>
      </c>
      <c r="F257" s="2">
        <v>3029397.0</v>
      </c>
      <c r="G257" s="9" t="b">
        <f>if(iferror(VLOOKUP($A257, NIL!$A$2:$F1000, 1, false), false), true, false)</f>
        <v>0</v>
      </c>
    </row>
    <row r="258">
      <c r="A258" s="2">
        <v>541.0</v>
      </c>
      <c r="B258" s="2" t="s">
        <v>359</v>
      </c>
      <c r="C258" s="14">
        <f>iferror(VLOOKUP($A258, 'Awario - Last Month'!$A$2:$G1000, 3, false), "")</f>
        <v>0</v>
      </c>
      <c r="D258" s="2">
        <v>0.0</v>
      </c>
      <c r="E258" s="2">
        <v>0.0</v>
      </c>
      <c r="F258" s="2">
        <v>0.0</v>
      </c>
      <c r="G258" s="9" t="b">
        <f>if(iferror(VLOOKUP($A258, NIL!$A$2:$F1000, 1, false), false), true, false)</f>
        <v>0</v>
      </c>
    </row>
    <row r="259">
      <c r="A259" s="2">
        <v>826.0</v>
      </c>
      <c r="B259" s="2" t="s">
        <v>421</v>
      </c>
      <c r="C259" s="14">
        <f>iferror(VLOOKUP($A259, 'Awario - Last Month'!$A$2:$G1000, 3, false), "")</f>
        <v>1</v>
      </c>
      <c r="D259" s="2">
        <v>0.0</v>
      </c>
      <c r="E259" s="2">
        <v>0.0</v>
      </c>
      <c r="F259" s="2">
        <v>0.0</v>
      </c>
      <c r="G259" s="9" t="b">
        <f>if(iferror(VLOOKUP($A259, NIL!$A$2:$F1000, 1, false), false), true, false)</f>
        <v>0</v>
      </c>
    </row>
    <row r="260">
      <c r="A260" s="2">
        <v>1650.0</v>
      </c>
      <c r="B260" s="2" t="s">
        <v>422</v>
      </c>
      <c r="C260" s="14" t="str">
        <f>iferror(VLOOKUP($A260, 'Awario - Last Month'!$A$2:$G1000, 3, false), "")</f>
        <v/>
      </c>
      <c r="D260" s="2">
        <v>0.0</v>
      </c>
      <c r="E260" s="2">
        <v>0.0</v>
      </c>
      <c r="F260" s="2">
        <v>0.0</v>
      </c>
      <c r="G260" s="9" t="b">
        <f>if(iferror(VLOOKUP($A260, NIL!$A$2:$F1000, 1, false), false), true, false)</f>
        <v>0</v>
      </c>
    </row>
    <row r="261">
      <c r="A261" s="2">
        <v>814.0</v>
      </c>
      <c r="B261" s="2" t="s">
        <v>407</v>
      </c>
      <c r="C261" s="14" t="str">
        <f>iferror(VLOOKUP($A261, 'Awario - Last Month'!$A$2:$G1000, 3, false), "")</f>
        <v/>
      </c>
      <c r="D261" s="2">
        <v>0.0</v>
      </c>
      <c r="E261" s="2">
        <v>0.0</v>
      </c>
      <c r="F261" s="2">
        <v>0.0</v>
      </c>
      <c r="G261" s="9" t="b">
        <f>if(iferror(VLOOKUP($A261, NIL!$A$2:$F1000, 1, false), false), true, false)</f>
        <v>0</v>
      </c>
    </row>
    <row r="262">
      <c r="A262" s="2">
        <v>2299.0</v>
      </c>
      <c r="B262" s="2" t="s">
        <v>361</v>
      </c>
      <c r="C262" s="14" t="str">
        <f>iferror(VLOOKUP($A262, 'Awario - Last Month'!$A$2:$G1000, 3, false), "")</f>
        <v/>
      </c>
      <c r="D262" s="2">
        <v>0.0</v>
      </c>
      <c r="E262" s="2">
        <v>0.0</v>
      </c>
      <c r="F262" s="2">
        <v>0.0</v>
      </c>
      <c r="G262" s="9" t="b">
        <f>if(iferror(VLOOKUP($A262, NIL!$A$2:$F1000, 1, false), false), true, false)</f>
        <v>0</v>
      </c>
    </row>
  </sheetData>
  <hyperlinks>
    <hyperlink r:id="rId1" ref="B64"/>
    <hyperlink r:id="rId2" ref="B97"/>
    <hyperlink r:id="rId3" ref="B106"/>
    <hyperlink r:id="rId4" ref="B158"/>
    <hyperlink r:id="rId5" ref="B217"/>
    <hyperlink r:id="rId6" ref="B242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4.43"/>
  </cols>
  <sheetData>
    <row r="1">
      <c r="A1" s="2" t="s">
        <v>402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2">
        <v>2179.0</v>
      </c>
      <c r="B2" s="2" t="s">
        <v>351</v>
      </c>
      <c r="C2" s="2">
        <v>81.41</v>
      </c>
      <c r="D2" s="2">
        <v>80.31</v>
      </c>
      <c r="E2" s="2">
        <v>88.09</v>
      </c>
      <c r="F2" s="2">
        <v>77.07</v>
      </c>
      <c r="G2" s="6">
        <f t="shared" ref="G2:J2" si="1">(C2-average(C:C))/stdev(C:C)</f>
        <v>0.4322987847</v>
      </c>
      <c r="H2" s="6">
        <f t="shared" si="1"/>
        <v>0.8047876071</v>
      </c>
      <c r="I2" s="6">
        <f t="shared" si="1"/>
        <v>1.204193663</v>
      </c>
      <c r="J2" s="6">
        <f t="shared" si="1"/>
        <v>1.303624995</v>
      </c>
      <c r="K2" s="6">
        <f t="shared" ref="K2:K308" si="3">average(G2:J2)</f>
        <v>0.9362262624</v>
      </c>
      <c r="L2" s="9" t="b">
        <f>if(iferror(VLOOKUP($A2, NIL!$A$2:$F1000, 1, false), false), true, false)</f>
        <v>0</v>
      </c>
    </row>
    <row r="3">
      <c r="A3" s="2">
        <v>1720.0</v>
      </c>
      <c r="B3" s="2" t="s">
        <v>197</v>
      </c>
      <c r="C3" s="2">
        <v>79.51</v>
      </c>
      <c r="D3" s="2">
        <v>77.69</v>
      </c>
      <c r="E3" s="2">
        <v>78.16</v>
      </c>
      <c r="F3" s="2">
        <v>74.75</v>
      </c>
      <c r="G3" s="6">
        <f t="shared" ref="G3:J3" si="2">(C3-average(C:C))/stdev(C:C)</f>
        <v>0.3000736825</v>
      </c>
      <c r="H3" s="6">
        <f t="shared" si="2"/>
        <v>0.628782304</v>
      </c>
      <c r="I3" s="6">
        <f t="shared" si="2"/>
        <v>0.4805194955</v>
      </c>
      <c r="J3" s="6">
        <f t="shared" si="2"/>
        <v>1.163688525</v>
      </c>
      <c r="K3" s="6">
        <f t="shared" si="3"/>
        <v>0.6432660018</v>
      </c>
      <c r="L3" s="9" t="b">
        <f>if(iferror(VLOOKUP($A3, NIL!$A$2:$F1000, 1, false), false), true, false)</f>
        <v>0</v>
      </c>
    </row>
    <row r="4">
      <c r="A4" s="2">
        <v>541.0</v>
      </c>
      <c r="B4" s="2" t="s">
        <v>359</v>
      </c>
      <c r="C4" s="2">
        <v>77.47</v>
      </c>
      <c r="D4" s="2">
        <v>69.56</v>
      </c>
      <c r="E4" s="2">
        <v>72.0</v>
      </c>
      <c r="F4" s="2">
        <v>66.68</v>
      </c>
      <c r="G4" s="6">
        <f t="shared" ref="G4:J4" si="4">(C4-average(C:C))/stdev(C:C)</f>
        <v>0.1581056781</v>
      </c>
      <c r="H4" s="6">
        <f t="shared" si="4"/>
        <v>0.0826284438</v>
      </c>
      <c r="I4" s="6">
        <f t="shared" si="4"/>
        <v>0.03159372775</v>
      </c>
      <c r="J4" s="6">
        <f t="shared" si="4"/>
        <v>0.6769267553</v>
      </c>
      <c r="K4" s="6">
        <f t="shared" si="3"/>
        <v>0.2373136512</v>
      </c>
      <c r="L4" s="9" t="b">
        <f>if(iferror(VLOOKUP($A4, NIL!$A$2:$F1000, 1, false), false), true, false)</f>
        <v>0</v>
      </c>
    </row>
    <row r="5">
      <c r="A5" s="2">
        <v>505.0</v>
      </c>
      <c r="B5" s="2" t="s">
        <v>356</v>
      </c>
      <c r="C5" s="2">
        <v>76.52</v>
      </c>
      <c r="D5" s="2">
        <v>81.26</v>
      </c>
      <c r="E5" s="2">
        <v>65.43</v>
      </c>
      <c r="F5" s="2">
        <v>62.02</v>
      </c>
      <c r="G5" s="6">
        <f t="shared" ref="G5:J5" si="5">(C5-average(C:C))/stdev(C:C)</f>
        <v>0.09199312697</v>
      </c>
      <c r="H5" s="6">
        <f t="shared" si="5"/>
        <v>0.8686063239</v>
      </c>
      <c r="I5" s="6">
        <f t="shared" si="5"/>
        <v>-0.4472118394</v>
      </c>
      <c r="J5" s="6">
        <f t="shared" si="5"/>
        <v>0.3958474681</v>
      </c>
      <c r="K5" s="6">
        <f t="shared" si="3"/>
        <v>0.2273087699</v>
      </c>
      <c r="L5" s="9" t="b">
        <f>if(iferror(VLOOKUP($A5, NIL!$A$2:$F1000, 1, false), false), true, false)</f>
        <v>0</v>
      </c>
    </row>
    <row r="6">
      <c r="A6" s="2">
        <v>826.0</v>
      </c>
      <c r="B6" s="2" t="s">
        <v>367</v>
      </c>
      <c r="C6" s="2">
        <v>81.87</v>
      </c>
      <c r="D6" s="2">
        <v>74.79</v>
      </c>
      <c r="E6" s="2">
        <v>70.89</v>
      </c>
      <c r="F6" s="2">
        <v>55.31</v>
      </c>
      <c r="G6" s="6">
        <f t="shared" ref="G6:J6" si="6">(C6-average(C:C))/stdev(C:C)</f>
        <v>0.4643111778</v>
      </c>
      <c r="H6" s="6">
        <f t="shared" si="6"/>
        <v>0.4339672739</v>
      </c>
      <c r="I6" s="6">
        <f t="shared" si="6"/>
        <v>-0.04930036351</v>
      </c>
      <c r="J6" s="6">
        <f t="shared" si="6"/>
        <v>-0.008882578586</v>
      </c>
      <c r="K6" s="6">
        <f t="shared" si="3"/>
        <v>0.2100238774</v>
      </c>
      <c r="L6" s="9" t="b">
        <f>if(iferror(VLOOKUP($A6, NIL!$A$2:$F1000, 1, false), false), true, false)</f>
        <v>0</v>
      </c>
    </row>
    <row r="7">
      <c r="A7" s="2">
        <v>1745.0</v>
      </c>
      <c r="B7" s="2" t="s">
        <v>403</v>
      </c>
      <c r="C7" s="2">
        <v>83.2</v>
      </c>
      <c r="D7" s="2">
        <v>72.7</v>
      </c>
      <c r="E7" s="2">
        <v>68.48</v>
      </c>
      <c r="F7" s="2">
        <v>42.93</v>
      </c>
      <c r="G7" s="6">
        <f t="shared" ref="G7:J7" si="7">(C7-average(C:C))/stdev(C:C)</f>
        <v>0.5568687494</v>
      </c>
      <c r="H7" s="6">
        <f t="shared" si="7"/>
        <v>0.2935660971</v>
      </c>
      <c r="I7" s="6">
        <f t="shared" si="7"/>
        <v>-0.2249352824</v>
      </c>
      <c r="J7" s="6">
        <f t="shared" si="7"/>
        <v>-0.7556125306</v>
      </c>
      <c r="K7" s="6">
        <f t="shared" si="3"/>
        <v>-0.03252824163</v>
      </c>
      <c r="L7" s="9" t="b">
        <f>if(iferror(VLOOKUP($A7, NIL!$A$2:$F1000, 1, false), false), true, false)</f>
        <v>0</v>
      </c>
    </row>
    <row r="8">
      <c r="A8" s="2">
        <v>2014.0</v>
      </c>
      <c r="B8" s="2" t="s">
        <v>404</v>
      </c>
      <c r="C8" s="2">
        <v>78.34</v>
      </c>
      <c r="D8" s="2">
        <v>70.21</v>
      </c>
      <c r="E8" s="2">
        <v>69.71</v>
      </c>
      <c r="F8" s="2">
        <v>47.36</v>
      </c>
      <c r="G8" s="6">
        <f t="shared" ref="G8:J8" si="8">(C8-average(C:C))/stdev(C:C)</f>
        <v>0.2186508564</v>
      </c>
      <c r="H8" s="6">
        <f t="shared" si="8"/>
        <v>0.1262938816</v>
      </c>
      <c r="I8" s="6">
        <f t="shared" si="8"/>
        <v>-0.135295884</v>
      </c>
      <c r="J8" s="6">
        <f t="shared" si="8"/>
        <v>-0.4884062553</v>
      </c>
      <c r="K8" s="6">
        <f t="shared" si="3"/>
        <v>-0.06968935032</v>
      </c>
      <c r="L8" s="9" t="b">
        <f>if(iferror(VLOOKUP($A8, NIL!$A$2:$F1000, 1, false), false), true, false)</f>
        <v>0</v>
      </c>
    </row>
    <row r="9">
      <c r="A9" s="2">
        <v>244.0</v>
      </c>
      <c r="B9" s="2" t="s">
        <v>405</v>
      </c>
      <c r="C9" s="2">
        <v>76.8</v>
      </c>
      <c r="D9" s="2">
        <v>65.22</v>
      </c>
      <c r="E9" s="2">
        <v>67.35</v>
      </c>
      <c r="F9" s="2">
        <v>51.88</v>
      </c>
      <c r="G9" s="6">
        <f t="shared" ref="G9:J9" si="9">(C9-average(C:C))/stdev(C:C)</f>
        <v>0.1114789315</v>
      </c>
      <c r="H9" s="6">
        <f t="shared" si="9"/>
        <v>-0.2089223254</v>
      </c>
      <c r="I9" s="6">
        <f t="shared" si="9"/>
        <v>-0.3072869248</v>
      </c>
      <c r="J9" s="6">
        <f t="shared" si="9"/>
        <v>-0.2157714102</v>
      </c>
      <c r="K9" s="6">
        <f t="shared" si="3"/>
        <v>-0.1551254322</v>
      </c>
      <c r="L9" s="9" t="b">
        <f>if(iferror(VLOOKUP($A9, NIL!$A$2:$F1000, 1, false), false), true, false)</f>
        <v>0</v>
      </c>
    </row>
    <row r="10">
      <c r="A10" s="2">
        <v>1042.0</v>
      </c>
      <c r="B10" s="2" t="s">
        <v>362</v>
      </c>
      <c r="C10" s="2">
        <v>61.9</v>
      </c>
      <c r="D10" s="2">
        <v>68.93</v>
      </c>
      <c r="E10" s="2">
        <v>73.64</v>
      </c>
      <c r="F10" s="2">
        <v>53.26</v>
      </c>
      <c r="G10" s="6">
        <f t="shared" ref="G10:J10" si="10">(C10-average(C:C))/stdev(C:C)</f>
        <v>-0.9254442382</v>
      </c>
      <c r="H10" s="6">
        <f t="shared" si="10"/>
        <v>0.04030655795</v>
      </c>
      <c r="I10" s="6">
        <f t="shared" si="10"/>
        <v>0.1511129257</v>
      </c>
      <c r="J10" s="6">
        <f t="shared" si="10"/>
        <v>-0.132533338</v>
      </c>
      <c r="K10" s="6">
        <f t="shared" si="3"/>
        <v>-0.2166395231</v>
      </c>
      <c r="L10" s="9" t="b">
        <f>if(iferror(VLOOKUP($A10, NIL!$A$2:$F1000, 1, false), false), true, false)</f>
        <v>0</v>
      </c>
    </row>
    <row r="11">
      <c r="A11" s="2">
        <v>1402.0</v>
      </c>
      <c r="B11" s="2" t="s">
        <v>406</v>
      </c>
      <c r="C11" s="2">
        <v>66.84</v>
      </c>
      <c r="D11" s="2">
        <v>65.84</v>
      </c>
      <c r="E11" s="2">
        <v>66.57</v>
      </c>
      <c r="F11" s="2">
        <v>57.25</v>
      </c>
      <c r="G11" s="6">
        <f t="shared" ref="G11:J11" si="11">(C11-average(C:C))/stdev(C:C)</f>
        <v>-0.5816589725</v>
      </c>
      <c r="H11" s="6">
        <f t="shared" si="11"/>
        <v>-0.1672722155</v>
      </c>
      <c r="I11" s="6">
        <f t="shared" si="11"/>
        <v>-0.3641314214</v>
      </c>
      <c r="J11" s="6">
        <f t="shared" si="11"/>
        <v>0.108133262</v>
      </c>
      <c r="K11" s="6">
        <f t="shared" si="3"/>
        <v>-0.2512323368</v>
      </c>
      <c r="L11" s="9" t="b">
        <f>if(iferror(VLOOKUP($A11, NIL!$A$2:$F1000, 1, false), false), true, false)</f>
        <v>0</v>
      </c>
    </row>
    <row r="12">
      <c r="A12" s="2">
        <v>1454.0</v>
      </c>
      <c r="B12" s="2" t="s">
        <v>368</v>
      </c>
      <c r="C12" s="2">
        <v>81.45</v>
      </c>
      <c r="D12" s="2">
        <v>64.33</v>
      </c>
      <c r="E12" s="2">
        <v>68.73</v>
      </c>
      <c r="F12" s="2">
        <v>34.75</v>
      </c>
      <c r="G12" s="6">
        <f t="shared" ref="G12:J12" si="12">(C12-average(C:C))/stdev(C:C)</f>
        <v>0.435082471</v>
      </c>
      <c r="H12" s="6">
        <f t="shared" si="12"/>
        <v>-0.2687103863</v>
      </c>
      <c r="I12" s="6">
        <f t="shared" si="12"/>
        <v>-0.2067158925</v>
      </c>
      <c r="J12" s="6">
        <f t="shared" si="12"/>
        <v>-1.249009219</v>
      </c>
      <c r="K12" s="6">
        <f t="shared" si="3"/>
        <v>-0.3223382568</v>
      </c>
      <c r="L12" s="9" t="b">
        <f>if(iferror(VLOOKUP($A12, NIL!$A$2:$F1000, 1, false), false), true, false)</f>
        <v>0</v>
      </c>
    </row>
    <row r="13">
      <c r="A13" s="2">
        <v>1672.0</v>
      </c>
      <c r="B13" s="2" t="s">
        <v>365</v>
      </c>
      <c r="C13" s="2">
        <v>64.87</v>
      </c>
      <c r="D13" s="2">
        <v>69.74</v>
      </c>
      <c r="E13" s="2">
        <v>54.89</v>
      </c>
      <c r="F13" s="2">
        <v>55.31</v>
      </c>
      <c r="G13" s="6">
        <f t="shared" ref="G13:J13" si="13">(C13-average(C:C))/stdev(C:C)</f>
        <v>-0.7187555258</v>
      </c>
      <c r="H13" s="6">
        <f t="shared" si="13"/>
        <v>0.09472041119</v>
      </c>
      <c r="I13" s="6">
        <f t="shared" si="13"/>
        <v>-1.215341319</v>
      </c>
      <c r="J13" s="6">
        <f t="shared" si="13"/>
        <v>-0.008882578586</v>
      </c>
      <c r="K13" s="6">
        <f t="shared" si="3"/>
        <v>-0.462064753</v>
      </c>
      <c r="L13" s="9" t="b">
        <f>if(iferror(VLOOKUP($A13, NIL!$A$2:$F1000, 1, false), false), true, false)</f>
        <v>0</v>
      </c>
    </row>
    <row r="14">
      <c r="A14" s="2">
        <v>1505.0</v>
      </c>
      <c r="B14" s="2" t="s">
        <v>369</v>
      </c>
      <c r="C14" s="2">
        <v>70.85</v>
      </c>
      <c r="D14" s="2">
        <v>59.16</v>
      </c>
      <c r="E14" s="2">
        <v>57.56</v>
      </c>
      <c r="F14" s="2">
        <v>39.2</v>
      </c>
      <c r="G14" s="6">
        <f t="shared" ref="G14:J14" si="14">(C14-average(C:C))/stdev(C:C)</f>
        <v>-0.3025944148</v>
      </c>
      <c r="H14" s="6">
        <f t="shared" si="14"/>
        <v>-0.6160185607</v>
      </c>
      <c r="I14" s="6">
        <f t="shared" si="14"/>
        <v>-1.020758234</v>
      </c>
      <c r="J14" s="6">
        <f t="shared" si="14"/>
        <v>-0.9805965953</v>
      </c>
      <c r="K14" s="6">
        <f t="shared" si="3"/>
        <v>-0.7299919512</v>
      </c>
      <c r="L14" s="9" t="b">
        <f>if(iferror(VLOOKUP($A14, NIL!$A$2:$F1000, 1, false), false), true, false)</f>
        <v>0</v>
      </c>
    </row>
    <row r="15">
      <c r="A15" s="2">
        <v>2299.0</v>
      </c>
      <c r="B15" s="2" t="s">
        <v>361</v>
      </c>
      <c r="C15" s="2">
        <v>88.28</v>
      </c>
      <c r="D15" s="2">
        <v>67.19</v>
      </c>
      <c r="E15" s="2">
        <v>30.47</v>
      </c>
      <c r="F15" s="2">
        <v>37.5</v>
      </c>
      <c r="G15" s="6">
        <f t="shared" ref="G15:J15" si="15">(C15-average(C:C))/stdev(C:C)</f>
        <v>0.9103969173</v>
      </c>
      <c r="H15" s="6">
        <f t="shared" si="15"/>
        <v>-0.07658246011</v>
      </c>
      <c r="I15" s="6">
        <f t="shared" si="15"/>
        <v>-2.995011326</v>
      </c>
      <c r="J15" s="6">
        <f t="shared" si="15"/>
        <v>-1.083136249</v>
      </c>
      <c r="K15" s="6">
        <f t="shared" si="3"/>
        <v>-0.8110832797</v>
      </c>
      <c r="L15" s="9" t="b">
        <f>if(iferror(VLOOKUP($A15, NIL!$A$2:$F1000, 1, false), false), true, false)</f>
        <v>0</v>
      </c>
    </row>
    <row r="16">
      <c r="A16" s="2">
        <v>814.0</v>
      </c>
      <c r="B16" s="2" t="s">
        <v>407</v>
      </c>
      <c r="C16" s="2">
        <v>45.75</v>
      </c>
      <c r="D16" s="2">
        <v>66.18</v>
      </c>
      <c r="E16" s="2">
        <v>59.17</v>
      </c>
      <c r="F16" s="2">
        <v>43.81</v>
      </c>
      <c r="G16" s="6">
        <f t="shared" ref="G16:J16" si="16">(C16-average(C:C))/stdev(C:C)</f>
        <v>-2.049357607</v>
      </c>
      <c r="H16" s="6">
        <f t="shared" si="16"/>
        <v>-0.1444318327</v>
      </c>
      <c r="I16" s="6">
        <f t="shared" si="16"/>
        <v>-0.9034253631</v>
      </c>
      <c r="J16" s="6">
        <f t="shared" si="16"/>
        <v>-0.7025331802</v>
      </c>
      <c r="K16" s="6">
        <f t="shared" si="3"/>
        <v>-0.9499369957</v>
      </c>
      <c r="L16" s="9" t="b">
        <f>if(iferror(VLOOKUP($A16, NIL!$A$2:$F1000, 1, false), false), true, false)</f>
        <v>0</v>
      </c>
    </row>
    <row r="17">
      <c r="A17" s="2">
        <v>1451.0</v>
      </c>
      <c r="B17" s="2" t="s">
        <v>408</v>
      </c>
      <c r="C17" s="2">
        <v>64.65</v>
      </c>
      <c r="D17" s="2">
        <v>59.98</v>
      </c>
      <c r="E17" s="2">
        <v>49.75</v>
      </c>
      <c r="F17" s="2">
        <v>40.04</v>
      </c>
      <c r="G17" s="6">
        <f t="shared" ref="G17:J17" si="17">(C17-average(C:C))/stdev(C:C)</f>
        <v>-0.7340658008</v>
      </c>
      <c r="H17" s="6">
        <f t="shared" si="17"/>
        <v>-0.5609329315</v>
      </c>
      <c r="I17" s="6">
        <f t="shared" si="17"/>
        <v>-1.589931975</v>
      </c>
      <c r="J17" s="6">
        <f t="shared" si="17"/>
        <v>-0.9299299426</v>
      </c>
      <c r="K17" s="6">
        <f t="shared" si="3"/>
        <v>-0.9537151626</v>
      </c>
      <c r="L17" s="9" t="b">
        <f>if(iferror(VLOOKUP($A17, NIL!$A$2:$F1000, 1, false), false), true, false)</f>
        <v>0</v>
      </c>
    </row>
    <row r="18">
      <c r="A18" s="2">
        <v>1590.0</v>
      </c>
      <c r="B18" s="2" t="s">
        <v>409</v>
      </c>
      <c r="C18" s="2">
        <v>56.52</v>
      </c>
      <c r="D18" s="2">
        <v>52.54</v>
      </c>
      <c r="E18" s="2">
        <v>54.23</v>
      </c>
      <c r="F18" s="2">
        <v>34.68</v>
      </c>
      <c r="G18" s="6">
        <f t="shared" ref="G18:J18" si="18">(C18-average(C:C))/stdev(C:C)</f>
        <v>-1.299850054</v>
      </c>
      <c r="H18" s="6">
        <f t="shared" si="18"/>
        <v>-1.06073425</v>
      </c>
      <c r="I18" s="6">
        <f t="shared" si="18"/>
        <v>-1.263440508</v>
      </c>
      <c r="J18" s="6">
        <f t="shared" si="18"/>
        <v>-1.25323144</v>
      </c>
      <c r="K18" s="6">
        <f t="shared" si="3"/>
        <v>-1.219314063</v>
      </c>
      <c r="L18" s="9" t="b">
        <f>if(iferror(VLOOKUP($A18, NIL!$A$2:$F1000, 1, false), false), true, false)</f>
        <v>0</v>
      </c>
    </row>
    <row r="19">
      <c r="A19" s="2">
        <v>1518.0</v>
      </c>
      <c r="B19" s="2" t="s">
        <v>410</v>
      </c>
      <c r="C19" s="2">
        <v>45.48</v>
      </c>
      <c r="D19" s="2">
        <v>44.64</v>
      </c>
      <c r="E19" s="2">
        <v>54.8</v>
      </c>
      <c r="F19" s="2">
        <v>37.01</v>
      </c>
      <c r="G19" s="6">
        <f t="shared" ref="G19:J19" si="19">(C19-average(C:C))/stdev(C:C)</f>
        <v>-2.06814749</v>
      </c>
      <c r="H19" s="6">
        <f t="shared" si="19"/>
        <v>-1.591437263</v>
      </c>
      <c r="I19" s="6">
        <f t="shared" si="19"/>
        <v>-1.221900299</v>
      </c>
      <c r="J19" s="6">
        <f t="shared" si="19"/>
        <v>-1.112691797</v>
      </c>
      <c r="K19" s="6">
        <f t="shared" si="3"/>
        <v>-1.498544212</v>
      </c>
      <c r="L19" s="9" t="b">
        <f>if(iferror(VLOOKUP($A19, NIL!$A$2:$F1000, 1, false), false), true, false)</f>
        <v>0</v>
      </c>
    </row>
    <row r="20">
      <c r="A20" s="2">
        <v>1840.0</v>
      </c>
      <c r="B20" s="2" t="s">
        <v>370</v>
      </c>
      <c r="C20" s="2">
        <v>47.77</v>
      </c>
      <c r="D20" s="2">
        <v>37.86</v>
      </c>
      <c r="E20" s="2">
        <v>64.08</v>
      </c>
      <c r="F20" s="2">
        <v>31.95</v>
      </c>
      <c r="G20" s="6">
        <f t="shared" ref="G20:J20" si="20">(C20-average(C:C))/stdev(C:C)</f>
        <v>-1.908781445</v>
      </c>
      <c r="H20" s="6">
        <f t="shared" si="20"/>
        <v>-2.046901368</v>
      </c>
      <c r="I20" s="6">
        <f t="shared" si="20"/>
        <v>-0.545596545</v>
      </c>
      <c r="J20" s="6">
        <f t="shared" si="20"/>
        <v>-1.417898061</v>
      </c>
      <c r="K20" s="6">
        <f t="shared" si="3"/>
        <v>-1.479794355</v>
      </c>
      <c r="L20" s="9" t="b">
        <f>if(iferror(VLOOKUP($A20, NIL!$A$2:$F1000, 1, false), false), true, false)</f>
        <v>0</v>
      </c>
    </row>
    <row r="21">
      <c r="A21" s="2">
        <v>2407.0</v>
      </c>
      <c r="B21" s="2" t="s">
        <v>344</v>
      </c>
      <c r="C21" s="2">
        <v>35.94</v>
      </c>
      <c r="D21" s="2">
        <v>47.66</v>
      </c>
      <c r="E21" s="2">
        <v>66.41</v>
      </c>
      <c r="F21" s="2">
        <v>26.56</v>
      </c>
      <c r="G21" s="6">
        <f t="shared" ref="G21:J21" si="21">(C21-average(C:C))/stdev(C:C)</f>
        <v>-2.732056687</v>
      </c>
      <c r="H21" s="6">
        <f t="shared" si="21"/>
        <v>-1.388560921</v>
      </c>
      <c r="I21" s="6">
        <f t="shared" si="21"/>
        <v>-0.3757918309</v>
      </c>
      <c r="J21" s="6">
        <f t="shared" si="21"/>
        <v>-1.743009083</v>
      </c>
      <c r="K21" s="6">
        <f t="shared" si="3"/>
        <v>-1.55985463</v>
      </c>
      <c r="L21" s="9" t="b">
        <f>if(iferror(VLOOKUP($A21, NIL!$A$2:$F1000, 1, false), false), true, false)</f>
        <v>1</v>
      </c>
    </row>
    <row r="22">
      <c r="A22" s="2">
        <v>2370.0</v>
      </c>
      <c r="B22" s="2" t="s">
        <v>411</v>
      </c>
      <c r="C22" s="2">
        <v>42.19</v>
      </c>
      <c r="D22" s="2">
        <v>53.13</v>
      </c>
      <c r="E22" s="2">
        <v>43.75</v>
      </c>
      <c r="F22" s="2">
        <v>35.16</v>
      </c>
      <c r="G22" s="6">
        <f t="shared" ref="G22:J22" si="22">(C22-average(C:C))/stdev(C:C)</f>
        <v>-2.297105693</v>
      </c>
      <c r="H22" s="6">
        <f t="shared" si="22"/>
        <v>-1.021099468</v>
      </c>
      <c r="I22" s="6">
        <f t="shared" si="22"/>
        <v>-2.027197334</v>
      </c>
      <c r="J22" s="6">
        <f t="shared" si="22"/>
        <v>-1.224279067</v>
      </c>
      <c r="K22" s="6">
        <f t="shared" si="3"/>
        <v>-1.642420391</v>
      </c>
      <c r="L22" s="9" t="b">
        <f>if(iferror(VLOOKUP($A22, NIL!$A$2:$F1000, 1, false), false), true, false)</f>
        <v>0</v>
      </c>
    </row>
    <row r="23">
      <c r="A23" s="2">
        <v>2205.0</v>
      </c>
      <c r="B23" s="2" t="s">
        <v>363</v>
      </c>
      <c r="C23" s="2">
        <v>48.44</v>
      </c>
      <c r="D23" s="2">
        <v>40.63</v>
      </c>
      <c r="E23" s="2">
        <v>35.16</v>
      </c>
      <c r="F23" s="2">
        <v>23.44</v>
      </c>
      <c r="G23" s="6">
        <f t="shared" ref="G23:J23" si="23">(C23-average(C:C))/stdev(C:C)</f>
        <v>-1.862154699</v>
      </c>
      <c r="H23" s="6">
        <f t="shared" si="23"/>
        <v>-1.860819425</v>
      </c>
      <c r="I23" s="6">
        <f t="shared" si="23"/>
        <v>-2.653215571</v>
      </c>
      <c r="J23" s="6">
        <f t="shared" si="23"/>
        <v>-1.931199507</v>
      </c>
      <c r="K23" s="6">
        <f t="shared" si="3"/>
        <v>-2.076847301</v>
      </c>
      <c r="L23" s="9" t="b">
        <f>if(iferror(VLOOKUP($A23, NIL!$A$2:$F1000, 1, false), false), true, false)</f>
        <v>0</v>
      </c>
    </row>
    <row r="24">
      <c r="A24" s="2">
        <v>205.0</v>
      </c>
      <c r="B24" s="2" t="s">
        <v>364</v>
      </c>
      <c r="C24" s="2">
        <v>37.67</v>
      </c>
      <c r="D24" s="2">
        <v>41.16</v>
      </c>
      <c r="E24" s="2">
        <v>36.57</v>
      </c>
      <c r="F24" s="2">
        <v>28.74</v>
      </c>
      <c r="G24" s="6">
        <f t="shared" ref="G24:J24" si="24">(C24-average(C:C))/stdev(C:C)</f>
        <v>-2.611662252</v>
      </c>
      <c r="H24" s="6">
        <f t="shared" si="24"/>
        <v>-1.825215299</v>
      </c>
      <c r="I24" s="6">
        <f t="shared" si="24"/>
        <v>-2.550458212</v>
      </c>
      <c r="J24" s="6">
        <f t="shared" si="24"/>
        <v>-1.611517056</v>
      </c>
      <c r="K24" s="6">
        <f t="shared" si="3"/>
        <v>-2.149713205</v>
      </c>
      <c r="L24" s="9" t="b">
        <f>if(iferror(VLOOKUP($A24, NIL!$A$2:$F1000, 1, false), false), true, false)</f>
        <v>0</v>
      </c>
    </row>
    <row r="25">
      <c r="A25" s="2">
        <v>1360.0</v>
      </c>
      <c r="B25" s="2" t="s">
        <v>366</v>
      </c>
      <c r="C25" s="2">
        <v>39.08</v>
      </c>
      <c r="D25" s="2">
        <v>45.09</v>
      </c>
      <c r="E25" s="2">
        <v>26.84</v>
      </c>
      <c r="F25" s="2">
        <v>23.45</v>
      </c>
      <c r="G25" s="6">
        <f t="shared" ref="G25:J25" si="25">(C25-average(C:C))/stdev(C:C)</f>
        <v>-2.513537307</v>
      </c>
      <c r="H25" s="6">
        <f t="shared" si="25"/>
        <v>-1.561207345</v>
      </c>
      <c r="I25" s="6">
        <f t="shared" si="25"/>
        <v>-3.259556868</v>
      </c>
      <c r="J25" s="6">
        <f t="shared" si="25"/>
        <v>-1.930596332</v>
      </c>
      <c r="K25" s="6">
        <f t="shared" si="3"/>
        <v>-2.316224463</v>
      </c>
      <c r="L25" s="9" t="b">
        <f>if(iferror(VLOOKUP($A25, NIL!$A$2:$F1000, 1, false), false), true, false)</f>
        <v>0</v>
      </c>
    </row>
    <row r="26">
      <c r="A26" s="2">
        <v>1585.0</v>
      </c>
      <c r="B26" s="2" t="s">
        <v>412</v>
      </c>
      <c r="C26" s="2">
        <v>30.98</v>
      </c>
      <c r="D26" s="2">
        <v>26.09</v>
      </c>
      <c r="E26" s="2">
        <v>27.63</v>
      </c>
      <c r="F26" s="2">
        <v>20.82</v>
      </c>
      <c r="G26" s="6">
        <f t="shared" ref="G26:J26" si="26">(C26-average(C:C))/stdev(C:C)</f>
        <v>-3.077233796</v>
      </c>
      <c r="H26" s="6">
        <f t="shared" si="26"/>
        <v>-2.83758168</v>
      </c>
      <c r="I26" s="6">
        <f t="shared" si="26"/>
        <v>-3.201983596</v>
      </c>
      <c r="J26" s="6">
        <f t="shared" si="26"/>
        <v>-2.089231209</v>
      </c>
      <c r="K26" s="6">
        <f t="shared" si="3"/>
        <v>-2.80150757</v>
      </c>
      <c r="L26" s="9" t="b">
        <f>if(iferror(VLOOKUP($A26, NIL!$A$2:$F1000, 1, false), false), true, false)</f>
        <v>0</v>
      </c>
    </row>
    <row r="27">
      <c r="A27" s="2">
        <v>1460.0</v>
      </c>
      <c r="B27" s="2" t="s">
        <v>12</v>
      </c>
      <c r="C27" s="2">
        <v>94.53</v>
      </c>
      <c r="D27" s="2">
        <v>92.78</v>
      </c>
      <c r="E27" s="2">
        <v>91.51</v>
      </c>
      <c r="F27" s="2">
        <v>89.04</v>
      </c>
      <c r="G27" s="6">
        <f t="shared" ref="G27:J27" si="27">(C27-average(C:C))/stdev(C:C)</f>
        <v>1.345347911</v>
      </c>
      <c r="H27" s="6">
        <f t="shared" si="27"/>
        <v>1.642492237</v>
      </c>
      <c r="I27" s="6">
        <f t="shared" si="27"/>
        <v>1.453434917</v>
      </c>
      <c r="J27" s="6">
        <f t="shared" si="27"/>
        <v>2.025624795</v>
      </c>
      <c r="K27" s="6">
        <f t="shared" si="3"/>
        <v>1.616724965</v>
      </c>
      <c r="L27" s="9" t="b">
        <f>if(iferror(VLOOKUP($A27, NIL!$A$2:$F1000, 1, false), false), true, false)</f>
        <v>1</v>
      </c>
    </row>
    <row r="28">
      <c r="A28" s="2">
        <v>1423.0</v>
      </c>
      <c r="B28" s="2" t="s">
        <v>52</v>
      </c>
      <c r="C28" s="2">
        <v>92.03</v>
      </c>
      <c r="D28" s="2">
        <v>96.0</v>
      </c>
      <c r="E28" s="2">
        <v>87.97</v>
      </c>
      <c r="F28" s="2">
        <v>89.41</v>
      </c>
      <c r="G28" s="6">
        <f t="shared" ref="G28:J28" si="28">(C28-average(C:C))/stdev(C:C)</f>
        <v>1.171367514</v>
      </c>
      <c r="H28" s="6">
        <f t="shared" si="28"/>
        <v>1.858804098</v>
      </c>
      <c r="I28" s="6">
        <f t="shared" si="28"/>
        <v>1.195448356</v>
      </c>
      <c r="J28" s="6">
        <f t="shared" si="28"/>
        <v>2.047942249</v>
      </c>
      <c r="K28" s="6">
        <f t="shared" si="3"/>
        <v>1.568390554</v>
      </c>
      <c r="L28" s="9" t="b">
        <f>if(iferror(VLOOKUP($A28, NIL!$A$2:$F1000, 1, false), false), true, false)</f>
        <v>1</v>
      </c>
    </row>
    <row r="29">
      <c r="A29" s="2">
        <v>2425.0</v>
      </c>
      <c r="B29" s="2" t="s">
        <v>50</v>
      </c>
      <c r="C29" s="2">
        <v>94.53</v>
      </c>
      <c r="D29" s="2">
        <v>87.5</v>
      </c>
      <c r="E29" s="2">
        <v>98.44</v>
      </c>
      <c r="F29" s="2">
        <v>81.25</v>
      </c>
      <c r="G29" s="6">
        <f t="shared" ref="G29:J29" si="29">(C29-average(C:C))/stdev(C:C)</f>
        <v>1.345347911</v>
      </c>
      <c r="H29" s="6">
        <f t="shared" si="29"/>
        <v>1.287794527</v>
      </c>
      <c r="I29" s="6">
        <f t="shared" si="29"/>
        <v>1.958476406</v>
      </c>
      <c r="J29" s="6">
        <f t="shared" si="29"/>
        <v>1.555751909</v>
      </c>
      <c r="K29" s="6">
        <f t="shared" si="3"/>
        <v>1.536842688</v>
      </c>
      <c r="L29" s="9" t="b">
        <f>if(iferror(VLOOKUP($A29, NIL!$A$2:$F1000, 1, false), false), true, false)</f>
        <v>1</v>
      </c>
    </row>
    <row r="30">
      <c r="A30" s="2">
        <v>1571.0</v>
      </c>
      <c r="B30" s="2" t="s">
        <v>55</v>
      </c>
      <c r="C30" s="2">
        <v>91.24</v>
      </c>
      <c r="D30" s="2">
        <v>88.98</v>
      </c>
      <c r="E30" s="2">
        <v>92.91</v>
      </c>
      <c r="F30" s="2">
        <v>80.24</v>
      </c>
      <c r="G30" s="6">
        <f t="shared" ref="G30:J30" si="30">(C30-average(C:C))/stdev(C:C)</f>
        <v>1.116389708</v>
      </c>
      <c r="H30" s="6">
        <f t="shared" si="30"/>
        <v>1.38721737</v>
      </c>
      <c r="I30" s="6">
        <f t="shared" si="30"/>
        <v>1.555463501</v>
      </c>
      <c r="J30" s="6">
        <f t="shared" si="30"/>
        <v>1.494831291</v>
      </c>
      <c r="K30" s="6">
        <f t="shared" si="3"/>
        <v>1.388475467</v>
      </c>
      <c r="L30" s="9" t="b">
        <f>if(iferror(VLOOKUP($A30, NIL!$A$2:$F1000, 1, false), false), true, false)</f>
        <v>1</v>
      </c>
    </row>
    <row r="31">
      <c r="A31" s="2">
        <v>1595.0</v>
      </c>
      <c r="B31" s="2" t="s">
        <v>57</v>
      </c>
      <c r="C31" s="2">
        <v>90.83</v>
      </c>
      <c r="D31" s="2">
        <v>89.17</v>
      </c>
      <c r="E31" s="2">
        <v>92.82</v>
      </c>
      <c r="F31" s="2">
        <v>80.49</v>
      </c>
      <c r="G31" s="6">
        <f t="shared" ref="G31:J31" si="31">(C31-average(C:C))/stdev(C:C)</f>
        <v>1.087856923</v>
      </c>
      <c r="H31" s="6">
        <f t="shared" si="31"/>
        <v>1.399981113</v>
      </c>
      <c r="I31" s="6">
        <f t="shared" si="31"/>
        <v>1.548904521</v>
      </c>
      <c r="J31" s="6">
        <f t="shared" si="31"/>
        <v>1.509910652</v>
      </c>
      <c r="K31" s="6">
        <f t="shared" si="3"/>
        <v>1.386663302</v>
      </c>
      <c r="L31" s="9" t="b">
        <f>if(iferror(VLOOKUP($A31, NIL!$A$2:$F1000, 1, false), false), true, false)</f>
        <v>1</v>
      </c>
    </row>
    <row r="32">
      <c r="A32" s="2">
        <v>2391.0</v>
      </c>
      <c r="B32" s="2" t="s">
        <v>59</v>
      </c>
      <c r="C32" s="2">
        <v>92.19</v>
      </c>
      <c r="D32" s="2">
        <v>85.16</v>
      </c>
      <c r="E32" s="2">
        <v>98.44</v>
      </c>
      <c r="F32" s="2">
        <v>76.56</v>
      </c>
      <c r="G32" s="6">
        <f t="shared" ref="G32:J32" si="32">(C32-average(C:C))/stdev(C:C)</f>
        <v>1.182502259</v>
      </c>
      <c r="H32" s="6">
        <f t="shared" si="32"/>
        <v>1.130598951</v>
      </c>
      <c r="I32" s="6">
        <f t="shared" si="32"/>
        <v>1.958476406</v>
      </c>
      <c r="J32" s="6">
        <f t="shared" si="32"/>
        <v>1.272863098</v>
      </c>
      <c r="K32" s="6">
        <f t="shared" si="3"/>
        <v>1.386110179</v>
      </c>
      <c r="L32" s="9" t="b">
        <f>if(iferror(VLOOKUP($A32, NIL!$A$2:$F1000, 1, false), false), true, false)</f>
        <v>1</v>
      </c>
    </row>
    <row r="33">
      <c r="A33" s="2">
        <v>2149.0</v>
      </c>
      <c r="B33" s="2" t="s">
        <v>61</v>
      </c>
      <c r="C33" s="2">
        <v>92.19</v>
      </c>
      <c r="D33" s="2">
        <v>87.5</v>
      </c>
      <c r="E33" s="2">
        <v>92.97</v>
      </c>
      <c r="F33" s="2">
        <v>76.56</v>
      </c>
      <c r="G33" s="6">
        <f t="shared" ref="G33:J33" si="33">(C33-average(C:C))/stdev(C:C)</f>
        <v>1.182502259</v>
      </c>
      <c r="H33" s="6">
        <f t="shared" si="33"/>
        <v>1.287794527</v>
      </c>
      <c r="I33" s="6">
        <f t="shared" si="33"/>
        <v>1.559836155</v>
      </c>
      <c r="J33" s="6">
        <f t="shared" si="33"/>
        <v>1.272863098</v>
      </c>
      <c r="K33" s="6">
        <f t="shared" si="3"/>
        <v>1.32574901</v>
      </c>
      <c r="L33" s="9" t="b">
        <f>if(iferror(VLOOKUP($A33, NIL!$A$2:$F1000, 1, false), false), true, false)</f>
        <v>1</v>
      </c>
    </row>
    <row r="34">
      <c r="A34" s="2">
        <v>1401.0</v>
      </c>
      <c r="B34" s="2" t="s">
        <v>62</v>
      </c>
      <c r="C34" s="2">
        <v>95.34</v>
      </c>
      <c r="D34" s="2">
        <v>87.84</v>
      </c>
      <c r="E34" s="2">
        <v>84.0</v>
      </c>
      <c r="F34" s="2">
        <v>81.91</v>
      </c>
      <c r="G34" s="6">
        <f t="shared" ref="G34:J34" si="34">(C34-average(C:C))/stdev(C:C)</f>
        <v>1.40171756</v>
      </c>
      <c r="H34" s="6">
        <f t="shared" si="34"/>
        <v>1.310634909</v>
      </c>
      <c r="I34" s="6">
        <f t="shared" si="34"/>
        <v>0.9061244441</v>
      </c>
      <c r="J34" s="6">
        <f t="shared" si="34"/>
        <v>1.595561422</v>
      </c>
      <c r="K34" s="6">
        <f t="shared" si="3"/>
        <v>1.303509584</v>
      </c>
      <c r="L34" s="9" t="b">
        <f>if(iferror(VLOOKUP($A34, NIL!$A$2:$F1000, 1, false), false), true, false)</f>
        <v>1</v>
      </c>
    </row>
    <row r="35">
      <c r="A35" s="2">
        <v>2000.0</v>
      </c>
      <c r="B35" s="2" t="s">
        <v>66</v>
      </c>
      <c r="C35" s="2">
        <v>93.82</v>
      </c>
      <c r="D35" s="2">
        <v>89.22</v>
      </c>
      <c r="E35" s="2">
        <v>85.87</v>
      </c>
      <c r="F35" s="2">
        <v>79.69</v>
      </c>
      <c r="G35" s="6">
        <f t="shared" ref="G35:J35" si="35">(C35-average(C:C))/stdev(C:C)</f>
        <v>1.295937478</v>
      </c>
      <c r="H35" s="6">
        <f t="shared" si="35"/>
        <v>1.403339993</v>
      </c>
      <c r="I35" s="6">
        <f t="shared" si="35"/>
        <v>1.042405481</v>
      </c>
      <c r="J35" s="6">
        <f t="shared" si="35"/>
        <v>1.461656697</v>
      </c>
      <c r="K35" s="6">
        <f t="shared" si="3"/>
        <v>1.300834912</v>
      </c>
      <c r="L35" s="9" t="b">
        <f>if(iferror(VLOOKUP($A35, NIL!$A$2:$F1000, 1, false), false), true, false)</f>
        <v>1</v>
      </c>
    </row>
    <row r="36">
      <c r="A36" s="2">
        <v>2096.0</v>
      </c>
      <c r="B36" s="2" t="s">
        <v>68</v>
      </c>
      <c r="C36" s="2">
        <v>90.37</v>
      </c>
      <c r="D36" s="2">
        <v>90.88</v>
      </c>
      <c r="E36" s="2">
        <v>85.2</v>
      </c>
      <c r="F36" s="2">
        <v>80.42</v>
      </c>
      <c r="G36" s="6">
        <f t="shared" ref="G36:J36" si="36">(C36-average(C:C))/stdev(C:C)</f>
        <v>1.05584453</v>
      </c>
      <c r="H36" s="6">
        <f t="shared" si="36"/>
        <v>1.514854803</v>
      </c>
      <c r="I36" s="6">
        <f t="shared" si="36"/>
        <v>0.9935775157</v>
      </c>
      <c r="J36" s="6">
        <f t="shared" si="36"/>
        <v>1.505688431</v>
      </c>
      <c r="K36" s="6">
        <f t="shared" si="3"/>
        <v>1.26749132</v>
      </c>
      <c r="L36" s="9" t="b">
        <f>if(iferror(VLOOKUP($A36, NIL!$A$2:$F1000, 1, false), false), true, false)</f>
        <v>1</v>
      </c>
    </row>
    <row r="37">
      <c r="A37" s="2">
        <v>2389.0</v>
      </c>
      <c r="B37" s="2" t="s">
        <v>70</v>
      </c>
      <c r="C37" s="2">
        <v>93.75</v>
      </c>
      <c r="D37" s="2">
        <v>85.94</v>
      </c>
      <c r="E37" s="2">
        <v>85.94</v>
      </c>
      <c r="F37" s="2">
        <v>80.47</v>
      </c>
      <c r="G37" s="6">
        <f t="shared" ref="G37:J37" si="37">(C37-average(C:C))/stdev(C:C)</f>
        <v>1.291066027</v>
      </c>
      <c r="H37" s="6">
        <f t="shared" si="37"/>
        <v>1.182997476</v>
      </c>
      <c r="I37" s="6">
        <f t="shared" si="37"/>
        <v>1.04750691</v>
      </c>
      <c r="J37" s="6">
        <f t="shared" si="37"/>
        <v>1.508704303</v>
      </c>
      <c r="K37" s="6">
        <f t="shared" si="3"/>
        <v>1.257568679</v>
      </c>
      <c r="L37" s="9" t="b">
        <f>if(iferror(VLOOKUP($A37, NIL!$A$2:$F1000, 1, false), false), true, false)</f>
        <v>1</v>
      </c>
    </row>
    <row r="38">
      <c r="A38" s="2">
        <v>2423.0</v>
      </c>
      <c r="B38" s="2" t="s">
        <v>73</v>
      </c>
      <c r="C38" s="2">
        <v>82.81</v>
      </c>
      <c r="D38" s="2">
        <v>85.16</v>
      </c>
      <c r="E38" s="2">
        <v>88.28</v>
      </c>
      <c r="F38" s="2">
        <v>89.84</v>
      </c>
      <c r="G38" s="6">
        <f t="shared" ref="G38:J38" si="38">(C38-average(C:C))/stdev(C:C)</f>
        <v>0.5297278073</v>
      </c>
      <c r="H38" s="6">
        <f t="shared" si="38"/>
        <v>1.130598951</v>
      </c>
      <c r="I38" s="6">
        <f t="shared" si="38"/>
        <v>1.2180404</v>
      </c>
      <c r="J38" s="6">
        <f t="shared" si="38"/>
        <v>2.07387875</v>
      </c>
      <c r="K38" s="6">
        <f t="shared" si="3"/>
        <v>1.238061477</v>
      </c>
      <c r="L38" s="9" t="b">
        <f>if(iferror(VLOOKUP($A38, NIL!$A$2:$F1000, 1, false), false), true, false)</f>
        <v>1</v>
      </c>
    </row>
    <row r="39">
      <c r="A39" s="2">
        <v>1459.0</v>
      </c>
      <c r="B39" s="2" t="s">
        <v>76</v>
      </c>
      <c r="C39" s="2">
        <v>89.81</v>
      </c>
      <c r="D39" s="2">
        <v>87.21</v>
      </c>
      <c r="E39" s="2">
        <v>88.44</v>
      </c>
      <c r="F39" s="2">
        <v>80.59</v>
      </c>
      <c r="G39" s="6">
        <f t="shared" ref="G39:J39" si="39">(C39-average(C:C))/stdev(C:C)</f>
        <v>1.016872921</v>
      </c>
      <c r="H39" s="6">
        <f t="shared" si="39"/>
        <v>1.268313024</v>
      </c>
      <c r="I39" s="6">
        <f t="shared" si="39"/>
        <v>1.229700809</v>
      </c>
      <c r="J39" s="6">
        <f t="shared" si="39"/>
        <v>1.515942396</v>
      </c>
      <c r="K39" s="6">
        <f t="shared" si="3"/>
        <v>1.257707287</v>
      </c>
      <c r="L39" s="9" t="b">
        <f>if(iferror(VLOOKUP($A39, NIL!$A$2:$F1000, 1, false), false), true, false)</f>
        <v>1</v>
      </c>
    </row>
    <row r="40">
      <c r="A40" s="2">
        <v>1630.0</v>
      </c>
      <c r="B40" s="2" t="s">
        <v>78</v>
      </c>
      <c r="C40" s="2">
        <v>89.79</v>
      </c>
      <c r="D40" s="2">
        <v>89.42</v>
      </c>
      <c r="E40" s="2">
        <v>84.01</v>
      </c>
      <c r="F40" s="2">
        <v>82.63</v>
      </c>
      <c r="G40" s="6">
        <f t="shared" ref="G40:J40" si="40">(C40-average(C:C))/stdev(C:C)</f>
        <v>1.015481077</v>
      </c>
      <c r="H40" s="6">
        <f t="shared" si="40"/>
        <v>1.416775512</v>
      </c>
      <c r="I40" s="6">
        <f t="shared" si="40"/>
        <v>0.9068532197</v>
      </c>
      <c r="J40" s="6">
        <f t="shared" si="40"/>
        <v>1.638989981</v>
      </c>
      <c r="K40" s="6">
        <f t="shared" si="3"/>
        <v>1.244524948</v>
      </c>
      <c r="L40" s="9" t="b">
        <f>if(iferror(VLOOKUP($A40, NIL!$A$2:$F1000, 1, false), false), true, false)</f>
        <v>1</v>
      </c>
    </row>
    <row r="41">
      <c r="A41" s="2">
        <v>2290.0</v>
      </c>
      <c r="B41" s="2" t="s">
        <v>80</v>
      </c>
      <c r="C41" s="2">
        <v>82.97</v>
      </c>
      <c r="D41" s="2">
        <v>88.67</v>
      </c>
      <c r="E41" s="2">
        <v>90.55</v>
      </c>
      <c r="F41" s="2">
        <v>83.17</v>
      </c>
      <c r="G41" s="6">
        <f t="shared" ref="G41:J41" si="41">(C41-average(C:C))/stdev(C:C)</f>
        <v>0.5408625528</v>
      </c>
      <c r="H41" s="6">
        <f t="shared" si="41"/>
        <v>1.366392315</v>
      </c>
      <c r="I41" s="6">
        <f t="shared" si="41"/>
        <v>1.38347246</v>
      </c>
      <c r="J41" s="6">
        <f t="shared" si="41"/>
        <v>1.671561401</v>
      </c>
      <c r="K41" s="6">
        <f t="shared" si="3"/>
        <v>1.240572182</v>
      </c>
      <c r="L41" s="9" t="b">
        <f>if(iferror(VLOOKUP($A41, NIL!$A$2:$F1000, 1, false), false), true, false)</f>
        <v>1</v>
      </c>
    </row>
    <row r="42">
      <c r="A42" s="2">
        <v>2362.0</v>
      </c>
      <c r="B42" s="2" t="s">
        <v>82</v>
      </c>
      <c r="C42" s="2">
        <v>92.19</v>
      </c>
      <c r="D42" s="2">
        <v>86.72</v>
      </c>
      <c r="E42" s="2">
        <v>89.84</v>
      </c>
      <c r="F42" s="2">
        <v>75.0</v>
      </c>
      <c r="G42" s="6">
        <f t="shared" ref="G42:J42" si="42">(C42-average(C:C))/stdev(C:C)</f>
        <v>1.182502259</v>
      </c>
      <c r="H42" s="6">
        <f t="shared" si="42"/>
        <v>1.235396001</v>
      </c>
      <c r="I42" s="6">
        <f t="shared" si="42"/>
        <v>1.331729393</v>
      </c>
      <c r="J42" s="6">
        <f t="shared" si="42"/>
        <v>1.178767886</v>
      </c>
      <c r="K42" s="6">
        <f t="shared" si="3"/>
        <v>1.232098885</v>
      </c>
      <c r="L42" s="9" t="b">
        <f>if(iferror(VLOOKUP($A42, NIL!$A$2:$F1000, 1, false), false), true, false)</f>
        <v>1</v>
      </c>
    </row>
    <row r="43">
      <c r="A43" s="2">
        <v>865.0</v>
      </c>
      <c r="B43" s="2" t="s">
        <v>79</v>
      </c>
      <c r="C43" s="2">
        <v>89.83</v>
      </c>
      <c r="D43" s="2">
        <v>83.22</v>
      </c>
      <c r="E43" s="2">
        <v>89.5</v>
      </c>
      <c r="F43" s="2">
        <v>79.67</v>
      </c>
      <c r="G43" s="6">
        <f t="shared" ref="G43:J43" si="43">(C43-average(C:C))/stdev(C:C)</f>
        <v>1.018264764</v>
      </c>
      <c r="H43" s="6">
        <f t="shared" si="43"/>
        <v>1.000274413</v>
      </c>
      <c r="I43" s="6">
        <f t="shared" si="43"/>
        <v>1.306951022</v>
      </c>
      <c r="J43" s="6">
        <f t="shared" si="43"/>
        <v>1.460450348</v>
      </c>
      <c r="K43" s="6">
        <f t="shared" si="3"/>
        <v>1.196485137</v>
      </c>
      <c r="L43" s="9" t="b">
        <f>if(iferror(VLOOKUP($A43, NIL!$A$2:$F1000, 1, false), false), true, false)</f>
        <v>1</v>
      </c>
    </row>
    <row r="44">
      <c r="A44" s="2">
        <v>1965.0</v>
      </c>
      <c r="B44" s="2" t="s">
        <v>87</v>
      </c>
      <c r="C44" s="2">
        <v>87.56</v>
      </c>
      <c r="D44" s="2">
        <v>89.27</v>
      </c>
      <c r="E44" s="2">
        <v>86.06</v>
      </c>
      <c r="F44" s="2">
        <v>78.93</v>
      </c>
      <c r="G44" s="6">
        <f t="shared" ref="G44:J44" si="44">(C44-average(C:C))/stdev(C:C)</f>
        <v>0.8602905628</v>
      </c>
      <c r="H44" s="6">
        <f t="shared" si="44"/>
        <v>1.406698873</v>
      </c>
      <c r="I44" s="6">
        <f t="shared" si="44"/>
        <v>1.056252217</v>
      </c>
      <c r="J44" s="6">
        <f t="shared" si="44"/>
        <v>1.41581544</v>
      </c>
      <c r="K44" s="6">
        <f t="shared" si="3"/>
        <v>1.184764273</v>
      </c>
      <c r="L44" s="9" t="b">
        <f>if(iferror(VLOOKUP($A44, NIL!$A$2:$F1000, 1, false), false), true, false)</f>
        <v>1</v>
      </c>
    </row>
    <row r="45">
      <c r="A45" s="2">
        <v>2442.0</v>
      </c>
      <c r="B45" s="2" t="s">
        <v>90</v>
      </c>
      <c r="C45" s="2">
        <v>88.28</v>
      </c>
      <c r="D45" s="2">
        <v>89.06</v>
      </c>
      <c r="E45" s="2">
        <v>88.28</v>
      </c>
      <c r="F45" s="2">
        <v>75.78</v>
      </c>
      <c r="G45" s="6">
        <f t="shared" ref="G45:J45" si="45">(C45-average(C:C))/stdev(C:C)</f>
        <v>0.9103969173</v>
      </c>
      <c r="H45" s="6">
        <f t="shared" si="45"/>
        <v>1.392591577</v>
      </c>
      <c r="I45" s="6">
        <f t="shared" si="45"/>
        <v>1.2180404</v>
      </c>
      <c r="J45" s="6">
        <f t="shared" si="45"/>
        <v>1.225815492</v>
      </c>
      <c r="K45" s="6">
        <f t="shared" si="3"/>
        <v>1.186711097</v>
      </c>
      <c r="L45" s="9" t="b">
        <f>if(iferror(VLOOKUP($A45, NIL!$A$2:$F1000, 1, false), false), true, false)</f>
        <v>1</v>
      </c>
    </row>
    <row r="46">
      <c r="A46" s="2">
        <v>1453.0</v>
      </c>
      <c r="B46" s="2" t="s">
        <v>93</v>
      </c>
      <c r="C46" s="2">
        <v>90.2</v>
      </c>
      <c r="D46" s="2">
        <v>88.07</v>
      </c>
      <c r="E46" s="2">
        <v>83.52</v>
      </c>
      <c r="F46" s="2">
        <v>79.56</v>
      </c>
      <c r="G46" s="6">
        <f t="shared" ref="G46:J46" si="46">(C46-average(C:C))/stdev(C:C)</f>
        <v>1.044013863</v>
      </c>
      <c r="H46" s="6">
        <f t="shared" si="46"/>
        <v>1.326085757</v>
      </c>
      <c r="I46" s="6">
        <f t="shared" si="46"/>
        <v>0.8711432154</v>
      </c>
      <c r="J46" s="6">
        <f t="shared" si="46"/>
        <v>1.453815429</v>
      </c>
      <c r="K46" s="6">
        <f t="shared" si="3"/>
        <v>1.173764566</v>
      </c>
      <c r="L46" s="9" t="b">
        <f>if(iferror(VLOOKUP($A46, NIL!$A$2:$F1000, 1, false), false), true, false)</f>
        <v>1</v>
      </c>
    </row>
    <row r="47">
      <c r="A47" s="2">
        <v>945.0</v>
      </c>
      <c r="B47" s="2" t="s">
        <v>97</v>
      </c>
      <c r="C47" s="2">
        <v>91.27</v>
      </c>
      <c r="D47" s="2">
        <v>90.65</v>
      </c>
      <c r="E47" s="2">
        <v>82.15</v>
      </c>
      <c r="F47" s="2">
        <v>77.16</v>
      </c>
      <c r="G47" s="6">
        <f t="shared" ref="G47:J47" si="47">(C47-average(C:C))/stdev(C:C)</f>
        <v>1.118477473</v>
      </c>
      <c r="H47" s="6">
        <f t="shared" si="47"/>
        <v>1.499403956</v>
      </c>
      <c r="I47" s="6">
        <f t="shared" si="47"/>
        <v>0.7713009587</v>
      </c>
      <c r="J47" s="6">
        <f t="shared" si="47"/>
        <v>1.309053564</v>
      </c>
      <c r="K47" s="6">
        <f t="shared" si="3"/>
        <v>1.174558988</v>
      </c>
      <c r="L47" s="9" t="b">
        <f>if(iferror(VLOOKUP($A47, NIL!$A$2:$F1000, 1, false), false), true, false)</f>
        <v>1</v>
      </c>
    </row>
    <row r="48">
      <c r="A48" s="2">
        <v>808.0</v>
      </c>
      <c r="B48" s="2" t="s">
        <v>67</v>
      </c>
      <c r="C48" s="2">
        <v>85.01</v>
      </c>
      <c r="D48" s="2">
        <v>83.27</v>
      </c>
      <c r="E48" s="2">
        <v>93.25</v>
      </c>
      <c r="F48" s="2">
        <v>79.02</v>
      </c>
      <c r="G48" s="6">
        <f t="shared" ref="G48:J48" si="48">(C48-average(C:C))/stdev(C:C)</f>
        <v>0.6828305572</v>
      </c>
      <c r="H48" s="6">
        <f t="shared" si="48"/>
        <v>1.003633293</v>
      </c>
      <c r="I48" s="6">
        <f t="shared" si="48"/>
        <v>1.580241871</v>
      </c>
      <c r="J48" s="6">
        <f t="shared" si="48"/>
        <v>1.42124401</v>
      </c>
      <c r="K48" s="6">
        <f t="shared" si="3"/>
        <v>1.171987433</v>
      </c>
      <c r="L48" s="9" t="b">
        <f>if(iferror(VLOOKUP($A48, NIL!$A$2:$F1000, 1, false), false), true, false)</f>
        <v>1</v>
      </c>
    </row>
    <row r="49">
      <c r="A49" s="2">
        <v>2377.0</v>
      </c>
      <c r="B49" s="2" t="s">
        <v>100</v>
      </c>
      <c r="C49" s="2">
        <v>89.06</v>
      </c>
      <c r="D49" s="2">
        <v>89.06</v>
      </c>
      <c r="E49" s="2">
        <v>86.72</v>
      </c>
      <c r="F49" s="2">
        <v>75.0</v>
      </c>
      <c r="G49" s="6">
        <f t="shared" ref="G49:J49" si="49">(C49-average(C:C))/stdev(C:C)</f>
        <v>0.9646788013</v>
      </c>
      <c r="H49" s="6">
        <f t="shared" si="49"/>
        <v>1.392591577</v>
      </c>
      <c r="I49" s="6">
        <f t="shared" si="49"/>
        <v>1.104351406</v>
      </c>
      <c r="J49" s="6">
        <f t="shared" si="49"/>
        <v>1.178767886</v>
      </c>
      <c r="K49" s="6">
        <f t="shared" si="3"/>
        <v>1.160097418</v>
      </c>
      <c r="L49" s="9" t="b">
        <f>if(iferror(VLOOKUP($A49, NIL!$A$2:$F1000, 1, false), false), true, false)</f>
        <v>1</v>
      </c>
    </row>
    <row r="50">
      <c r="A50" s="2">
        <v>2082.0</v>
      </c>
      <c r="B50" s="2" t="s">
        <v>102</v>
      </c>
      <c r="C50" s="2">
        <v>91.17</v>
      </c>
      <c r="D50" s="2">
        <v>77.86</v>
      </c>
      <c r="E50" s="2">
        <v>89.0</v>
      </c>
      <c r="F50" s="2">
        <v>80.38</v>
      </c>
      <c r="G50" s="6">
        <f t="shared" ref="G50:J50" si="50">(C50-average(C:C))/stdev(C:C)</f>
        <v>1.111518257</v>
      </c>
      <c r="H50" s="6">
        <f t="shared" si="50"/>
        <v>0.6402024955</v>
      </c>
      <c r="I50" s="6">
        <f t="shared" si="50"/>
        <v>1.270512243</v>
      </c>
      <c r="J50" s="6">
        <f t="shared" si="50"/>
        <v>1.503275733</v>
      </c>
      <c r="K50" s="6">
        <f t="shared" si="3"/>
        <v>1.131377182</v>
      </c>
      <c r="L50" s="9" t="b">
        <f>if(iferror(VLOOKUP($A50, NIL!$A$2:$F1000, 1, false), false), true, false)</f>
        <v>1</v>
      </c>
    </row>
    <row r="51">
      <c r="A51" s="2">
        <v>2248.0</v>
      </c>
      <c r="B51" s="2" t="s">
        <v>103</v>
      </c>
      <c r="C51" s="2">
        <v>91.6</v>
      </c>
      <c r="D51" s="2">
        <v>84.73</v>
      </c>
      <c r="E51" s="2">
        <v>93.28</v>
      </c>
      <c r="F51" s="2">
        <v>68.6</v>
      </c>
      <c r="G51" s="6">
        <f t="shared" ref="G51:J51" si="51">(C51-average(C:C))/stdev(C:C)</f>
        <v>1.141442885</v>
      </c>
      <c r="H51" s="6">
        <f t="shared" si="51"/>
        <v>1.101712584</v>
      </c>
      <c r="I51" s="6">
        <f t="shared" si="51"/>
        <v>1.582428198</v>
      </c>
      <c r="J51" s="6">
        <f t="shared" si="51"/>
        <v>0.7927362471</v>
      </c>
      <c r="K51" s="6">
        <f t="shared" si="3"/>
        <v>1.154579979</v>
      </c>
      <c r="L51" s="9" t="b">
        <f>if(iferror(VLOOKUP($A51, NIL!$A$2:$F1000, 1, false), false), true, false)</f>
        <v>1</v>
      </c>
    </row>
    <row r="52">
      <c r="A52" s="2">
        <v>1985.0</v>
      </c>
      <c r="B52" s="2" t="s">
        <v>105</v>
      </c>
      <c r="C52" s="2">
        <v>84.27</v>
      </c>
      <c r="D52" s="2">
        <v>91.91</v>
      </c>
      <c r="E52" s="2">
        <v>79.89</v>
      </c>
      <c r="F52" s="2">
        <v>81.79</v>
      </c>
      <c r="G52" s="6">
        <f t="shared" ref="G52:J52" si="52">(C52-average(C:C))/stdev(C:C)</f>
        <v>0.6313323595</v>
      </c>
      <c r="H52" s="6">
        <f t="shared" si="52"/>
        <v>1.584047728</v>
      </c>
      <c r="I52" s="6">
        <f t="shared" si="52"/>
        <v>0.6065976737</v>
      </c>
      <c r="J52" s="6">
        <f t="shared" si="52"/>
        <v>1.588323328</v>
      </c>
      <c r="K52" s="6">
        <f t="shared" si="3"/>
        <v>1.102575272</v>
      </c>
      <c r="L52" s="9" t="b">
        <f>if(iferror(VLOOKUP($A52, NIL!$A$2:$F1000, 1, false), false), true, false)</f>
        <v>1</v>
      </c>
    </row>
    <row r="53">
      <c r="A53" s="2">
        <v>1350.0</v>
      </c>
      <c r="B53" s="2" t="s">
        <v>108</v>
      </c>
      <c r="C53" s="2">
        <v>87.27</v>
      </c>
      <c r="D53" s="2">
        <v>80.26</v>
      </c>
      <c r="E53" s="2">
        <v>82.14</v>
      </c>
      <c r="F53" s="2">
        <v>86.32</v>
      </c>
      <c r="G53" s="6">
        <f t="shared" ref="G53:J53" si="53">(C53-average(C:C))/stdev(C:C)</f>
        <v>0.8401088366</v>
      </c>
      <c r="H53" s="6">
        <f t="shared" si="53"/>
        <v>0.8014287273</v>
      </c>
      <c r="I53" s="6">
        <f t="shared" si="53"/>
        <v>0.7705721831</v>
      </c>
      <c r="J53" s="6">
        <f t="shared" si="53"/>
        <v>1.861561348</v>
      </c>
      <c r="K53" s="6">
        <f t="shared" si="3"/>
        <v>1.068417774</v>
      </c>
      <c r="L53" s="9" t="b">
        <f>if(iferror(VLOOKUP($A53, NIL!$A$2:$F1000, 1, false), false), true, false)</f>
        <v>1</v>
      </c>
    </row>
    <row r="54">
      <c r="A54" s="2">
        <v>2097.0</v>
      </c>
      <c r="B54" s="2" t="s">
        <v>111</v>
      </c>
      <c r="C54" s="2">
        <v>94.13</v>
      </c>
      <c r="D54" s="2">
        <v>82.72</v>
      </c>
      <c r="E54" s="2">
        <v>84.02</v>
      </c>
      <c r="F54" s="2">
        <v>73.38</v>
      </c>
      <c r="G54" s="6">
        <f t="shared" ref="G54:J54" si="54">(C54-average(C:C))/stdev(C:C)</f>
        <v>1.317511048</v>
      </c>
      <c r="H54" s="6">
        <f t="shared" si="54"/>
        <v>0.9666856149</v>
      </c>
      <c r="I54" s="6">
        <f t="shared" si="54"/>
        <v>0.9075819953</v>
      </c>
      <c r="J54" s="6">
        <f t="shared" si="54"/>
        <v>1.081053628</v>
      </c>
      <c r="K54" s="6">
        <f t="shared" si="3"/>
        <v>1.068208071</v>
      </c>
      <c r="L54" s="9" t="b">
        <f>if(iferror(VLOOKUP($A54, NIL!$A$2:$F1000, 1, false), false), true, false)</f>
        <v>1</v>
      </c>
    </row>
    <row r="55">
      <c r="A55" s="2">
        <v>2100.0</v>
      </c>
      <c r="B55" s="2" t="s">
        <v>114</v>
      </c>
      <c r="C55" s="2">
        <v>88.23</v>
      </c>
      <c r="D55" s="2">
        <v>86.28</v>
      </c>
      <c r="E55" s="2">
        <v>87.68</v>
      </c>
      <c r="F55" s="2">
        <v>71.39</v>
      </c>
      <c r="G55" s="6">
        <f t="shared" ref="G55:J55" si="55">(C55-average(C:C))/stdev(C:C)</f>
        <v>0.9069173093</v>
      </c>
      <c r="H55" s="6">
        <f t="shared" si="55"/>
        <v>1.205837859</v>
      </c>
      <c r="I55" s="6">
        <f t="shared" si="55"/>
        <v>1.174313864</v>
      </c>
      <c r="J55" s="6">
        <f t="shared" si="55"/>
        <v>0.9610219148</v>
      </c>
      <c r="K55" s="6">
        <f t="shared" si="3"/>
        <v>1.062022737</v>
      </c>
      <c r="L55" s="9" t="b">
        <f>if(iferror(VLOOKUP($A55, NIL!$A$2:$F1000, 1, false), false), true, false)</f>
        <v>1</v>
      </c>
    </row>
    <row r="56">
      <c r="A56" s="2">
        <v>877.0</v>
      </c>
      <c r="B56" s="2" t="s">
        <v>84</v>
      </c>
      <c r="C56" s="2">
        <v>88.14</v>
      </c>
      <c r="D56" s="2">
        <v>85.24</v>
      </c>
      <c r="E56" s="2">
        <v>84.77</v>
      </c>
      <c r="F56" s="2">
        <v>74.37</v>
      </c>
      <c r="G56" s="6">
        <f t="shared" ref="G56:J56" si="56">(C56-average(C:C))/stdev(C:C)</f>
        <v>0.900654015</v>
      </c>
      <c r="H56" s="6">
        <f t="shared" si="56"/>
        <v>1.135973158</v>
      </c>
      <c r="I56" s="6">
        <f t="shared" si="56"/>
        <v>0.9622401651</v>
      </c>
      <c r="J56" s="6">
        <f t="shared" si="56"/>
        <v>1.140767897</v>
      </c>
      <c r="K56" s="6">
        <f t="shared" si="3"/>
        <v>1.034908809</v>
      </c>
      <c r="L56" s="9" t="b">
        <f>if(iferror(VLOOKUP($A56, NIL!$A$2:$F1000, 1, false), false), true, false)</f>
        <v>1</v>
      </c>
    </row>
    <row r="57">
      <c r="A57" s="2">
        <v>2173.0</v>
      </c>
      <c r="B57" s="2" t="s">
        <v>118</v>
      </c>
      <c r="C57" s="2">
        <v>88.28</v>
      </c>
      <c r="D57" s="2">
        <v>84.38</v>
      </c>
      <c r="E57" s="2">
        <v>92.19</v>
      </c>
      <c r="F57" s="2">
        <v>67.19</v>
      </c>
      <c r="G57" s="6">
        <f t="shared" ref="G57:J57" si="57">(C57-average(C:C))/stdev(C:C)</f>
        <v>0.9103969173</v>
      </c>
      <c r="H57" s="6">
        <f t="shared" si="57"/>
        <v>1.078200425</v>
      </c>
      <c r="I57" s="6">
        <f t="shared" si="57"/>
        <v>1.502991658</v>
      </c>
      <c r="J57" s="6">
        <f t="shared" si="57"/>
        <v>0.7076886516</v>
      </c>
      <c r="K57" s="6">
        <f t="shared" si="3"/>
        <v>1.049819413</v>
      </c>
      <c r="L57" s="9" t="b">
        <f>if(iferror(VLOOKUP($A57, NIL!$A$2:$F1000, 1, false), false), true, false)</f>
        <v>1</v>
      </c>
    </row>
    <row r="58">
      <c r="A58" s="2">
        <v>2443.0</v>
      </c>
      <c r="B58" s="2" t="s">
        <v>120</v>
      </c>
      <c r="C58" s="2">
        <v>94.53</v>
      </c>
      <c r="D58" s="2">
        <v>81.25</v>
      </c>
      <c r="E58" s="2">
        <v>85.16</v>
      </c>
      <c r="F58" s="2">
        <v>71.09</v>
      </c>
      <c r="G58" s="6">
        <f t="shared" ref="G58:J58" si="58">(C58-average(C:C))/stdev(C:C)</f>
        <v>1.345347911</v>
      </c>
      <c r="H58" s="6">
        <f t="shared" si="58"/>
        <v>0.8679345479</v>
      </c>
      <c r="I58" s="6">
        <f t="shared" si="58"/>
        <v>0.9906624133</v>
      </c>
      <c r="J58" s="6">
        <f t="shared" si="58"/>
        <v>0.9429266817</v>
      </c>
      <c r="K58" s="6">
        <f t="shared" si="3"/>
        <v>1.036717889</v>
      </c>
      <c r="L58" s="9" t="b">
        <f>if(iferror(VLOOKUP($A58, NIL!$A$2:$F1000, 1, false), false), true, false)</f>
        <v>1</v>
      </c>
    </row>
    <row r="59">
      <c r="A59" s="2">
        <v>2109.0</v>
      </c>
      <c r="B59" s="2" t="s">
        <v>122</v>
      </c>
      <c r="C59" s="2">
        <v>84.44</v>
      </c>
      <c r="D59" s="2">
        <v>83.85</v>
      </c>
      <c r="E59" s="2">
        <v>88.66</v>
      </c>
      <c r="F59" s="2">
        <v>73.97</v>
      </c>
      <c r="G59" s="6">
        <f t="shared" ref="G59:J59" si="59">(C59-average(C:C))/stdev(C:C)</f>
        <v>0.6431630266</v>
      </c>
      <c r="H59" s="6">
        <f t="shared" si="59"/>
        <v>1.042596299</v>
      </c>
      <c r="I59" s="6">
        <f t="shared" si="59"/>
        <v>1.245733872</v>
      </c>
      <c r="J59" s="6">
        <f t="shared" si="59"/>
        <v>1.116640919</v>
      </c>
      <c r="K59" s="6">
        <f t="shared" si="3"/>
        <v>1.012033529</v>
      </c>
      <c r="L59" s="9" t="b">
        <f>if(iferror(VLOOKUP($A59, NIL!$A$2:$F1000, 1, false), false), true, false)</f>
        <v>1</v>
      </c>
    </row>
    <row r="60">
      <c r="A60" s="2">
        <v>1748.0</v>
      </c>
      <c r="B60" s="2" t="s">
        <v>124</v>
      </c>
      <c r="C60" s="2">
        <v>83.08</v>
      </c>
      <c r="D60" s="2">
        <v>83.09</v>
      </c>
      <c r="E60" s="2">
        <v>85.94</v>
      </c>
      <c r="F60" s="2">
        <v>78.52</v>
      </c>
      <c r="G60" s="6">
        <f t="shared" ref="G60:J60" si="60">(C60-average(C:C))/stdev(C:C)</f>
        <v>0.5485176903</v>
      </c>
      <c r="H60" s="6">
        <f t="shared" si="60"/>
        <v>0.9915413256</v>
      </c>
      <c r="I60" s="6">
        <f t="shared" si="60"/>
        <v>1.04750691</v>
      </c>
      <c r="J60" s="6">
        <f t="shared" si="60"/>
        <v>1.391085288</v>
      </c>
      <c r="K60" s="6">
        <f t="shared" si="3"/>
        <v>0.9946628034</v>
      </c>
      <c r="L60" s="9" t="b">
        <f>if(iferror(VLOOKUP($A60, NIL!$A$2:$F1000, 1, false), false), true, false)</f>
        <v>1</v>
      </c>
    </row>
    <row r="61">
      <c r="A61" s="2">
        <v>2110.0</v>
      </c>
      <c r="B61" s="2" t="s">
        <v>126</v>
      </c>
      <c r="C61" s="2">
        <v>80.51</v>
      </c>
      <c r="D61" s="2">
        <v>81.47</v>
      </c>
      <c r="E61" s="2">
        <v>86.81</v>
      </c>
      <c r="F61" s="2">
        <v>80.84</v>
      </c>
      <c r="G61" s="6">
        <f t="shared" ref="G61:J61" si="61">(C61-average(C:C))/stdev(C:C)</f>
        <v>0.3696658415</v>
      </c>
      <c r="H61" s="6">
        <f t="shared" si="61"/>
        <v>0.8827136191</v>
      </c>
      <c r="I61" s="6">
        <f t="shared" si="61"/>
        <v>1.110910387</v>
      </c>
      <c r="J61" s="6">
        <f t="shared" si="61"/>
        <v>1.531021757</v>
      </c>
      <c r="K61" s="6">
        <f t="shared" si="3"/>
        <v>0.9735779011</v>
      </c>
      <c r="L61" s="9" t="b">
        <f>if(iferror(VLOOKUP($A61, NIL!$A$2:$F1000, 1, false), false), true, false)</f>
        <v>1</v>
      </c>
    </row>
    <row r="62">
      <c r="A62" s="2">
        <v>1875.0</v>
      </c>
      <c r="B62" s="2" t="s">
        <v>129</v>
      </c>
      <c r="C62" s="2">
        <v>82.15</v>
      </c>
      <c r="D62" s="2">
        <v>89.42</v>
      </c>
      <c r="E62" s="2">
        <v>82.11</v>
      </c>
      <c r="F62" s="2">
        <v>75.59</v>
      </c>
      <c r="G62" s="6">
        <f t="shared" ref="G62:J62" si="62">(C62-average(C:C))/stdev(C:C)</f>
        <v>0.4837969824</v>
      </c>
      <c r="H62" s="6">
        <f t="shared" si="62"/>
        <v>1.416775512</v>
      </c>
      <c r="I62" s="6">
        <f t="shared" si="62"/>
        <v>0.7683858563</v>
      </c>
      <c r="J62" s="6">
        <f t="shared" si="62"/>
        <v>1.214355178</v>
      </c>
      <c r="K62" s="6">
        <f t="shared" si="3"/>
        <v>0.9708283822</v>
      </c>
      <c r="L62" s="9" t="b">
        <f>if(iferror(VLOOKUP($A62, NIL!$A$2:$F1000, 1, false), false), true, false)</f>
        <v>1</v>
      </c>
    </row>
    <row r="63">
      <c r="A63" s="2">
        <v>2080.0</v>
      </c>
      <c r="B63" s="2" t="s">
        <v>131</v>
      </c>
      <c r="C63" s="2">
        <v>81.32</v>
      </c>
      <c r="D63" s="2">
        <v>87.36</v>
      </c>
      <c r="E63" s="2">
        <v>85.81</v>
      </c>
      <c r="F63" s="2">
        <v>74.76</v>
      </c>
      <c r="G63" s="6">
        <f t="shared" ref="G63:J63" si="63">(C63-average(C:C))/stdev(C:C)</f>
        <v>0.4260354904</v>
      </c>
      <c r="H63" s="6">
        <f t="shared" si="63"/>
        <v>1.278389663</v>
      </c>
      <c r="I63" s="6">
        <f t="shared" si="63"/>
        <v>1.038032827</v>
      </c>
      <c r="J63" s="6">
        <f t="shared" si="63"/>
        <v>1.1642917</v>
      </c>
      <c r="K63" s="6">
        <f t="shared" si="3"/>
        <v>0.9766874201</v>
      </c>
      <c r="L63" s="9" t="b">
        <f>if(iferror(VLOOKUP($A63, NIL!$A$2:$F1000, 1, false), false), true, false)</f>
        <v>1</v>
      </c>
    </row>
    <row r="64">
      <c r="A64" s="2">
        <v>2184.0</v>
      </c>
      <c r="B64" s="2" t="s">
        <v>133</v>
      </c>
      <c r="C64" s="2">
        <v>96.88</v>
      </c>
      <c r="D64" s="2">
        <v>78.13</v>
      </c>
      <c r="E64" s="2">
        <v>88.28</v>
      </c>
      <c r="F64" s="2">
        <v>65.63</v>
      </c>
      <c r="G64" s="6">
        <f t="shared" ref="G64:J64" si="64">(C64-average(C:C))/stdev(C:C)</f>
        <v>1.508889485</v>
      </c>
      <c r="H64" s="6">
        <f t="shared" si="64"/>
        <v>0.6583404465</v>
      </c>
      <c r="I64" s="6">
        <f t="shared" si="64"/>
        <v>1.2180404</v>
      </c>
      <c r="J64" s="6">
        <f t="shared" si="64"/>
        <v>0.6135934395</v>
      </c>
      <c r="K64" s="6">
        <f t="shared" si="3"/>
        <v>0.9997159427</v>
      </c>
      <c r="L64" s="9" t="b">
        <f>if(iferror(VLOOKUP($A64, NIL!$A$2:$F1000, 1, false), false), true, false)</f>
        <v>1</v>
      </c>
    </row>
    <row r="65">
      <c r="A65" s="2">
        <v>1991.0</v>
      </c>
      <c r="B65" s="2" t="s">
        <v>136</v>
      </c>
      <c r="C65" s="2">
        <v>91.21</v>
      </c>
      <c r="D65" s="2">
        <v>82.69</v>
      </c>
      <c r="E65" s="2">
        <v>78.54</v>
      </c>
      <c r="F65" s="2">
        <v>75.5</v>
      </c>
      <c r="G65" s="6">
        <f t="shared" ref="G65:J65" si="65">(C65-average(C:C))/stdev(C:C)</f>
        <v>1.114301943</v>
      </c>
      <c r="H65" s="6">
        <f t="shared" si="65"/>
        <v>0.964670287</v>
      </c>
      <c r="I65" s="6">
        <f t="shared" si="65"/>
        <v>0.5082129682</v>
      </c>
      <c r="J65" s="6">
        <f t="shared" si="65"/>
        <v>1.208926608</v>
      </c>
      <c r="K65" s="6">
        <f t="shared" si="3"/>
        <v>0.9490279516</v>
      </c>
      <c r="L65" s="9" t="b">
        <f>if(iferror(VLOOKUP($A65, NIL!$A$2:$F1000, 1, false), false), true, false)</f>
        <v>1</v>
      </c>
    </row>
    <row r="66">
      <c r="A66" s="2">
        <v>2113.0</v>
      </c>
      <c r="B66" s="2" t="s">
        <v>139</v>
      </c>
      <c r="C66" s="2">
        <v>87.6</v>
      </c>
      <c r="D66" s="2">
        <v>83.55</v>
      </c>
      <c r="E66" s="2">
        <v>86.54</v>
      </c>
      <c r="F66" s="2">
        <v>69.35</v>
      </c>
      <c r="G66" s="6">
        <f t="shared" ref="G66:J66" si="66">(C66-average(C:C))/stdev(C:C)</f>
        <v>0.8630742491</v>
      </c>
      <c r="H66" s="6">
        <f t="shared" si="66"/>
        <v>1.02244302</v>
      </c>
      <c r="I66" s="6">
        <f t="shared" si="66"/>
        <v>1.091233446</v>
      </c>
      <c r="J66" s="6">
        <f t="shared" si="66"/>
        <v>0.8379743298</v>
      </c>
      <c r="K66" s="6">
        <f t="shared" si="3"/>
        <v>0.9536812612</v>
      </c>
      <c r="L66" s="9" t="b">
        <f>if(iferror(VLOOKUP($A66, NIL!$A$2:$F1000, 1, false), false), true, false)</f>
        <v>1</v>
      </c>
    </row>
    <row r="67">
      <c r="A67" s="2">
        <v>2289.0</v>
      </c>
      <c r="B67" s="2" t="s">
        <v>141</v>
      </c>
      <c r="C67" s="2">
        <v>84.88</v>
      </c>
      <c r="D67" s="2">
        <v>84.85</v>
      </c>
      <c r="E67" s="2">
        <v>82.19</v>
      </c>
      <c r="F67" s="2">
        <v>75.12</v>
      </c>
      <c r="G67" s="6">
        <f t="shared" ref="G67:J67" si="67">(C67-average(C:C))/stdev(C:C)</f>
        <v>0.6737835765</v>
      </c>
      <c r="H67" s="6">
        <f t="shared" si="67"/>
        <v>1.109773896</v>
      </c>
      <c r="I67" s="6">
        <f t="shared" si="67"/>
        <v>0.774216061</v>
      </c>
      <c r="J67" s="6">
        <f t="shared" si="67"/>
        <v>1.186005979</v>
      </c>
      <c r="K67" s="6">
        <f t="shared" si="3"/>
        <v>0.9359448782</v>
      </c>
      <c r="L67" s="9" t="b">
        <f>if(iferror(VLOOKUP($A67, NIL!$A$2:$F1000, 1, false), false), true, false)</f>
        <v>1</v>
      </c>
    </row>
    <row r="68">
      <c r="A68" s="2">
        <v>1723.0</v>
      </c>
      <c r="B68" s="2" t="s">
        <v>143</v>
      </c>
      <c r="C68" s="2">
        <v>87.6</v>
      </c>
      <c r="D68" s="2">
        <v>84.87</v>
      </c>
      <c r="E68" s="2">
        <v>80.48</v>
      </c>
      <c r="F68" s="2">
        <v>74.11</v>
      </c>
      <c r="G68" s="6">
        <f t="shared" ref="G68:J68" si="68">(C68-average(C:C))/stdev(C:C)</f>
        <v>0.8630742491</v>
      </c>
      <c r="H68" s="6">
        <f t="shared" si="68"/>
        <v>1.111117448</v>
      </c>
      <c r="I68" s="6">
        <f t="shared" si="68"/>
        <v>0.649595434</v>
      </c>
      <c r="J68" s="6">
        <f t="shared" si="68"/>
        <v>1.125085361</v>
      </c>
      <c r="K68" s="6">
        <f t="shared" si="3"/>
        <v>0.937218123</v>
      </c>
      <c r="L68" s="9" t="b">
        <f>if(iferror(VLOOKUP($A68, NIL!$A$2:$F1000, 1, false), false), true, false)</f>
        <v>1</v>
      </c>
    </row>
    <row r="69">
      <c r="A69" s="2">
        <v>1846.0</v>
      </c>
      <c r="B69" s="2" t="s">
        <v>145</v>
      </c>
      <c r="C69" s="2">
        <v>94.98</v>
      </c>
      <c r="D69" s="2">
        <v>80.65</v>
      </c>
      <c r="E69" s="2">
        <v>85.55</v>
      </c>
      <c r="F69" s="2">
        <v>65.22</v>
      </c>
      <c r="G69" s="6">
        <f t="shared" ref="G69:J69" si="69">(C69-average(C:C))/stdev(C:C)</f>
        <v>1.376664383</v>
      </c>
      <c r="H69" s="6">
        <f t="shared" si="69"/>
        <v>0.8276279899</v>
      </c>
      <c r="I69" s="6">
        <f t="shared" si="69"/>
        <v>1.019084662</v>
      </c>
      <c r="J69" s="6">
        <f t="shared" si="69"/>
        <v>0.5888632877</v>
      </c>
      <c r="K69" s="6">
        <f t="shared" si="3"/>
        <v>0.9530600805</v>
      </c>
      <c r="L69" s="9" t="b">
        <f>if(iferror(VLOOKUP($A69, NIL!$A$2:$F1000, 1, false), false), true, false)</f>
        <v>1</v>
      </c>
    </row>
    <row r="70">
      <c r="A70" s="2">
        <v>2455.0</v>
      </c>
      <c r="B70" s="2" t="s">
        <v>146</v>
      </c>
      <c r="C70" s="2">
        <v>89.84</v>
      </c>
      <c r="D70" s="2">
        <v>82.03</v>
      </c>
      <c r="E70" s="2">
        <v>92.97</v>
      </c>
      <c r="F70" s="2">
        <v>60.94</v>
      </c>
      <c r="G70" s="6">
        <f t="shared" ref="G70:J70" si="70">(C70-average(C:C))/stdev(C:C)</f>
        <v>1.018960685</v>
      </c>
      <c r="H70" s="6">
        <f t="shared" si="70"/>
        <v>0.9203330732</v>
      </c>
      <c r="I70" s="6">
        <f t="shared" si="70"/>
        <v>1.559836155</v>
      </c>
      <c r="J70" s="6">
        <f t="shared" si="70"/>
        <v>0.330704629</v>
      </c>
      <c r="K70" s="6">
        <f t="shared" si="3"/>
        <v>0.9574586355</v>
      </c>
      <c r="L70" s="9" t="b">
        <f>if(iferror(VLOOKUP($A70, NIL!$A$2:$F1000, 1, false), false), true, false)</f>
        <v>1</v>
      </c>
    </row>
    <row r="71">
      <c r="A71" s="2">
        <v>1458.0</v>
      </c>
      <c r="B71" s="2" t="s">
        <v>144</v>
      </c>
      <c r="C71" s="2">
        <v>92.99</v>
      </c>
      <c r="D71" s="2">
        <v>77.41</v>
      </c>
      <c r="E71" s="2">
        <v>85.13</v>
      </c>
      <c r="F71" s="2">
        <v>70.22</v>
      </c>
      <c r="G71" s="6">
        <f t="shared" ref="G71:J71" si="71">(C71-average(C:C))/stdev(C:C)</f>
        <v>1.238175986</v>
      </c>
      <c r="H71" s="6">
        <f t="shared" si="71"/>
        <v>0.609972577</v>
      </c>
      <c r="I71" s="6">
        <f t="shared" si="71"/>
        <v>0.9884760866</v>
      </c>
      <c r="J71" s="6">
        <f t="shared" si="71"/>
        <v>0.8904505058</v>
      </c>
      <c r="K71" s="6">
        <f t="shared" si="3"/>
        <v>0.9317687889</v>
      </c>
      <c r="L71" s="9" t="b">
        <f>if(iferror(VLOOKUP($A71, NIL!$A$2:$F1000, 1, false), false), true, false)</f>
        <v>1</v>
      </c>
    </row>
    <row r="72">
      <c r="A72" s="2">
        <v>2001.0</v>
      </c>
      <c r="B72" s="2" t="s">
        <v>150</v>
      </c>
      <c r="C72" s="2">
        <v>86.07</v>
      </c>
      <c r="D72" s="2">
        <v>83.75</v>
      </c>
      <c r="E72" s="2">
        <v>85.38</v>
      </c>
      <c r="F72" s="2">
        <v>70.37</v>
      </c>
      <c r="G72" s="6">
        <f t="shared" ref="G72:J72" si="72">(C72-average(C:C))/stdev(C:C)</f>
        <v>0.7565982458</v>
      </c>
      <c r="H72" s="6">
        <f t="shared" si="72"/>
        <v>1.035878539</v>
      </c>
      <c r="I72" s="6">
        <f t="shared" si="72"/>
        <v>1.006695476</v>
      </c>
      <c r="J72" s="6">
        <f t="shared" si="72"/>
        <v>0.8994981223</v>
      </c>
      <c r="K72" s="6">
        <f t="shared" si="3"/>
        <v>0.924667596</v>
      </c>
      <c r="L72" s="9" t="b">
        <f>if(iferror(VLOOKUP($A72, NIL!$A$2:$F1000, 1, false), false), true, false)</f>
        <v>1</v>
      </c>
    </row>
    <row r="73">
      <c r="A73" s="2">
        <v>2114.0</v>
      </c>
      <c r="B73" s="2" t="s">
        <v>152</v>
      </c>
      <c r="C73" s="2">
        <v>88.3</v>
      </c>
      <c r="D73" s="2">
        <v>85.54</v>
      </c>
      <c r="E73" s="2">
        <v>81.75</v>
      </c>
      <c r="F73" s="2">
        <v>69.48</v>
      </c>
      <c r="G73" s="6">
        <f t="shared" ref="G73:J73" si="73">(C73-average(C:C))/stdev(C:C)</f>
        <v>0.9117887604</v>
      </c>
      <c r="H73" s="6">
        <f t="shared" si="73"/>
        <v>1.156126437</v>
      </c>
      <c r="I73" s="6">
        <f t="shared" si="73"/>
        <v>0.7421499348</v>
      </c>
      <c r="J73" s="6">
        <f t="shared" si="73"/>
        <v>0.8458155975</v>
      </c>
      <c r="K73" s="6">
        <f t="shared" si="3"/>
        <v>0.9139701825</v>
      </c>
      <c r="L73" s="9" t="b">
        <f>if(iferror(VLOOKUP($A73, NIL!$A$2:$F1000, 1, false), false), true, false)</f>
        <v>1</v>
      </c>
    </row>
    <row r="74">
      <c r="A74" s="2">
        <v>2301.0</v>
      </c>
      <c r="B74" s="2" t="s">
        <v>155</v>
      </c>
      <c r="C74" s="2">
        <v>86.17</v>
      </c>
      <c r="D74" s="2">
        <v>76.72</v>
      </c>
      <c r="E74" s="2">
        <v>84.61</v>
      </c>
      <c r="F74" s="2">
        <v>77.5</v>
      </c>
      <c r="G74" s="6">
        <f t="shared" ref="G74:J74" si="74">(C74-average(C:C))/stdev(C:C)</f>
        <v>0.7635574617</v>
      </c>
      <c r="H74" s="6">
        <f t="shared" si="74"/>
        <v>0.5636200354</v>
      </c>
      <c r="I74" s="6">
        <f t="shared" si="74"/>
        <v>0.9505797555</v>
      </c>
      <c r="J74" s="6">
        <f t="shared" si="74"/>
        <v>1.329561495</v>
      </c>
      <c r="K74" s="6">
        <f t="shared" si="3"/>
        <v>0.901829687</v>
      </c>
      <c r="L74" s="9" t="b">
        <f>if(iferror(VLOOKUP($A74, NIL!$A$2:$F1000, 1, false), false), true, false)</f>
        <v>1</v>
      </c>
    </row>
    <row r="75">
      <c r="A75" s="2">
        <v>2374.0</v>
      </c>
      <c r="B75" s="2" t="s">
        <v>157</v>
      </c>
      <c r="C75" s="2">
        <v>85.94</v>
      </c>
      <c r="D75" s="2">
        <v>78.91</v>
      </c>
      <c r="E75" s="2">
        <v>82.81</v>
      </c>
      <c r="F75" s="2">
        <v>75.78</v>
      </c>
      <c r="G75" s="6">
        <f t="shared" ref="G75:J75" si="75">(C75-average(C:C))/stdev(C:C)</f>
        <v>0.7475512651</v>
      </c>
      <c r="H75" s="6">
        <f t="shared" si="75"/>
        <v>0.7107389719</v>
      </c>
      <c r="I75" s="6">
        <f t="shared" si="75"/>
        <v>0.8194001481</v>
      </c>
      <c r="J75" s="6">
        <f t="shared" si="75"/>
        <v>1.225815492</v>
      </c>
      <c r="K75" s="6">
        <f t="shared" si="3"/>
        <v>0.8758764693</v>
      </c>
      <c r="L75" s="9" t="b">
        <f>if(iferror(VLOOKUP($A75, NIL!$A$2:$F1000, 1, false), false), true, false)</f>
        <v>1</v>
      </c>
    </row>
    <row r="76">
      <c r="A76" s="2">
        <v>1183.0</v>
      </c>
      <c r="B76" s="2" t="s">
        <v>106</v>
      </c>
      <c r="C76" s="2">
        <v>88.79</v>
      </c>
      <c r="D76" s="2">
        <v>80.73</v>
      </c>
      <c r="E76" s="2">
        <v>84.61</v>
      </c>
      <c r="F76" s="2">
        <v>69.23</v>
      </c>
      <c r="G76" s="6">
        <f t="shared" ref="G76:J76" si="76">(C76-average(C:C))/stdev(C:C)</f>
        <v>0.9458889184</v>
      </c>
      <c r="H76" s="6">
        <f t="shared" si="76"/>
        <v>0.8330021977</v>
      </c>
      <c r="I76" s="6">
        <f t="shared" si="76"/>
        <v>0.9505797555</v>
      </c>
      <c r="J76" s="6">
        <f t="shared" si="76"/>
        <v>0.8307362366</v>
      </c>
      <c r="K76" s="6">
        <f t="shared" si="3"/>
        <v>0.890051777</v>
      </c>
      <c r="L76" s="9" t="b">
        <f>if(iferror(VLOOKUP($A76, NIL!$A$2:$F1000, 1, false), false), true, false)</f>
        <v>1</v>
      </c>
    </row>
    <row r="77">
      <c r="A77" s="2">
        <v>1714.0</v>
      </c>
      <c r="B77" s="2" t="s">
        <v>160</v>
      </c>
      <c r="C77" s="2">
        <v>83.52</v>
      </c>
      <c r="D77" s="2">
        <v>86.94</v>
      </c>
      <c r="E77" s="2">
        <v>88.81</v>
      </c>
      <c r="F77" s="2">
        <v>63.41</v>
      </c>
      <c r="G77" s="6">
        <f t="shared" ref="G77:J77" si="77">(C77-average(C:C))/stdev(C:C)</f>
        <v>0.5791382402</v>
      </c>
      <c r="H77" s="6">
        <f t="shared" si="77"/>
        <v>1.250175072</v>
      </c>
      <c r="I77" s="6">
        <f t="shared" si="77"/>
        <v>1.256665506</v>
      </c>
      <c r="J77" s="6">
        <f t="shared" si="77"/>
        <v>0.4796887147</v>
      </c>
      <c r="K77" s="6">
        <f t="shared" si="3"/>
        <v>0.8914168834</v>
      </c>
      <c r="L77" s="9" t="b">
        <f>if(iferror(VLOOKUP($A77, NIL!$A$2:$F1000, 1, false), false), true, false)</f>
        <v>1</v>
      </c>
    </row>
    <row r="78">
      <c r="A78" s="2">
        <v>1999.0</v>
      </c>
      <c r="B78" s="2" t="s">
        <v>162</v>
      </c>
      <c r="C78" s="2">
        <v>91.75</v>
      </c>
      <c r="D78" s="2">
        <v>82.38</v>
      </c>
      <c r="E78" s="2">
        <v>81.47</v>
      </c>
      <c r="F78" s="2">
        <v>66.61</v>
      </c>
      <c r="G78" s="6">
        <f t="shared" ref="G78:J78" si="78">(C78-average(C:C))/stdev(C:C)</f>
        <v>1.151881709</v>
      </c>
      <c r="H78" s="6">
        <f t="shared" si="78"/>
        <v>0.943845232</v>
      </c>
      <c r="I78" s="6">
        <f t="shared" si="78"/>
        <v>0.7217442181</v>
      </c>
      <c r="J78" s="6">
        <f t="shared" si="78"/>
        <v>0.6727045343</v>
      </c>
      <c r="K78" s="6">
        <f t="shared" si="3"/>
        <v>0.8725439234</v>
      </c>
      <c r="L78" s="9" t="b">
        <f>if(iferror(VLOOKUP($A78, NIL!$A$2:$F1000, 1, false), false), true, false)</f>
        <v>1</v>
      </c>
    </row>
    <row r="79">
      <c r="A79" s="2">
        <v>955.0</v>
      </c>
      <c r="B79" s="2" t="s">
        <v>89</v>
      </c>
      <c r="C79" s="2">
        <v>87.38</v>
      </c>
      <c r="D79" s="2">
        <v>85.42</v>
      </c>
      <c r="E79" s="2">
        <v>80.0</v>
      </c>
      <c r="F79" s="2">
        <v>68.96</v>
      </c>
      <c r="G79" s="6">
        <f t="shared" ref="G79:J79" si="79">(C79-average(C:C))/stdev(C:C)</f>
        <v>0.8477639741</v>
      </c>
      <c r="H79" s="6">
        <f t="shared" si="79"/>
        <v>1.148065126</v>
      </c>
      <c r="I79" s="6">
        <f t="shared" si="79"/>
        <v>0.6146142053</v>
      </c>
      <c r="J79" s="6">
        <f t="shared" si="79"/>
        <v>0.8144505268</v>
      </c>
      <c r="K79" s="6">
        <f t="shared" si="3"/>
        <v>0.856223458</v>
      </c>
      <c r="L79" s="9" t="b">
        <f>if(iferror(VLOOKUP($A79, NIL!$A$2:$F1000, 1, false), false), true, false)</f>
        <v>1</v>
      </c>
    </row>
    <row r="80">
      <c r="A80" s="2">
        <v>2287.0</v>
      </c>
      <c r="B80" s="2" t="s">
        <v>166</v>
      </c>
      <c r="C80" s="2">
        <v>80.0</v>
      </c>
      <c r="D80" s="2">
        <v>83.71</v>
      </c>
      <c r="E80" s="2">
        <v>79.61</v>
      </c>
      <c r="F80" s="2">
        <v>78.24</v>
      </c>
      <c r="G80" s="6">
        <f t="shared" ref="G80:J80" si="80">(C80-average(C:C))/stdev(C:C)</f>
        <v>0.3341738404</v>
      </c>
      <c r="H80" s="6">
        <f t="shared" si="80"/>
        <v>1.033191435</v>
      </c>
      <c r="I80" s="6">
        <f t="shared" si="80"/>
        <v>0.586191957</v>
      </c>
      <c r="J80" s="6">
        <f t="shared" si="80"/>
        <v>1.374196404</v>
      </c>
      <c r="K80" s="6">
        <f t="shared" si="3"/>
        <v>0.8319384091</v>
      </c>
      <c r="L80" s="9" t="b">
        <f>if(iferror(VLOOKUP($A80, NIL!$A$2:$F1000, 1, false), false), true, false)</f>
        <v>1</v>
      </c>
    </row>
    <row r="81">
      <c r="A81" s="2">
        <v>2116.0</v>
      </c>
      <c r="B81" s="2" t="s">
        <v>168</v>
      </c>
      <c r="C81" s="2">
        <v>82.74</v>
      </c>
      <c r="D81" s="2">
        <v>78.63</v>
      </c>
      <c r="E81" s="2">
        <v>84.69</v>
      </c>
      <c r="F81" s="2">
        <v>75.39</v>
      </c>
      <c r="G81" s="6">
        <f t="shared" ref="G81:J81" si="81">(C81-average(C:C))/stdev(C:C)</f>
        <v>0.5248563562</v>
      </c>
      <c r="H81" s="6">
        <f t="shared" si="81"/>
        <v>0.6919292448</v>
      </c>
      <c r="I81" s="6">
        <f t="shared" si="81"/>
        <v>0.9564099603</v>
      </c>
      <c r="J81" s="6">
        <f t="shared" si="81"/>
        <v>1.202291689</v>
      </c>
      <c r="K81" s="6">
        <f t="shared" si="3"/>
        <v>0.8438718126</v>
      </c>
      <c r="L81" s="9" t="b">
        <f>if(iferror(VLOOKUP($A81, NIL!$A$2:$F1000, 1, false), false), true, false)</f>
        <v>1</v>
      </c>
    </row>
    <row r="82">
      <c r="A82" s="2">
        <v>1358.0</v>
      </c>
      <c r="B82" s="2" t="s">
        <v>121</v>
      </c>
      <c r="C82" s="2">
        <v>80.12</v>
      </c>
      <c r="D82" s="2">
        <v>85.94</v>
      </c>
      <c r="E82" s="2">
        <v>83.88</v>
      </c>
      <c r="F82" s="2">
        <v>70.09</v>
      </c>
      <c r="G82" s="6">
        <f t="shared" ref="G82:J82" si="82">(C82-average(C:C))/stdev(C:C)</f>
        <v>0.3425248995</v>
      </c>
      <c r="H82" s="6">
        <f t="shared" si="82"/>
        <v>1.182997476</v>
      </c>
      <c r="I82" s="6">
        <f t="shared" si="82"/>
        <v>0.8973791369</v>
      </c>
      <c r="J82" s="6">
        <f t="shared" si="82"/>
        <v>0.8826092381</v>
      </c>
      <c r="K82" s="6">
        <f t="shared" si="3"/>
        <v>0.8263776876</v>
      </c>
      <c r="L82" s="9" t="b">
        <f>if(iferror(VLOOKUP($A82, NIL!$A$2:$F1000, 1, false), false), true, false)</f>
        <v>1</v>
      </c>
    </row>
    <row r="83">
      <c r="A83" s="2">
        <v>520.0</v>
      </c>
      <c r="B83" s="2" t="s">
        <v>172</v>
      </c>
      <c r="C83" s="2">
        <v>71.65</v>
      </c>
      <c r="D83" s="2">
        <v>88.02</v>
      </c>
      <c r="E83" s="2">
        <v>81.38</v>
      </c>
      <c r="F83" s="2">
        <v>78.75</v>
      </c>
      <c r="G83" s="6">
        <f t="shared" ref="G83:J83" si="83">(C83-average(C:C))/stdev(C:C)</f>
        <v>-0.2469206875</v>
      </c>
      <c r="H83" s="6">
        <f t="shared" si="83"/>
        <v>1.322726877</v>
      </c>
      <c r="I83" s="6">
        <f t="shared" si="83"/>
        <v>0.7151852377</v>
      </c>
      <c r="J83" s="6">
        <f t="shared" si="83"/>
        <v>1.4049583</v>
      </c>
      <c r="K83" s="6">
        <f t="shared" si="3"/>
        <v>0.7989874317</v>
      </c>
      <c r="L83" s="9" t="b">
        <f>if(iferror(VLOOKUP($A83, NIL!$A$2:$F1000, 1, false), false), true, false)</f>
        <v>1</v>
      </c>
    </row>
    <row r="84">
      <c r="A84" s="2">
        <v>2067.0</v>
      </c>
      <c r="B84" s="2" t="s">
        <v>174</v>
      </c>
      <c r="C84" s="2">
        <v>89.62</v>
      </c>
      <c r="D84" s="2">
        <v>83.99</v>
      </c>
      <c r="E84" s="2">
        <v>77.97</v>
      </c>
      <c r="F84" s="2">
        <v>68.18</v>
      </c>
      <c r="G84" s="6">
        <f t="shared" ref="G84:J84" si="84">(C84-average(C:C))/stdev(C:C)</f>
        <v>1.00365041</v>
      </c>
      <c r="H84" s="6">
        <f t="shared" si="84"/>
        <v>1.052001163</v>
      </c>
      <c r="I84" s="6">
        <f t="shared" si="84"/>
        <v>0.4666727591</v>
      </c>
      <c r="J84" s="6">
        <f t="shared" si="84"/>
        <v>0.7674029208</v>
      </c>
      <c r="K84" s="6">
        <f t="shared" si="3"/>
        <v>0.8224318132</v>
      </c>
      <c r="L84" s="9" t="b">
        <f>if(iferror(VLOOKUP($A84, NIL!$A$2:$F1000, 1, false), false), true, false)</f>
        <v>1</v>
      </c>
    </row>
    <row r="85">
      <c r="A85" s="2">
        <v>2404.0</v>
      </c>
      <c r="B85" s="2" t="s">
        <v>176</v>
      </c>
      <c r="C85" s="2">
        <v>81.25</v>
      </c>
      <c r="D85" s="2">
        <v>80.47</v>
      </c>
      <c r="E85" s="2">
        <v>85.94</v>
      </c>
      <c r="F85" s="2">
        <v>71.88</v>
      </c>
      <c r="G85" s="6">
        <f t="shared" ref="G85:J85" si="85">(C85-average(C:C))/stdev(C:C)</f>
        <v>0.4211640392</v>
      </c>
      <c r="H85" s="6">
        <f t="shared" si="85"/>
        <v>0.8155360226</v>
      </c>
      <c r="I85" s="6">
        <f t="shared" si="85"/>
        <v>1.04750691</v>
      </c>
      <c r="J85" s="6">
        <f t="shared" si="85"/>
        <v>0.9905774622</v>
      </c>
      <c r="K85" s="6">
        <f t="shared" si="3"/>
        <v>0.8186961085</v>
      </c>
      <c r="L85" s="9" t="b">
        <f>if(iferror(VLOOKUP($A85, NIL!$A$2:$F1000, 1, false), false), true, false)</f>
        <v>1</v>
      </c>
    </row>
    <row r="86">
      <c r="A86" s="2">
        <v>1092.0</v>
      </c>
      <c r="B86" s="2" t="s">
        <v>99</v>
      </c>
      <c r="C86" s="2">
        <v>90.48</v>
      </c>
      <c r="D86" s="2">
        <v>79.45</v>
      </c>
      <c r="E86" s="2">
        <v>80.21</v>
      </c>
      <c r="F86" s="2">
        <v>69.0</v>
      </c>
      <c r="G86" s="6">
        <f t="shared" ref="G86:J86" si="86">(C86-average(C:C))/stdev(C:C)</f>
        <v>1.063499667</v>
      </c>
      <c r="H86" s="6">
        <f t="shared" si="86"/>
        <v>0.747014874</v>
      </c>
      <c r="I86" s="6">
        <f t="shared" si="86"/>
        <v>0.6299184929</v>
      </c>
      <c r="J86" s="6">
        <f t="shared" si="86"/>
        <v>0.8168632245</v>
      </c>
      <c r="K86" s="6">
        <f t="shared" si="3"/>
        <v>0.8143240646</v>
      </c>
      <c r="L86" s="9" t="b">
        <f>if(iferror(VLOOKUP($A86, NIL!$A$2:$F1000, 1, false), false), true, false)</f>
        <v>1</v>
      </c>
    </row>
    <row r="87">
      <c r="A87" s="2">
        <v>1221.0</v>
      </c>
      <c r="B87" s="2" t="s">
        <v>107</v>
      </c>
      <c r="C87" s="2">
        <v>89.17</v>
      </c>
      <c r="D87" s="2">
        <v>84.45</v>
      </c>
      <c r="E87" s="2">
        <v>80.25</v>
      </c>
      <c r="F87" s="2">
        <v>64.98</v>
      </c>
      <c r="G87" s="6">
        <f t="shared" ref="G87:J87" si="87">(C87-average(C:C))/stdev(C:C)</f>
        <v>0.9723339388</v>
      </c>
      <c r="H87" s="6">
        <f t="shared" si="87"/>
        <v>1.082902857</v>
      </c>
      <c r="I87" s="6">
        <f t="shared" si="87"/>
        <v>0.6328335952</v>
      </c>
      <c r="J87" s="6">
        <f t="shared" si="87"/>
        <v>0.5743871012</v>
      </c>
      <c r="K87" s="6">
        <f t="shared" si="3"/>
        <v>0.8156143731</v>
      </c>
      <c r="L87" s="9" t="b">
        <f>if(iferror(VLOOKUP($A87, NIL!$A$2:$F1000, 1, false), false), true, false)</f>
        <v>1</v>
      </c>
    </row>
    <row r="88">
      <c r="A88" s="2">
        <v>2098.0</v>
      </c>
      <c r="B88" s="2" t="s">
        <v>181</v>
      </c>
      <c r="C88" s="2">
        <v>85.66</v>
      </c>
      <c r="D88" s="2">
        <v>81.21</v>
      </c>
      <c r="E88" s="2">
        <v>81.26</v>
      </c>
      <c r="F88" s="2">
        <v>68.44</v>
      </c>
      <c r="G88" s="6">
        <f t="shared" ref="G88:J88" si="88">(C88-average(C:C))/stdev(C:C)</f>
        <v>0.7280654606</v>
      </c>
      <c r="H88" s="6">
        <f t="shared" si="88"/>
        <v>0.865247444</v>
      </c>
      <c r="I88" s="6">
        <f t="shared" si="88"/>
        <v>0.7064399305</v>
      </c>
      <c r="J88" s="6">
        <f t="shared" si="88"/>
        <v>0.7830854561</v>
      </c>
      <c r="K88" s="6">
        <f t="shared" si="3"/>
        <v>0.7707095728</v>
      </c>
      <c r="L88" s="9" t="b">
        <f>if(iferror(VLOOKUP($A88, NIL!$A$2:$F1000, 1, false), false), true, false)</f>
        <v>1</v>
      </c>
    </row>
    <row r="89">
      <c r="A89" s="2">
        <v>1444.0</v>
      </c>
      <c r="B89" s="2" t="s">
        <v>137</v>
      </c>
      <c r="C89" s="2">
        <v>82.6</v>
      </c>
      <c r="D89" s="2">
        <v>81.63</v>
      </c>
      <c r="E89" s="2">
        <v>82.84</v>
      </c>
      <c r="F89" s="2">
        <v>69.33</v>
      </c>
      <c r="G89" s="6">
        <f t="shared" ref="G89:J89" si="89">(C89-average(C:C))/stdev(C:C)</f>
        <v>0.5151134539</v>
      </c>
      <c r="H89" s="6">
        <f t="shared" si="89"/>
        <v>0.8934620346</v>
      </c>
      <c r="I89" s="6">
        <f t="shared" si="89"/>
        <v>0.8215864748</v>
      </c>
      <c r="J89" s="6">
        <f t="shared" si="89"/>
        <v>0.8367679809</v>
      </c>
      <c r="K89" s="6">
        <f t="shared" si="3"/>
        <v>0.7667324861</v>
      </c>
      <c r="L89" s="9" t="b">
        <f>if(iferror(VLOOKUP($A89, NIL!$A$2:$F1000, 1, false), false), true, false)</f>
        <v>1</v>
      </c>
    </row>
    <row r="90">
      <c r="A90" s="2">
        <v>2155.0</v>
      </c>
      <c r="B90" s="2" t="s">
        <v>184</v>
      </c>
      <c r="C90" s="2">
        <v>84.38</v>
      </c>
      <c r="D90" s="2">
        <v>78.91</v>
      </c>
      <c r="E90" s="2">
        <v>79.69</v>
      </c>
      <c r="F90" s="2">
        <v>72.66</v>
      </c>
      <c r="G90" s="6">
        <f t="shared" ref="G90:J90" si="90">(C90-average(C:C))/stdev(C:C)</f>
        <v>0.638987497</v>
      </c>
      <c r="H90" s="6">
        <f t="shared" si="90"/>
        <v>0.7107389719</v>
      </c>
      <c r="I90" s="6">
        <f t="shared" si="90"/>
        <v>0.5920221618</v>
      </c>
      <c r="J90" s="6">
        <f t="shared" si="90"/>
        <v>1.037625068</v>
      </c>
      <c r="K90" s="6">
        <f t="shared" si="3"/>
        <v>0.7448434247</v>
      </c>
      <c r="L90" s="9" t="b">
        <f>if(iferror(VLOOKUP($A90, NIL!$A$2:$F1000, 1, false), false), true, false)</f>
        <v>1</v>
      </c>
    </row>
    <row r="91">
      <c r="A91" s="2">
        <v>2445.0</v>
      </c>
      <c r="B91" s="2" t="s">
        <v>186</v>
      </c>
      <c r="C91" s="2">
        <v>94.53</v>
      </c>
      <c r="D91" s="2">
        <v>78.91</v>
      </c>
      <c r="E91" s="2">
        <v>75.78</v>
      </c>
      <c r="F91" s="2">
        <v>66.41</v>
      </c>
      <c r="G91" s="6">
        <f t="shared" ref="G91:J91" si="91">(C91-average(C:C))/stdev(C:C)</f>
        <v>1.345347911</v>
      </c>
      <c r="H91" s="6">
        <f t="shared" si="91"/>
        <v>0.7107389719</v>
      </c>
      <c r="I91" s="6">
        <f t="shared" si="91"/>
        <v>0.3070709034</v>
      </c>
      <c r="J91" s="6">
        <f t="shared" si="91"/>
        <v>0.6606410456</v>
      </c>
      <c r="K91" s="6">
        <f t="shared" si="3"/>
        <v>0.755949708</v>
      </c>
      <c r="L91" s="9" t="b">
        <f>if(iferror(VLOOKUP($A91, NIL!$A$2:$F1000, 1, false), false), true, false)</f>
        <v>1</v>
      </c>
    </row>
    <row r="92">
      <c r="A92" s="2">
        <v>1839.0</v>
      </c>
      <c r="B92" s="2" t="s">
        <v>188</v>
      </c>
      <c r="C92" s="2">
        <v>72.42</v>
      </c>
      <c r="D92" s="2">
        <v>84.2</v>
      </c>
      <c r="E92" s="2">
        <v>85.83</v>
      </c>
      <c r="F92" s="2">
        <v>72.95</v>
      </c>
      <c r="G92" s="6">
        <f t="shared" ref="G92:J92" si="92">(C92-average(C:C))/stdev(C:C)</f>
        <v>-0.1933347251</v>
      </c>
      <c r="H92" s="6">
        <f t="shared" si="92"/>
        <v>1.066108458</v>
      </c>
      <c r="I92" s="6">
        <f t="shared" si="92"/>
        <v>1.039490378</v>
      </c>
      <c r="J92" s="6">
        <f t="shared" si="92"/>
        <v>1.055117127</v>
      </c>
      <c r="K92" s="6">
        <f t="shared" si="3"/>
        <v>0.7418453095</v>
      </c>
      <c r="L92" s="9" t="b">
        <f>if(iferror(VLOOKUP($A92, NIL!$A$2:$F1000, 1, false), false), true, false)</f>
        <v>1</v>
      </c>
    </row>
    <row r="93">
      <c r="A93" s="2">
        <v>2288.0</v>
      </c>
      <c r="B93" s="2" t="s">
        <v>190</v>
      </c>
      <c r="C93" s="2">
        <v>78.83</v>
      </c>
      <c r="D93" s="2">
        <v>82.7</v>
      </c>
      <c r="E93" s="2">
        <v>84.02</v>
      </c>
      <c r="F93" s="2">
        <v>69.34</v>
      </c>
      <c r="G93" s="6">
        <f t="shared" ref="G93:J93" si="93">(C93-average(C:C))/stdev(C:C)</f>
        <v>0.2527510144</v>
      </c>
      <c r="H93" s="6">
        <f t="shared" si="93"/>
        <v>0.9653420629</v>
      </c>
      <c r="I93" s="6">
        <f t="shared" si="93"/>
        <v>0.9075819953</v>
      </c>
      <c r="J93" s="6">
        <f t="shared" si="93"/>
        <v>0.8373711554</v>
      </c>
      <c r="K93" s="6">
        <f t="shared" si="3"/>
        <v>0.740761557</v>
      </c>
      <c r="L93" s="9" t="b">
        <f>if(iferror(VLOOKUP($A93, NIL!$A$2:$F1000, 1, false), false), true, false)</f>
        <v>1</v>
      </c>
    </row>
    <row r="94">
      <c r="A94" s="2">
        <v>1085.0</v>
      </c>
      <c r="B94" s="2" t="s">
        <v>96</v>
      </c>
      <c r="C94" s="2">
        <v>89.78</v>
      </c>
      <c r="D94" s="2">
        <v>78.78</v>
      </c>
      <c r="E94" s="2">
        <v>76.27</v>
      </c>
      <c r="F94" s="2">
        <v>69.97</v>
      </c>
      <c r="G94" s="6">
        <f t="shared" ref="G94:J94" si="94">(C94-average(C:C))/stdev(C:C)</f>
        <v>1.014785156</v>
      </c>
      <c r="H94" s="6">
        <f t="shared" si="94"/>
        <v>0.7020058843</v>
      </c>
      <c r="I94" s="6">
        <f t="shared" si="94"/>
        <v>0.3427809077</v>
      </c>
      <c r="J94" s="6">
        <f t="shared" si="94"/>
        <v>0.8753711448</v>
      </c>
      <c r="K94" s="6">
        <f t="shared" si="3"/>
        <v>0.7337357732</v>
      </c>
      <c r="L94" s="9" t="b">
        <f>if(iferror(VLOOKUP($A94, NIL!$A$2:$F1000, 1, false), false), true, false)</f>
        <v>1</v>
      </c>
    </row>
    <row r="95">
      <c r="A95" s="2">
        <v>1858.0</v>
      </c>
      <c r="B95" s="2" t="s">
        <v>193</v>
      </c>
      <c r="C95" s="2">
        <v>83.3</v>
      </c>
      <c r="D95" s="2">
        <v>80.02</v>
      </c>
      <c r="E95" s="2">
        <v>79.86</v>
      </c>
      <c r="F95" s="2">
        <v>71.22</v>
      </c>
      <c r="G95" s="6">
        <f t="shared" ref="G95:J95" si="95">(C95-average(C:C))/stdev(C:C)</f>
        <v>0.5638279653</v>
      </c>
      <c r="H95" s="6">
        <f t="shared" si="95"/>
        <v>0.7853061041</v>
      </c>
      <c r="I95" s="6">
        <f t="shared" si="95"/>
        <v>0.604411347</v>
      </c>
      <c r="J95" s="6">
        <f t="shared" si="95"/>
        <v>0.9507679494</v>
      </c>
      <c r="K95" s="6">
        <f t="shared" si="3"/>
        <v>0.7260783414</v>
      </c>
      <c r="L95" s="9" t="b">
        <f>if(iferror(VLOOKUP($A95, NIL!$A$2:$F1000, 1, false), false), true, false)</f>
        <v>1</v>
      </c>
    </row>
    <row r="96">
      <c r="A96" s="2">
        <v>1896.0</v>
      </c>
      <c r="B96" s="2" t="s">
        <v>196</v>
      </c>
      <c r="C96" s="2">
        <v>85.6</v>
      </c>
      <c r="D96" s="2">
        <v>79.25</v>
      </c>
      <c r="E96" s="2">
        <v>79.71</v>
      </c>
      <c r="F96" s="2">
        <v>69.74</v>
      </c>
      <c r="G96" s="6">
        <f t="shared" ref="G96:J96" si="96">(C96-average(C:C))/stdev(C:C)</f>
        <v>0.723889931</v>
      </c>
      <c r="H96" s="6">
        <f t="shared" si="96"/>
        <v>0.7335793547</v>
      </c>
      <c r="I96" s="6">
        <f t="shared" si="96"/>
        <v>0.593479713</v>
      </c>
      <c r="J96" s="6">
        <f t="shared" si="96"/>
        <v>0.8614981328</v>
      </c>
      <c r="K96" s="6">
        <f t="shared" si="3"/>
        <v>0.7281117829</v>
      </c>
      <c r="L96" s="9" t="b">
        <f>if(iferror(VLOOKUP($A96, NIL!$A$2:$F1000, 1, false), false), true, false)</f>
        <v>1</v>
      </c>
    </row>
    <row r="97">
      <c r="A97" s="2">
        <v>1318.0</v>
      </c>
      <c r="B97" s="2" t="s">
        <v>116</v>
      </c>
      <c r="C97" s="2">
        <v>78.98</v>
      </c>
      <c r="D97" s="2">
        <v>76.59</v>
      </c>
      <c r="E97" s="2">
        <v>84.59</v>
      </c>
      <c r="F97" s="2">
        <v>73.52</v>
      </c>
      <c r="G97" s="6">
        <f t="shared" ref="G97:J97" si="97">(C97-average(C:C))/stdev(C:C)</f>
        <v>0.2631898382</v>
      </c>
      <c r="H97" s="6">
        <f t="shared" si="97"/>
        <v>0.5548869478</v>
      </c>
      <c r="I97" s="6">
        <f t="shared" si="97"/>
        <v>0.9491222043</v>
      </c>
      <c r="J97" s="6">
        <f t="shared" si="97"/>
        <v>1.08949807</v>
      </c>
      <c r="K97" s="6">
        <f t="shared" si="3"/>
        <v>0.714174265</v>
      </c>
      <c r="L97" s="9" t="b">
        <f>if(iferror(VLOOKUP($A97, NIL!$A$2:$F1000, 1, false), false), true, false)</f>
        <v>1</v>
      </c>
    </row>
    <row r="98">
      <c r="A98" s="2">
        <v>1715.0</v>
      </c>
      <c r="B98" s="2" t="s">
        <v>192</v>
      </c>
      <c r="C98" s="2">
        <v>76.55</v>
      </c>
      <c r="D98" s="2">
        <v>86.91</v>
      </c>
      <c r="E98" s="2">
        <v>81.2</v>
      </c>
      <c r="F98" s="2">
        <v>68.8</v>
      </c>
      <c r="G98" s="6">
        <f t="shared" ref="G98:J98" si="98">(C98-average(C:C))/stdev(C:C)</f>
        <v>0.09408089175</v>
      </c>
      <c r="H98" s="6">
        <f t="shared" si="98"/>
        <v>1.248159745</v>
      </c>
      <c r="I98" s="6">
        <f t="shared" si="98"/>
        <v>0.7020672769</v>
      </c>
      <c r="J98" s="6">
        <f t="shared" si="98"/>
        <v>0.8047997358</v>
      </c>
      <c r="K98" s="6">
        <f t="shared" si="3"/>
        <v>0.7122769123</v>
      </c>
      <c r="L98" s="9" t="b">
        <f>if(iferror(VLOOKUP($A98, NIL!$A$2:$F1000, 1, false), false), true, false)</f>
        <v>1</v>
      </c>
    </row>
    <row r="99">
      <c r="A99" s="2">
        <v>2105.0</v>
      </c>
      <c r="B99" s="2" t="s">
        <v>200</v>
      </c>
      <c r="C99" s="2">
        <v>80.55</v>
      </c>
      <c r="D99" s="2">
        <v>79.88</v>
      </c>
      <c r="E99" s="2">
        <v>85.35</v>
      </c>
      <c r="F99" s="2">
        <v>67.62</v>
      </c>
      <c r="G99" s="6">
        <f t="shared" ref="G99:J99" si="99">(C99-average(C:C))/stdev(C:C)</f>
        <v>0.3724495279</v>
      </c>
      <c r="H99" s="6">
        <f t="shared" si="99"/>
        <v>0.7759012406</v>
      </c>
      <c r="I99" s="6">
        <f t="shared" si="99"/>
        <v>1.00450915</v>
      </c>
      <c r="J99" s="6">
        <f t="shared" si="99"/>
        <v>0.7336251523</v>
      </c>
      <c r="K99" s="6">
        <f t="shared" si="3"/>
        <v>0.7216212676</v>
      </c>
      <c r="L99" s="9" t="b">
        <f>if(iferror(VLOOKUP($A99, NIL!$A$2:$F1000, 1, false), false), true, false)</f>
        <v>1</v>
      </c>
    </row>
    <row r="100">
      <c r="A100" s="2">
        <v>2111.0</v>
      </c>
      <c r="B100" s="2" t="s">
        <v>202</v>
      </c>
      <c r="C100" s="2">
        <v>83.57</v>
      </c>
      <c r="D100" s="2">
        <v>83.32</v>
      </c>
      <c r="E100" s="2">
        <v>81.86</v>
      </c>
      <c r="F100" s="2">
        <v>64.58</v>
      </c>
      <c r="G100" s="6">
        <f t="shared" ref="G100:J100" si="100">(C100-average(C:C))/stdev(C:C)</f>
        <v>0.5826178482</v>
      </c>
      <c r="H100" s="6">
        <f t="shared" si="100"/>
        <v>1.006992173</v>
      </c>
      <c r="I100" s="6">
        <f t="shared" si="100"/>
        <v>0.7501664663</v>
      </c>
      <c r="J100" s="6">
        <f t="shared" si="100"/>
        <v>0.5502601237</v>
      </c>
      <c r="K100" s="6">
        <f t="shared" si="3"/>
        <v>0.7225091528</v>
      </c>
      <c r="L100" s="9" t="b">
        <f>if(iferror(VLOOKUP($A100, NIL!$A$2:$F1000, 1, false), false), true, false)</f>
        <v>1</v>
      </c>
    </row>
    <row r="101">
      <c r="A101" s="2">
        <v>2189.0</v>
      </c>
      <c r="B101" s="2" t="s">
        <v>205</v>
      </c>
      <c r="C101" s="2">
        <v>91.17</v>
      </c>
      <c r="D101" s="2">
        <v>78.91</v>
      </c>
      <c r="E101" s="2">
        <v>69.69</v>
      </c>
      <c r="F101" s="2">
        <v>73.56</v>
      </c>
      <c r="G101" s="6">
        <f t="shared" ref="G101:J101" si="101">(C101-average(C:C))/stdev(C:C)</f>
        <v>1.111518257</v>
      </c>
      <c r="H101" s="6">
        <f t="shared" si="101"/>
        <v>0.7107389719</v>
      </c>
      <c r="I101" s="6">
        <f t="shared" si="101"/>
        <v>-0.1367534351</v>
      </c>
      <c r="J101" s="6">
        <f t="shared" si="101"/>
        <v>1.091910767</v>
      </c>
      <c r="K101" s="6">
        <f t="shared" si="3"/>
        <v>0.6943536403</v>
      </c>
      <c r="L101" s="9" t="b">
        <f>if(iferror(VLOOKUP($A101, NIL!$A$2:$F1000, 1, false), false), true, false)</f>
        <v>1</v>
      </c>
    </row>
    <row r="102">
      <c r="A102" s="2">
        <v>1990.0</v>
      </c>
      <c r="B102" s="2" t="s">
        <v>207</v>
      </c>
      <c r="C102" s="2">
        <v>85.22</v>
      </c>
      <c r="D102" s="2">
        <v>81.67</v>
      </c>
      <c r="E102" s="2">
        <v>79.78</v>
      </c>
      <c r="F102" s="2">
        <v>66.47</v>
      </c>
      <c r="G102" s="6">
        <f t="shared" ref="G102:J102" si="102">(C102-average(C:C))/stdev(C:C)</f>
        <v>0.6974449106</v>
      </c>
      <c r="H102" s="6">
        <f t="shared" si="102"/>
        <v>0.8961491385</v>
      </c>
      <c r="I102" s="6">
        <f t="shared" si="102"/>
        <v>0.5985811422</v>
      </c>
      <c r="J102" s="6">
        <f t="shared" si="102"/>
        <v>0.6642600922</v>
      </c>
      <c r="K102" s="6">
        <f t="shared" si="3"/>
        <v>0.7141088209</v>
      </c>
      <c r="L102" s="9" t="b">
        <f>if(iferror(VLOOKUP($A102, NIL!$A$2:$F1000, 1, false), false), true, false)</f>
        <v>1</v>
      </c>
    </row>
    <row r="103">
      <c r="A103" s="2">
        <v>2291.0</v>
      </c>
      <c r="B103" s="2" t="s">
        <v>210</v>
      </c>
      <c r="C103" s="2">
        <v>92.97</v>
      </c>
      <c r="D103" s="2">
        <v>70.31</v>
      </c>
      <c r="E103" s="2">
        <v>88.28</v>
      </c>
      <c r="F103" s="2">
        <v>60.94</v>
      </c>
      <c r="G103" s="6">
        <f t="shared" ref="G103:J103" si="103">(C103-average(C:C))/stdev(C:C)</f>
        <v>1.236784143</v>
      </c>
      <c r="H103" s="6">
        <f t="shared" si="103"/>
        <v>0.1330116412</v>
      </c>
      <c r="I103" s="6">
        <f t="shared" si="103"/>
        <v>1.2180404</v>
      </c>
      <c r="J103" s="6">
        <f t="shared" si="103"/>
        <v>0.330704629</v>
      </c>
      <c r="K103" s="6">
        <f t="shared" si="3"/>
        <v>0.7296352032</v>
      </c>
      <c r="L103" s="9" t="b">
        <f>if(iferror(VLOOKUP($A103, NIL!$A$2:$F1000, 1, false), false), true, false)</f>
        <v>1</v>
      </c>
    </row>
    <row r="104">
      <c r="A104" s="2">
        <v>2373.0</v>
      </c>
      <c r="B104" s="2" t="s">
        <v>212</v>
      </c>
      <c r="C104" s="2">
        <v>76.56</v>
      </c>
      <c r="D104" s="2">
        <v>71.09</v>
      </c>
      <c r="E104" s="2">
        <v>91.41</v>
      </c>
      <c r="F104" s="2">
        <v>73.44</v>
      </c>
      <c r="G104" s="6">
        <f t="shared" ref="G104:J104" si="104">(C104-average(C:C))/stdev(C:C)</f>
        <v>0.09477681334</v>
      </c>
      <c r="H104" s="6">
        <f t="shared" si="104"/>
        <v>0.1854101666</v>
      </c>
      <c r="I104" s="6">
        <f t="shared" si="104"/>
        <v>1.446147161</v>
      </c>
      <c r="J104" s="6">
        <f t="shared" si="104"/>
        <v>1.084672674</v>
      </c>
      <c r="K104" s="6">
        <f t="shared" si="3"/>
        <v>0.7027517039</v>
      </c>
      <c r="L104" s="9" t="b">
        <f>if(iferror(VLOOKUP($A104, NIL!$A$2:$F1000, 1, false), false), true, false)</f>
        <v>1</v>
      </c>
    </row>
    <row r="105">
      <c r="A105" s="2">
        <v>831.0</v>
      </c>
      <c r="B105" s="2" t="s">
        <v>77</v>
      </c>
      <c r="C105" s="2">
        <v>84.2</v>
      </c>
      <c r="D105" s="2">
        <v>84.06</v>
      </c>
      <c r="E105" s="2">
        <v>73.94</v>
      </c>
      <c r="F105" s="2">
        <v>68.75</v>
      </c>
      <c r="G105" s="6">
        <f t="shared" ref="G105:J105" si="105">(C105-average(C:C))/stdev(C:C)</f>
        <v>0.6264609084</v>
      </c>
      <c r="H105" s="6">
        <f t="shared" si="105"/>
        <v>1.056703594</v>
      </c>
      <c r="I105" s="6">
        <f t="shared" si="105"/>
        <v>0.1729761936</v>
      </c>
      <c r="J105" s="6">
        <f t="shared" si="105"/>
        <v>0.8017838636</v>
      </c>
      <c r="K105" s="6">
        <f t="shared" si="3"/>
        <v>0.66448114</v>
      </c>
      <c r="L105" s="9" t="b">
        <f>if(iferror(VLOOKUP($A105, NIL!$A$2:$F1000, 1, false), false), true, false)</f>
        <v>1</v>
      </c>
    </row>
    <row r="106">
      <c r="A106" s="2">
        <v>755.0</v>
      </c>
      <c r="B106" s="2" t="s">
        <v>63</v>
      </c>
      <c r="C106" s="2">
        <v>91.27</v>
      </c>
      <c r="D106" s="2">
        <v>75.26</v>
      </c>
      <c r="E106" s="2">
        <v>74.35</v>
      </c>
      <c r="F106" s="2">
        <v>69.87</v>
      </c>
      <c r="G106" s="6">
        <f t="shared" ref="G106:J106" si="106">(C106-average(C:C))/stdev(C:C)</f>
        <v>1.118477473</v>
      </c>
      <c r="H106" s="6">
        <f t="shared" si="106"/>
        <v>0.4655407443</v>
      </c>
      <c r="I106" s="6">
        <f t="shared" si="106"/>
        <v>0.202855993</v>
      </c>
      <c r="J106" s="6">
        <f t="shared" si="106"/>
        <v>0.8693394005</v>
      </c>
      <c r="K106" s="6">
        <f t="shared" si="3"/>
        <v>0.6640534027</v>
      </c>
      <c r="L106" s="9" t="b">
        <f>if(iferror(VLOOKUP($A106, NIL!$A$2:$F1000, 1, false), false), true, false)</f>
        <v>1</v>
      </c>
    </row>
    <row r="107">
      <c r="A107" s="2">
        <v>1416.0</v>
      </c>
      <c r="B107" s="2" t="s">
        <v>128</v>
      </c>
      <c r="C107" s="2">
        <v>80.44</v>
      </c>
      <c r="D107" s="2">
        <v>79.32</v>
      </c>
      <c r="E107" s="2">
        <v>81.69</v>
      </c>
      <c r="F107" s="2">
        <v>69.02</v>
      </c>
      <c r="G107" s="6">
        <f t="shared" ref="G107:J107" si="107">(C107-average(C:C))/stdev(C:C)</f>
        <v>0.3647943904</v>
      </c>
      <c r="H107" s="6">
        <f t="shared" si="107"/>
        <v>0.7382817865</v>
      </c>
      <c r="I107" s="6">
        <f t="shared" si="107"/>
        <v>0.7377772812</v>
      </c>
      <c r="J107" s="6">
        <f t="shared" si="107"/>
        <v>0.8180695734</v>
      </c>
      <c r="K107" s="6">
        <f t="shared" si="3"/>
        <v>0.6647307579</v>
      </c>
      <c r="L107" s="9" t="b">
        <f>if(iferror(VLOOKUP($A107, NIL!$A$2:$F1000, 1, false), false), true, false)</f>
        <v>1</v>
      </c>
    </row>
    <row r="108">
      <c r="A108" s="2">
        <v>2351.0</v>
      </c>
      <c r="B108" s="2" t="s">
        <v>219</v>
      </c>
      <c r="C108" s="2">
        <v>82.03</v>
      </c>
      <c r="D108" s="2">
        <v>73.44</v>
      </c>
      <c r="E108" s="2">
        <v>80.47</v>
      </c>
      <c r="F108" s="2">
        <v>74.22</v>
      </c>
      <c r="G108" s="6">
        <f t="shared" ref="G108:J108" si="108">(C108-average(C:C))/stdev(C:C)</f>
        <v>0.4754459233</v>
      </c>
      <c r="H108" s="6">
        <f t="shared" si="108"/>
        <v>0.3432775186</v>
      </c>
      <c r="I108" s="6">
        <f t="shared" si="108"/>
        <v>0.6488666584</v>
      </c>
      <c r="J108" s="6">
        <f t="shared" si="108"/>
        <v>1.13172028</v>
      </c>
      <c r="K108" s="6">
        <f t="shared" si="3"/>
        <v>0.6498275951</v>
      </c>
      <c r="L108" s="9" t="b">
        <f>if(iferror(VLOOKUP($A108, NIL!$A$2:$F1000, 1, false), false), true, false)</f>
        <v>1</v>
      </c>
    </row>
    <row r="109">
      <c r="A109" s="2">
        <v>1250.0</v>
      </c>
      <c r="B109" s="2" t="s">
        <v>112</v>
      </c>
      <c r="C109" s="2">
        <v>87.85</v>
      </c>
      <c r="D109" s="2">
        <v>76.22</v>
      </c>
      <c r="E109" s="2">
        <v>78.84</v>
      </c>
      <c r="F109" s="2">
        <v>66.94</v>
      </c>
      <c r="G109" s="6">
        <f t="shared" ref="G109:J109" si="109">(C109-average(C:C))/stdev(C:C)</f>
        <v>0.8804722889</v>
      </c>
      <c r="H109" s="6">
        <f t="shared" si="109"/>
        <v>0.5300312371</v>
      </c>
      <c r="I109" s="6">
        <f t="shared" si="109"/>
        <v>0.5300762361</v>
      </c>
      <c r="J109" s="6">
        <f t="shared" si="109"/>
        <v>0.6926092907</v>
      </c>
      <c r="K109" s="6">
        <f t="shared" si="3"/>
        <v>0.6582972632</v>
      </c>
      <c r="L109" s="9" t="b">
        <f>if(iferror(VLOOKUP($A109, NIL!$A$2:$F1000, 1, false), false), true, false)</f>
        <v>1</v>
      </c>
    </row>
    <row r="110">
      <c r="A110" s="2">
        <v>1569.0</v>
      </c>
      <c r="B110" s="2" t="s">
        <v>167</v>
      </c>
      <c r="C110" s="2">
        <v>91.08</v>
      </c>
      <c r="D110" s="2">
        <v>77.79</v>
      </c>
      <c r="E110" s="2">
        <v>75.34</v>
      </c>
      <c r="F110" s="2">
        <v>64.76</v>
      </c>
      <c r="G110" s="6">
        <f t="shared" ref="G110:J110" si="110">(C110-average(C:C))/stdev(C:C)</f>
        <v>1.105254963</v>
      </c>
      <c r="H110" s="6">
        <f t="shared" si="110"/>
        <v>0.6355000637</v>
      </c>
      <c r="I110" s="6">
        <f t="shared" si="110"/>
        <v>0.2750047771</v>
      </c>
      <c r="J110" s="6">
        <f t="shared" si="110"/>
        <v>0.5611172636</v>
      </c>
      <c r="K110" s="6">
        <f t="shared" si="3"/>
        <v>0.6442192668</v>
      </c>
      <c r="L110" s="9" t="b">
        <f>if(iferror(VLOOKUP($A110, NIL!$A$2:$F1000, 1, false), false), true, false)</f>
        <v>1</v>
      </c>
    </row>
    <row r="111">
      <c r="A111" s="2">
        <v>2393.0</v>
      </c>
      <c r="B111" s="2" t="s">
        <v>223</v>
      </c>
      <c r="C111" s="2">
        <v>73.44</v>
      </c>
      <c r="D111" s="2">
        <v>75.78</v>
      </c>
      <c r="E111" s="2">
        <v>85.16</v>
      </c>
      <c r="F111" s="2">
        <v>73.44</v>
      </c>
      <c r="G111" s="6">
        <f t="shared" ref="G111:J111" si="111">(C111-average(C:C))/stdev(C:C)</f>
        <v>-0.1223507229</v>
      </c>
      <c r="H111" s="6">
        <f t="shared" si="111"/>
        <v>0.5004730946</v>
      </c>
      <c r="I111" s="6">
        <f t="shared" si="111"/>
        <v>0.9906624133</v>
      </c>
      <c r="J111" s="6">
        <f t="shared" si="111"/>
        <v>1.084672674</v>
      </c>
      <c r="K111" s="6">
        <f t="shared" si="3"/>
        <v>0.6133643648</v>
      </c>
      <c r="L111" s="9" t="b">
        <f>if(iferror(VLOOKUP($A111, NIL!$A$2:$F1000, 1, false), false), true, false)</f>
        <v>1</v>
      </c>
    </row>
    <row r="112">
      <c r="A112" s="2">
        <v>1470.0</v>
      </c>
      <c r="B112" s="2" t="s">
        <v>153</v>
      </c>
      <c r="C112" s="2">
        <v>79.78</v>
      </c>
      <c r="D112" s="2">
        <v>78.82</v>
      </c>
      <c r="E112" s="2">
        <v>85.92</v>
      </c>
      <c r="F112" s="2">
        <v>63.17</v>
      </c>
      <c r="G112" s="6">
        <f t="shared" ref="G112:J112" si="112">(C112-average(C:C))/stdev(C:C)</f>
        <v>0.3188635654</v>
      </c>
      <c r="H112" s="6">
        <f t="shared" si="112"/>
        <v>0.7046929882</v>
      </c>
      <c r="I112" s="6">
        <f t="shared" si="112"/>
        <v>1.046049359</v>
      </c>
      <c r="J112" s="6">
        <f t="shared" si="112"/>
        <v>0.4652125282</v>
      </c>
      <c r="K112" s="6">
        <f t="shared" si="3"/>
        <v>0.6337046101</v>
      </c>
      <c r="L112" s="9" t="b">
        <f>if(iferror(VLOOKUP($A112, NIL!$A$2:$F1000, 1, false), false), true, false)</f>
        <v>1</v>
      </c>
    </row>
    <row r="113">
      <c r="A113" s="2">
        <v>1766.0</v>
      </c>
      <c r="B113" s="2" t="s">
        <v>216</v>
      </c>
      <c r="C113" s="2">
        <v>79.23</v>
      </c>
      <c r="D113" s="2">
        <v>77.59</v>
      </c>
      <c r="E113" s="2">
        <v>78.44</v>
      </c>
      <c r="F113" s="2">
        <v>71.81</v>
      </c>
      <c r="G113" s="6">
        <f t="shared" ref="G113:J113" si="113">(C113-average(C:C))/stdev(C:C)</f>
        <v>0.280587878</v>
      </c>
      <c r="H113" s="6">
        <f t="shared" si="113"/>
        <v>0.6220645444</v>
      </c>
      <c r="I113" s="6">
        <f t="shared" si="113"/>
        <v>0.5009252122</v>
      </c>
      <c r="J113" s="6">
        <f t="shared" si="113"/>
        <v>0.9863552411</v>
      </c>
      <c r="K113" s="6">
        <f t="shared" si="3"/>
        <v>0.5974832189</v>
      </c>
      <c r="L113" s="9" t="b">
        <f>if(iferror(VLOOKUP($A113, NIL!$A$2:$F1000, 1, false), false), true, false)</f>
        <v>1</v>
      </c>
    </row>
    <row r="114">
      <c r="A114" s="2">
        <v>825.0</v>
      </c>
      <c r="B114" s="2" t="s">
        <v>74</v>
      </c>
      <c r="C114" s="2">
        <v>86.4</v>
      </c>
      <c r="D114" s="2">
        <v>81.1</v>
      </c>
      <c r="E114" s="2">
        <v>77.98</v>
      </c>
      <c r="F114" s="2">
        <v>60.64</v>
      </c>
      <c r="G114" s="6">
        <f t="shared" ref="G114:J114" si="114">(C114-average(C:C))/stdev(C:C)</f>
        <v>0.7795636583</v>
      </c>
      <c r="H114" s="6">
        <f t="shared" si="114"/>
        <v>0.8578579084</v>
      </c>
      <c r="I114" s="6">
        <f t="shared" si="114"/>
        <v>0.4674015347</v>
      </c>
      <c r="J114" s="6">
        <f t="shared" si="114"/>
        <v>0.3126093959</v>
      </c>
      <c r="K114" s="6">
        <f t="shared" si="3"/>
        <v>0.6043581243</v>
      </c>
      <c r="L114" s="9" t="b">
        <f>if(iferror(VLOOKUP($A114, NIL!$A$2:$F1000, 1, false), false), true, false)</f>
        <v>1</v>
      </c>
    </row>
    <row r="115">
      <c r="A115" s="2">
        <v>1804.0</v>
      </c>
      <c r="B115" s="2" t="s">
        <v>220</v>
      </c>
      <c r="C115" s="2">
        <v>81.33</v>
      </c>
      <c r="D115" s="2">
        <v>79.63</v>
      </c>
      <c r="E115" s="2">
        <v>75.32</v>
      </c>
      <c r="F115" s="2">
        <v>69.32</v>
      </c>
      <c r="G115" s="6">
        <f t="shared" ref="G115:J115" si="115">(C115-average(C:C))/stdev(C:C)</f>
        <v>0.4267314119</v>
      </c>
      <c r="H115" s="6">
        <f t="shared" si="115"/>
        <v>0.7591068414</v>
      </c>
      <c r="I115" s="6">
        <f t="shared" si="115"/>
        <v>0.2735472259</v>
      </c>
      <c r="J115" s="6">
        <f t="shared" si="115"/>
        <v>0.8361648065</v>
      </c>
      <c r="K115" s="6">
        <f t="shared" si="3"/>
        <v>0.5738875715</v>
      </c>
      <c r="L115" s="9" t="b">
        <f>if(iferror(VLOOKUP($A115, NIL!$A$2:$F1000, 1, false), false), true, false)</f>
        <v>1</v>
      </c>
    </row>
    <row r="116">
      <c r="A116" s="2">
        <v>2421.0</v>
      </c>
      <c r="B116" s="2" t="s">
        <v>228</v>
      </c>
      <c r="C116" s="2">
        <v>75.78</v>
      </c>
      <c r="D116" s="2">
        <v>77.34</v>
      </c>
      <c r="E116" s="2">
        <v>81.25</v>
      </c>
      <c r="F116" s="2">
        <v>71.09</v>
      </c>
      <c r="G116" s="6">
        <f t="shared" ref="G116:J116" si="116">(C116-average(C:C))/stdev(C:C)</f>
        <v>0.04049492929</v>
      </c>
      <c r="H116" s="6">
        <f t="shared" si="116"/>
        <v>0.6052701452</v>
      </c>
      <c r="I116" s="6">
        <f t="shared" si="116"/>
        <v>0.7057111549</v>
      </c>
      <c r="J116" s="6">
        <f t="shared" si="116"/>
        <v>0.9429266817</v>
      </c>
      <c r="K116" s="6">
        <f t="shared" si="3"/>
        <v>0.5736007278</v>
      </c>
      <c r="L116" s="9" t="b">
        <f>if(iferror(VLOOKUP($A116, NIL!$A$2:$F1000, 1, false), false), true, false)</f>
        <v>1</v>
      </c>
    </row>
    <row r="117">
      <c r="A117" s="2">
        <v>2432.0</v>
      </c>
      <c r="B117" s="2" t="s">
        <v>229</v>
      </c>
      <c r="C117" s="2">
        <v>85.94</v>
      </c>
      <c r="D117" s="2">
        <v>78.91</v>
      </c>
      <c r="E117" s="2">
        <v>78.91</v>
      </c>
      <c r="F117" s="2">
        <v>61.72</v>
      </c>
      <c r="G117" s="6">
        <f t="shared" ref="G117:J117" si="117">(C117-average(C:C))/stdev(C:C)</f>
        <v>0.7475512651</v>
      </c>
      <c r="H117" s="6">
        <f t="shared" si="117"/>
        <v>0.7107389719</v>
      </c>
      <c r="I117" s="6">
        <f t="shared" si="117"/>
        <v>0.5351776652</v>
      </c>
      <c r="J117" s="6">
        <f t="shared" si="117"/>
        <v>0.377752235</v>
      </c>
      <c r="K117" s="6">
        <f t="shared" si="3"/>
        <v>0.5928050343</v>
      </c>
      <c r="L117" s="9" t="b">
        <f>if(iferror(VLOOKUP($A117, NIL!$A$2:$F1000, 1, false), false), true, false)</f>
        <v>1</v>
      </c>
    </row>
    <row r="118">
      <c r="A118" s="2">
        <v>1597.0</v>
      </c>
      <c r="B118" s="2" t="s">
        <v>175</v>
      </c>
      <c r="C118" s="2">
        <v>81.86</v>
      </c>
      <c r="D118" s="2">
        <v>79.14</v>
      </c>
      <c r="E118" s="2">
        <v>75.76</v>
      </c>
      <c r="F118" s="2">
        <v>68.59</v>
      </c>
      <c r="G118" s="6">
        <f t="shared" ref="G118:J118" si="118">(C118-average(C:C))/stdev(C:C)</f>
        <v>0.4636152562</v>
      </c>
      <c r="H118" s="6">
        <f t="shared" si="118"/>
        <v>0.7261898191</v>
      </c>
      <c r="I118" s="6">
        <f t="shared" si="118"/>
        <v>0.3056133522</v>
      </c>
      <c r="J118" s="6">
        <f t="shared" si="118"/>
        <v>0.7921330727</v>
      </c>
      <c r="K118" s="6">
        <f t="shared" si="3"/>
        <v>0.5718878751</v>
      </c>
      <c r="L118" s="9" t="b">
        <f>if(iferror(VLOOKUP($A118, NIL!$A$2:$F1000, 1, false), false), true, false)</f>
        <v>1</v>
      </c>
    </row>
    <row r="119">
      <c r="A119" s="2">
        <v>1323.0</v>
      </c>
      <c r="B119" s="2" t="s">
        <v>117</v>
      </c>
      <c r="C119" s="2">
        <v>82.92</v>
      </c>
      <c r="D119" s="2">
        <v>78.01</v>
      </c>
      <c r="E119" s="2">
        <v>77.69</v>
      </c>
      <c r="F119" s="2">
        <v>66.57</v>
      </c>
      <c r="G119" s="6">
        <f t="shared" ref="G119:J119" si="119">(C119-average(C:C))/stdev(C:C)</f>
        <v>0.5373829448</v>
      </c>
      <c r="H119" s="6">
        <f t="shared" si="119"/>
        <v>0.650279135</v>
      </c>
      <c r="I119" s="6">
        <f t="shared" si="119"/>
        <v>0.4462670424</v>
      </c>
      <c r="J119" s="6">
        <f t="shared" si="119"/>
        <v>0.6702918365</v>
      </c>
      <c r="K119" s="6">
        <f t="shared" si="3"/>
        <v>0.5760552397</v>
      </c>
      <c r="L119" s="9" t="b">
        <f>if(iferror(VLOOKUP($A119, NIL!$A$2:$F1000, 1, false), false), true, false)</f>
        <v>1</v>
      </c>
    </row>
    <row r="120">
      <c r="A120" s="2">
        <v>2285.0</v>
      </c>
      <c r="B120" s="2" t="s">
        <v>233</v>
      </c>
      <c r="C120" s="2">
        <v>85.94</v>
      </c>
      <c r="D120" s="2">
        <v>71.88</v>
      </c>
      <c r="E120" s="2">
        <v>76.56</v>
      </c>
      <c r="F120" s="2">
        <v>70.31</v>
      </c>
      <c r="G120" s="6">
        <f t="shared" ref="G120:J120" si="120">(C120-average(C:C))/stdev(C:C)</f>
        <v>0.7475512651</v>
      </c>
      <c r="H120" s="6">
        <f t="shared" si="120"/>
        <v>0.2384804679</v>
      </c>
      <c r="I120" s="6">
        <f t="shared" si="120"/>
        <v>0.3639154</v>
      </c>
      <c r="J120" s="6">
        <f t="shared" si="120"/>
        <v>0.8958790757</v>
      </c>
      <c r="K120" s="6">
        <f t="shared" si="3"/>
        <v>0.5614565522</v>
      </c>
      <c r="L120" s="9" t="b">
        <f>if(iferror(VLOOKUP($A120, NIL!$A$2:$F1000, 1, false), false), true, false)</f>
        <v>1</v>
      </c>
    </row>
    <row r="121">
      <c r="A121" s="2">
        <v>2361.0</v>
      </c>
      <c r="B121" s="2" t="s">
        <v>235</v>
      </c>
      <c r="C121" s="2">
        <v>64.06</v>
      </c>
      <c r="D121" s="2">
        <v>83.59</v>
      </c>
      <c r="E121" s="2">
        <v>89.06</v>
      </c>
      <c r="F121" s="2">
        <v>67.97</v>
      </c>
      <c r="G121" s="6">
        <f t="shared" ref="G121:J121" si="121">(C121-average(C:C))/stdev(C:C)</f>
        <v>-0.7751251746</v>
      </c>
      <c r="H121" s="6">
        <f t="shared" si="121"/>
        <v>1.025130124</v>
      </c>
      <c r="I121" s="6">
        <f t="shared" si="121"/>
        <v>1.274884896</v>
      </c>
      <c r="J121" s="6">
        <f t="shared" si="121"/>
        <v>0.7547362576</v>
      </c>
      <c r="K121" s="6">
        <f t="shared" si="3"/>
        <v>0.5699065258</v>
      </c>
      <c r="L121" s="9" t="b">
        <f>if(iferror(VLOOKUP($A121, NIL!$A$2:$F1000, 1, false), false), true, false)</f>
        <v>1</v>
      </c>
    </row>
    <row r="122">
      <c r="A122" s="2">
        <v>1823.0</v>
      </c>
      <c r="B122" s="2" t="s">
        <v>221</v>
      </c>
      <c r="C122" s="2">
        <v>85.9</v>
      </c>
      <c r="D122" s="2">
        <v>80.63</v>
      </c>
      <c r="E122" s="2">
        <v>75.86</v>
      </c>
      <c r="F122" s="2">
        <v>62.23</v>
      </c>
      <c r="G122" s="6">
        <f t="shared" ref="G122:J122" si="122">(C122-average(C:C))/stdev(C:C)</f>
        <v>0.7447675788</v>
      </c>
      <c r="H122" s="6">
        <f t="shared" si="122"/>
        <v>0.826284438</v>
      </c>
      <c r="I122" s="6">
        <f t="shared" si="122"/>
        <v>0.3129011082</v>
      </c>
      <c r="J122" s="6">
        <f t="shared" si="122"/>
        <v>0.4085141312</v>
      </c>
      <c r="K122" s="6">
        <f t="shared" si="3"/>
        <v>0.573116814</v>
      </c>
      <c r="L122" s="9" t="b">
        <f>if(iferror(VLOOKUP($A122, NIL!$A$2:$F1000, 1, false), false), true, false)</f>
        <v>1</v>
      </c>
    </row>
    <row r="123">
      <c r="A123" s="2">
        <v>1716.0</v>
      </c>
      <c r="B123" s="2" t="s">
        <v>194</v>
      </c>
      <c r="C123" s="2">
        <v>80.44</v>
      </c>
      <c r="D123" s="2">
        <v>80.67</v>
      </c>
      <c r="E123" s="2">
        <v>83.38</v>
      </c>
      <c r="F123" s="2">
        <v>59.82</v>
      </c>
      <c r="G123" s="6">
        <f t="shared" ref="G123:J123" si="123">(C123-average(C:C))/stdev(C:C)</f>
        <v>0.3647943904</v>
      </c>
      <c r="H123" s="6">
        <f t="shared" si="123"/>
        <v>0.8289715419</v>
      </c>
      <c r="I123" s="6">
        <f t="shared" si="123"/>
        <v>0.8609403571</v>
      </c>
      <c r="J123" s="6">
        <f t="shared" si="123"/>
        <v>0.2631490921</v>
      </c>
      <c r="K123" s="6">
        <f t="shared" si="3"/>
        <v>0.5794638454</v>
      </c>
      <c r="L123" s="9" t="b">
        <f>if(iferror(VLOOKUP($A123, NIL!$A$2:$F1000, 1, false), false), true, false)</f>
        <v>1</v>
      </c>
    </row>
    <row r="124">
      <c r="A124" s="2">
        <v>2201.0</v>
      </c>
      <c r="B124" s="2" t="s">
        <v>240</v>
      </c>
      <c r="C124" s="2">
        <v>75.7</v>
      </c>
      <c r="D124" s="2">
        <v>77.77</v>
      </c>
      <c r="E124" s="2">
        <v>82.66</v>
      </c>
      <c r="F124" s="2">
        <v>66.64</v>
      </c>
      <c r="G124" s="6">
        <f t="shared" ref="G124:J124" si="124">(C124-average(C:C))/stdev(C:C)</f>
        <v>0.03492755656</v>
      </c>
      <c r="H124" s="6">
        <f t="shared" si="124"/>
        <v>0.6341565118</v>
      </c>
      <c r="I124" s="6">
        <f t="shared" si="124"/>
        <v>0.8084685141</v>
      </c>
      <c r="J124" s="6">
        <f t="shared" si="124"/>
        <v>0.6745140576</v>
      </c>
      <c r="K124" s="6">
        <f t="shared" si="3"/>
        <v>0.53801666</v>
      </c>
      <c r="L124" s="9" t="b">
        <f>if(iferror(VLOOKUP($A124, NIL!$A$2:$F1000, 1, false), false), true, false)</f>
        <v>1</v>
      </c>
    </row>
    <row r="125">
      <c r="A125" s="2">
        <v>2094.0</v>
      </c>
      <c r="B125" s="2" t="s">
        <v>243</v>
      </c>
      <c r="C125" s="2">
        <v>84.71</v>
      </c>
      <c r="D125" s="2">
        <v>77.38</v>
      </c>
      <c r="E125" s="2">
        <v>70.64</v>
      </c>
      <c r="F125" s="2">
        <v>68.9</v>
      </c>
      <c r="G125" s="6">
        <f t="shared" ref="G125:J125" si="125">(C125-average(C:C))/stdev(C:C)</f>
        <v>0.6619529095</v>
      </c>
      <c r="H125" s="6">
        <f t="shared" si="125"/>
        <v>0.6079572491</v>
      </c>
      <c r="I125" s="6">
        <f t="shared" si="125"/>
        <v>-0.06751975343</v>
      </c>
      <c r="J125" s="6">
        <f t="shared" si="125"/>
        <v>0.8108314802</v>
      </c>
      <c r="K125" s="6">
        <f t="shared" si="3"/>
        <v>0.5033054713</v>
      </c>
      <c r="L125" s="9" t="b">
        <f>if(iferror(VLOOKUP($A125, NIL!$A$2:$F1000, 1, false), false), true, false)</f>
        <v>1</v>
      </c>
    </row>
    <row r="126">
      <c r="A126" s="2">
        <v>2086.0</v>
      </c>
      <c r="B126" s="2" t="s">
        <v>247</v>
      </c>
      <c r="C126" s="2">
        <v>75.38</v>
      </c>
      <c r="D126" s="2">
        <v>81.87</v>
      </c>
      <c r="E126" s="2">
        <v>74.78</v>
      </c>
      <c r="F126" s="2">
        <v>69.18</v>
      </c>
      <c r="G126" s="6">
        <f t="shared" ref="G126:J126" si="126">(C126-average(C:C))/stdev(C:C)</f>
        <v>0.01265806567</v>
      </c>
      <c r="H126" s="6">
        <f t="shared" si="126"/>
        <v>0.9095846578</v>
      </c>
      <c r="I126" s="6">
        <f t="shared" si="126"/>
        <v>0.2341933437</v>
      </c>
      <c r="J126" s="6">
        <f t="shared" si="126"/>
        <v>0.8277203644</v>
      </c>
      <c r="K126" s="6">
        <f t="shared" si="3"/>
        <v>0.4960391079</v>
      </c>
      <c r="L126" s="9" t="b">
        <f>if(iferror(VLOOKUP($A126, NIL!$A$2:$F1000, 1, false), false), true, false)</f>
        <v>1</v>
      </c>
    </row>
    <row r="127">
      <c r="A127" s="2">
        <v>1349.0</v>
      </c>
      <c r="B127" s="2" t="s">
        <v>119</v>
      </c>
      <c r="C127" s="2">
        <v>84.35</v>
      </c>
      <c r="D127" s="2">
        <v>79.35</v>
      </c>
      <c r="E127" s="2">
        <v>75.29</v>
      </c>
      <c r="F127" s="2">
        <v>62.19</v>
      </c>
      <c r="G127" s="6">
        <f t="shared" ref="G127:J127" si="127">(C127-average(C:C))/stdev(C:C)</f>
        <v>0.6368997322</v>
      </c>
      <c r="H127" s="6">
        <f t="shared" si="127"/>
        <v>0.7402971144</v>
      </c>
      <c r="I127" s="6">
        <f t="shared" si="127"/>
        <v>0.2713608991</v>
      </c>
      <c r="J127" s="6">
        <f t="shared" si="127"/>
        <v>0.4061014335</v>
      </c>
      <c r="K127" s="6">
        <f t="shared" si="3"/>
        <v>0.5136647948</v>
      </c>
      <c r="L127" s="9" t="b">
        <f>if(iferror(VLOOKUP($A127, NIL!$A$2:$F1000, 1, false), false), true, false)</f>
        <v>1</v>
      </c>
    </row>
    <row r="128">
      <c r="A128" s="2">
        <v>1711.0</v>
      </c>
      <c r="B128" s="10" t="s">
        <v>187</v>
      </c>
      <c r="C128" s="2">
        <v>79.67</v>
      </c>
      <c r="D128" s="2">
        <v>73.97</v>
      </c>
      <c r="E128" s="2">
        <v>77.08</v>
      </c>
      <c r="F128" s="2">
        <v>70.13</v>
      </c>
      <c r="G128" s="6">
        <f t="shared" ref="G128:J128" si="128">(C128-average(C:C))/stdev(C:C)</f>
        <v>0.3112084279</v>
      </c>
      <c r="H128" s="6">
        <f t="shared" si="128"/>
        <v>0.3788816447</v>
      </c>
      <c r="I128" s="6">
        <f t="shared" si="128"/>
        <v>0.401811731</v>
      </c>
      <c r="J128" s="6">
        <f t="shared" si="128"/>
        <v>0.8850219358</v>
      </c>
      <c r="K128" s="6">
        <f t="shared" si="3"/>
        <v>0.4942309349</v>
      </c>
      <c r="L128" s="9" t="b">
        <f>if(iferror(VLOOKUP($A128, NIL!$A$2:$F1000, 1, false), false), true, false)</f>
        <v>1</v>
      </c>
    </row>
    <row r="129">
      <c r="A129" s="2">
        <v>2192.0</v>
      </c>
      <c r="B129" s="2" t="s">
        <v>252</v>
      </c>
      <c r="C129" s="2">
        <v>83.91</v>
      </c>
      <c r="D129" s="2">
        <v>74.69</v>
      </c>
      <c r="E129" s="2">
        <v>83.17</v>
      </c>
      <c r="F129" s="2">
        <v>58.95</v>
      </c>
      <c r="G129" s="6">
        <f t="shared" ref="G129:J129" si="129">(C129-average(C:C))/stdev(C:C)</f>
        <v>0.6062791823</v>
      </c>
      <c r="H129" s="6">
        <f t="shared" si="129"/>
        <v>0.4272495143</v>
      </c>
      <c r="I129" s="6">
        <f t="shared" si="129"/>
        <v>0.8456360695</v>
      </c>
      <c r="J129" s="6">
        <f t="shared" si="129"/>
        <v>0.2106729162</v>
      </c>
      <c r="K129" s="6">
        <f t="shared" si="3"/>
        <v>0.5224594206</v>
      </c>
      <c r="L129" s="9" t="b">
        <f>if(iferror(VLOOKUP($A129, NIL!$A$2:$F1000, 1, false), false), true, false)</f>
        <v>1</v>
      </c>
    </row>
    <row r="130">
      <c r="A130" s="2">
        <v>1438.0</v>
      </c>
      <c r="B130" s="2" t="s">
        <v>132</v>
      </c>
      <c r="C130" s="2">
        <v>89.39</v>
      </c>
      <c r="D130" s="2">
        <v>75.3</v>
      </c>
      <c r="E130" s="2">
        <v>72.61</v>
      </c>
      <c r="F130" s="2">
        <v>62.99</v>
      </c>
      <c r="G130" s="6">
        <f t="shared" ref="G130:J130" si="130">(C130-average(C:C))/stdev(C:C)</f>
        <v>0.9876442138</v>
      </c>
      <c r="H130" s="6">
        <f t="shared" si="130"/>
        <v>0.4682278482</v>
      </c>
      <c r="I130" s="6">
        <f t="shared" si="130"/>
        <v>0.07604903917</v>
      </c>
      <c r="J130" s="6">
        <f t="shared" si="130"/>
        <v>0.4543553884</v>
      </c>
      <c r="K130" s="6">
        <f t="shared" si="3"/>
        <v>0.4965691224</v>
      </c>
      <c r="L130" s="9" t="b">
        <f>if(iferror(VLOOKUP($A130, NIL!$A$2:$F1000, 1, false), false), true, false)</f>
        <v>1</v>
      </c>
    </row>
    <row r="131">
      <c r="A131" s="2">
        <v>2214.0</v>
      </c>
      <c r="B131" s="2" t="s">
        <v>255</v>
      </c>
      <c r="C131" s="2">
        <v>83.67</v>
      </c>
      <c r="D131" s="2">
        <v>75.24</v>
      </c>
      <c r="E131" s="2">
        <v>76.88</v>
      </c>
      <c r="F131" s="2">
        <v>64.45</v>
      </c>
      <c r="G131" s="6">
        <f t="shared" ref="G131:J131" si="131">(C131-average(C:C))/stdev(C:C)</f>
        <v>0.5895770641</v>
      </c>
      <c r="H131" s="6">
        <f t="shared" si="131"/>
        <v>0.4641971924</v>
      </c>
      <c r="I131" s="6">
        <f t="shared" si="131"/>
        <v>0.3872362191</v>
      </c>
      <c r="J131" s="6">
        <f t="shared" si="131"/>
        <v>0.5424188561</v>
      </c>
      <c r="K131" s="6">
        <f t="shared" si="3"/>
        <v>0.4958573329</v>
      </c>
      <c r="L131" s="9" t="b">
        <f>if(iferror(VLOOKUP($A131, NIL!$A$2:$F1000, 1, false), false), true, false)</f>
        <v>1</v>
      </c>
    </row>
    <row r="132">
      <c r="A132" s="2">
        <v>2451.0</v>
      </c>
      <c r="B132" s="2" t="s">
        <v>257</v>
      </c>
      <c r="C132" s="2">
        <v>83.59</v>
      </c>
      <c r="D132" s="2">
        <v>75.0</v>
      </c>
      <c r="E132" s="2">
        <v>82.03</v>
      </c>
      <c r="F132" s="2">
        <v>59.38</v>
      </c>
      <c r="G132" s="6">
        <f t="shared" ref="G132:J132" si="132">(C132-average(C:C))/stdev(C:C)</f>
        <v>0.5840096914</v>
      </c>
      <c r="H132" s="6">
        <f t="shared" si="132"/>
        <v>0.4480745692</v>
      </c>
      <c r="I132" s="6">
        <f t="shared" si="132"/>
        <v>0.7625556515</v>
      </c>
      <c r="J132" s="6">
        <f t="shared" si="132"/>
        <v>0.2366094169</v>
      </c>
      <c r="K132" s="6">
        <f t="shared" si="3"/>
        <v>0.5078123323</v>
      </c>
      <c r="L132" s="9" t="b">
        <f>if(iferror(VLOOKUP($A132, NIL!$A$2:$F1000, 1, false), false), true, false)</f>
        <v>1</v>
      </c>
    </row>
    <row r="133">
      <c r="A133" s="2">
        <v>1074.0</v>
      </c>
      <c r="B133" s="2" t="s">
        <v>94</v>
      </c>
      <c r="C133" s="2">
        <v>82.01</v>
      </c>
      <c r="D133" s="2">
        <v>76.5</v>
      </c>
      <c r="E133" s="2">
        <v>75.26</v>
      </c>
      <c r="F133" s="2">
        <v>65.94</v>
      </c>
      <c r="G133" s="6">
        <f t="shared" ref="G133:J133" si="133">(C133-average(C:C))/stdev(C:C)</f>
        <v>0.4740540801</v>
      </c>
      <c r="H133" s="6">
        <f t="shared" si="133"/>
        <v>0.5488409641</v>
      </c>
      <c r="I133" s="6">
        <f t="shared" si="133"/>
        <v>0.2691745724</v>
      </c>
      <c r="J133" s="6">
        <f t="shared" si="133"/>
        <v>0.6322918471</v>
      </c>
      <c r="K133" s="6">
        <f t="shared" si="3"/>
        <v>0.4810903659</v>
      </c>
      <c r="L133" s="9" t="b">
        <f>if(iferror(VLOOKUP($A133, NIL!$A$2:$F1000, 1, false), false), true, false)</f>
        <v>1</v>
      </c>
    </row>
    <row r="134">
      <c r="A134" s="2">
        <v>2408.0</v>
      </c>
      <c r="B134" s="2" t="s">
        <v>258</v>
      </c>
      <c r="C134" s="2">
        <v>75.78</v>
      </c>
      <c r="D134" s="2">
        <v>81.25</v>
      </c>
      <c r="E134" s="2">
        <v>75.0</v>
      </c>
      <c r="F134" s="2">
        <v>67.19</v>
      </c>
      <c r="G134" s="6">
        <f t="shared" ref="G134:J134" si="134">(C134-average(C:C))/stdev(C:C)</f>
        <v>0.04049492929</v>
      </c>
      <c r="H134" s="6">
        <f t="shared" si="134"/>
        <v>0.8679345479</v>
      </c>
      <c r="I134" s="6">
        <f t="shared" si="134"/>
        <v>0.2502264068</v>
      </c>
      <c r="J134" s="6">
        <f t="shared" si="134"/>
        <v>0.7076886516</v>
      </c>
      <c r="K134" s="6">
        <f t="shared" si="3"/>
        <v>0.4665861339</v>
      </c>
      <c r="L134" s="9" t="b">
        <f>if(iferror(VLOOKUP($A134, NIL!$A$2:$F1000, 1, false), false), true, false)</f>
        <v>1</v>
      </c>
    </row>
    <row r="135">
      <c r="A135" s="2">
        <v>2090.0</v>
      </c>
      <c r="B135" s="2" t="s">
        <v>260</v>
      </c>
      <c r="C135" s="2">
        <v>84.4</v>
      </c>
      <c r="D135" s="2">
        <v>75.45</v>
      </c>
      <c r="E135" s="2">
        <v>78.56</v>
      </c>
      <c r="F135" s="2">
        <v>60.61</v>
      </c>
      <c r="G135" s="6">
        <f t="shared" ref="G135:J135" si="135">(C135-average(C:C))/stdev(C:C)</f>
        <v>0.6403793402</v>
      </c>
      <c r="H135" s="6">
        <f t="shared" si="135"/>
        <v>0.4783044877</v>
      </c>
      <c r="I135" s="6">
        <f t="shared" si="135"/>
        <v>0.5096705194</v>
      </c>
      <c r="J135" s="6">
        <f t="shared" si="135"/>
        <v>0.3107998726</v>
      </c>
      <c r="K135" s="6">
        <f t="shared" si="3"/>
        <v>0.484788555</v>
      </c>
      <c r="L135" s="9" t="b">
        <f>if(iferror(VLOOKUP($A135, NIL!$A$2:$F1000, 1, false), false), true, false)</f>
        <v>1</v>
      </c>
    </row>
    <row r="136">
      <c r="A136" s="2">
        <v>2099.0</v>
      </c>
      <c r="B136" s="2" t="s">
        <v>262</v>
      </c>
      <c r="C136" s="2">
        <v>82.98</v>
      </c>
      <c r="D136" s="2">
        <v>76.54</v>
      </c>
      <c r="E136" s="2">
        <v>80.68</v>
      </c>
      <c r="F136" s="2">
        <v>58.28</v>
      </c>
      <c r="G136" s="6">
        <f t="shared" ref="G136:J136" si="136">(C136-average(C:C))/stdev(C:C)</f>
        <v>0.5415584744</v>
      </c>
      <c r="H136" s="6">
        <f t="shared" si="136"/>
        <v>0.551528068</v>
      </c>
      <c r="I136" s="6">
        <f t="shared" si="136"/>
        <v>0.6641709459</v>
      </c>
      <c r="J136" s="6">
        <f t="shared" si="136"/>
        <v>0.170260229</v>
      </c>
      <c r="K136" s="6">
        <f t="shared" si="3"/>
        <v>0.4818794293</v>
      </c>
      <c r="L136" s="9" t="b">
        <f>if(iferror(VLOOKUP($A136, NIL!$A$2:$F1000, 1, false), false), true, false)</f>
        <v>1</v>
      </c>
    </row>
    <row r="137">
      <c r="A137" s="2">
        <v>2019.0</v>
      </c>
      <c r="B137" s="2" t="s">
        <v>264</v>
      </c>
      <c r="C137" s="2">
        <v>80.83</v>
      </c>
      <c r="D137" s="2">
        <v>72.17</v>
      </c>
      <c r="E137" s="2">
        <v>80.9</v>
      </c>
      <c r="F137" s="2">
        <v>64.4</v>
      </c>
      <c r="G137" s="6">
        <f t="shared" ref="G137:J137" si="137">(C137-average(C:C))/stdev(C:C)</f>
        <v>0.3919353324</v>
      </c>
      <c r="H137" s="6">
        <f t="shared" si="137"/>
        <v>0.2579619709</v>
      </c>
      <c r="I137" s="6">
        <f t="shared" si="137"/>
        <v>0.680204009</v>
      </c>
      <c r="J137" s="6">
        <f t="shared" si="137"/>
        <v>0.5394029839</v>
      </c>
      <c r="K137" s="6">
        <f t="shared" si="3"/>
        <v>0.4673760741</v>
      </c>
      <c r="L137" s="9" t="b">
        <f>if(iferror(VLOOKUP($A137, NIL!$A$2:$F1000, 1, false), false), true, false)</f>
        <v>1</v>
      </c>
    </row>
    <row r="138">
      <c r="A138" s="2">
        <v>2297.0</v>
      </c>
      <c r="B138" s="2" t="s">
        <v>265</v>
      </c>
      <c r="C138" s="2">
        <v>85.47</v>
      </c>
      <c r="D138" s="2">
        <v>68.67</v>
      </c>
      <c r="E138" s="2">
        <v>78.36</v>
      </c>
      <c r="F138" s="2">
        <v>65.27</v>
      </c>
      <c r="G138" s="6">
        <f t="shared" ref="G138:J138" si="138">(C138-average(C:C))/stdev(C:C)</f>
        <v>0.7148429504</v>
      </c>
      <c r="H138" s="6">
        <f t="shared" si="138"/>
        <v>0.02284038284</v>
      </c>
      <c r="I138" s="6">
        <f t="shared" si="138"/>
        <v>0.4950950074</v>
      </c>
      <c r="J138" s="6">
        <f t="shared" si="138"/>
        <v>0.5918791598</v>
      </c>
      <c r="K138" s="6">
        <f t="shared" si="3"/>
        <v>0.4561643751</v>
      </c>
      <c r="L138" s="9" t="b">
        <f>if(iferror(VLOOKUP($A138, NIL!$A$2:$F1000, 1, false), false), true, false)</f>
        <v>1</v>
      </c>
    </row>
    <row r="139">
      <c r="A139" s="2">
        <v>2181.0</v>
      </c>
      <c r="B139" s="2" t="s">
        <v>266</v>
      </c>
      <c r="C139" s="2">
        <v>75.0</v>
      </c>
      <c r="D139" s="2">
        <v>78.13</v>
      </c>
      <c r="E139" s="2">
        <v>82.81</v>
      </c>
      <c r="F139" s="2">
        <v>61.72</v>
      </c>
      <c r="G139" s="6">
        <f t="shared" ref="G139:J139" si="139">(C139-average(C:C))/stdev(C:C)</f>
        <v>-0.01378695476</v>
      </c>
      <c r="H139" s="6">
        <f t="shared" si="139"/>
        <v>0.6583404465</v>
      </c>
      <c r="I139" s="6">
        <f t="shared" si="139"/>
        <v>0.8194001481</v>
      </c>
      <c r="J139" s="6">
        <f t="shared" si="139"/>
        <v>0.377752235</v>
      </c>
      <c r="K139" s="6">
        <f t="shared" si="3"/>
        <v>0.4604264687</v>
      </c>
      <c r="L139" s="9" t="b">
        <f>if(iferror(VLOOKUP($A139, NIL!$A$2:$F1000, 1, false), false), true, false)</f>
        <v>1</v>
      </c>
    </row>
    <row r="140">
      <c r="A140" s="2">
        <v>1742.0</v>
      </c>
      <c r="B140" s="2" t="s">
        <v>203</v>
      </c>
      <c r="C140" s="2">
        <v>89.16</v>
      </c>
      <c r="D140" s="2">
        <v>64.61</v>
      </c>
      <c r="E140" s="2">
        <v>89.48</v>
      </c>
      <c r="F140" s="2">
        <v>53.58</v>
      </c>
      <c r="G140" s="6">
        <f t="shared" ref="G140:J140" si="140">(C140-average(C:C))/stdev(C:C)</f>
        <v>0.9716380172</v>
      </c>
      <c r="H140" s="6">
        <f t="shared" si="140"/>
        <v>-0.2499006593</v>
      </c>
      <c r="I140" s="6">
        <f t="shared" si="140"/>
        <v>1.305493471</v>
      </c>
      <c r="J140" s="6">
        <f t="shared" si="140"/>
        <v>-0.113231756</v>
      </c>
      <c r="K140" s="6">
        <f t="shared" si="3"/>
        <v>0.4784997683</v>
      </c>
      <c r="L140" s="9" t="b">
        <f>if(iferror(VLOOKUP($A140, NIL!$A$2:$F1000, 1, false), false), true, false)</f>
        <v>1</v>
      </c>
    </row>
    <row r="141">
      <c r="A141" s="2">
        <v>2095.0</v>
      </c>
      <c r="B141" s="2" t="s">
        <v>268</v>
      </c>
      <c r="C141" s="2">
        <v>85.86</v>
      </c>
      <c r="D141" s="2">
        <v>76.55</v>
      </c>
      <c r="E141" s="2">
        <v>80.63</v>
      </c>
      <c r="F141" s="2">
        <v>53.65</v>
      </c>
      <c r="G141" s="6">
        <f t="shared" ref="G141:J141" si="141">(C141-average(C:C))/stdev(C:C)</f>
        <v>0.7419838924</v>
      </c>
      <c r="H141" s="6">
        <f t="shared" si="141"/>
        <v>0.5521998439</v>
      </c>
      <c r="I141" s="6">
        <f t="shared" si="141"/>
        <v>0.6605270679</v>
      </c>
      <c r="J141" s="6">
        <f t="shared" si="141"/>
        <v>-0.109009535</v>
      </c>
      <c r="K141" s="6">
        <f t="shared" si="3"/>
        <v>0.4614253173</v>
      </c>
      <c r="L141" s="9" t="b">
        <f>if(iferror(VLOOKUP($A141, NIL!$A$2:$F1000, 1, false), false), true, false)</f>
        <v>1</v>
      </c>
    </row>
    <row r="142">
      <c r="A142" s="2">
        <v>1975.0</v>
      </c>
      <c r="B142" s="2" t="s">
        <v>269</v>
      </c>
      <c r="C142" s="2">
        <v>75.09</v>
      </c>
      <c r="D142" s="2">
        <v>76.81</v>
      </c>
      <c r="E142" s="2">
        <v>81.33</v>
      </c>
      <c r="F142" s="2">
        <v>63.44</v>
      </c>
      <c r="G142" s="6">
        <f t="shared" ref="G142:J142" si="142">(C142-average(C:C))/stdev(C:C)</f>
        <v>-0.007523660451</v>
      </c>
      <c r="H142" s="6">
        <f t="shared" si="142"/>
        <v>0.5696660191</v>
      </c>
      <c r="I142" s="6">
        <f t="shared" si="142"/>
        <v>0.7115413597</v>
      </c>
      <c r="J142" s="6">
        <f t="shared" si="142"/>
        <v>0.481498238</v>
      </c>
      <c r="K142" s="6">
        <f t="shared" si="3"/>
        <v>0.4387954891</v>
      </c>
      <c r="L142" s="9" t="b">
        <f>if(iferror(VLOOKUP($A142, NIL!$A$2:$F1000, 1, false), false), true, false)</f>
        <v>1</v>
      </c>
    </row>
    <row r="143">
      <c r="A143" s="2">
        <v>245.0</v>
      </c>
      <c r="B143" s="2" t="s">
        <v>53</v>
      </c>
      <c r="C143" s="2">
        <v>74.75</v>
      </c>
      <c r="D143" s="2">
        <v>76.86</v>
      </c>
      <c r="E143" s="2">
        <v>73.37</v>
      </c>
      <c r="F143" s="2">
        <v>71.39</v>
      </c>
      <c r="G143" s="6">
        <f t="shared" ref="G143:J143" si="143">(C143-average(C:C))/stdev(C:C)</f>
        <v>-0.03118499452</v>
      </c>
      <c r="H143" s="6">
        <f t="shared" si="143"/>
        <v>0.5730248989</v>
      </c>
      <c r="I143" s="6">
        <f t="shared" si="143"/>
        <v>0.1314359845</v>
      </c>
      <c r="J143" s="6">
        <f t="shared" si="143"/>
        <v>0.9610219148</v>
      </c>
      <c r="K143" s="6">
        <f t="shared" si="3"/>
        <v>0.4085744509</v>
      </c>
      <c r="L143" s="9" t="b">
        <f>if(iferror(VLOOKUP($A143, NIL!$A$2:$F1000, 1, false), false), true, false)</f>
        <v>1</v>
      </c>
    </row>
    <row r="144">
      <c r="A144" s="2">
        <v>2446.0</v>
      </c>
      <c r="B144" s="2" t="s">
        <v>272</v>
      </c>
      <c r="C144" s="2">
        <v>86.72</v>
      </c>
      <c r="D144" s="2">
        <v>78.91</v>
      </c>
      <c r="E144" s="2">
        <v>72.66</v>
      </c>
      <c r="F144" s="2">
        <v>57.81</v>
      </c>
      <c r="G144" s="6">
        <f t="shared" ref="G144:J144" si="144">(C144-average(C:C))/stdev(C:C)</f>
        <v>0.8018331492</v>
      </c>
      <c r="H144" s="6">
        <f t="shared" si="144"/>
        <v>0.7107389719</v>
      </c>
      <c r="I144" s="6">
        <f t="shared" si="144"/>
        <v>0.07969291715</v>
      </c>
      <c r="J144" s="6">
        <f t="shared" si="144"/>
        <v>0.1419110305</v>
      </c>
      <c r="K144" s="6">
        <f t="shared" si="3"/>
        <v>0.4335440172</v>
      </c>
      <c r="L144" s="9" t="b">
        <f>if(iferror(VLOOKUP($A144, NIL!$A$2:$F1000, 1, false), false), true, false)</f>
        <v>1</v>
      </c>
    </row>
    <row r="145">
      <c r="A145" s="2">
        <v>2499.0</v>
      </c>
      <c r="B145" s="2" t="s">
        <v>273</v>
      </c>
      <c r="C145" s="2">
        <v>89.84</v>
      </c>
      <c r="D145" s="2">
        <v>67.19</v>
      </c>
      <c r="E145" s="2">
        <v>82.81</v>
      </c>
      <c r="F145" s="2">
        <v>56.25</v>
      </c>
      <c r="G145" s="6">
        <f t="shared" ref="G145:J145" si="145">(C145-average(C:C))/stdev(C:C)</f>
        <v>1.018960685</v>
      </c>
      <c r="H145" s="6">
        <f t="shared" si="145"/>
        <v>-0.07658246011</v>
      </c>
      <c r="I145" s="6">
        <f t="shared" si="145"/>
        <v>0.8194001481</v>
      </c>
      <c r="J145" s="6">
        <f t="shared" si="145"/>
        <v>0.04781581841</v>
      </c>
      <c r="K145" s="6">
        <f t="shared" si="3"/>
        <v>0.4523985479</v>
      </c>
      <c r="L145" s="9" t="b">
        <f>if(iferror(VLOOKUP($A145, NIL!$A$2:$F1000, 1, false), false), true, false)</f>
        <v>1</v>
      </c>
    </row>
    <row r="146">
      <c r="A146" s="2">
        <v>1869.0</v>
      </c>
      <c r="B146" s="2" t="s">
        <v>245</v>
      </c>
      <c r="C146" s="2">
        <v>80.94</v>
      </c>
      <c r="D146" s="2">
        <v>80.23</v>
      </c>
      <c r="E146" s="2">
        <v>77.93</v>
      </c>
      <c r="F146" s="2">
        <v>56.95</v>
      </c>
      <c r="G146" s="6">
        <f t="shared" ref="G146:J146" si="146">(C146-average(C:C))/stdev(C:C)</f>
        <v>0.3995904699</v>
      </c>
      <c r="H146" s="6">
        <f t="shared" si="146"/>
        <v>0.7994133994</v>
      </c>
      <c r="I146" s="6">
        <f t="shared" si="146"/>
        <v>0.4637576567</v>
      </c>
      <c r="J146" s="6">
        <f t="shared" si="146"/>
        <v>0.09003802895</v>
      </c>
      <c r="K146" s="6">
        <f t="shared" si="3"/>
        <v>0.4381998887</v>
      </c>
      <c r="L146" s="9" t="b">
        <f>if(iferror(VLOOKUP($A146, NIL!$A$2:$F1000, 1, false), false), true, false)</f>
        <v>1</v>
      </c>
    </row>
    <row r="147">
      <c r="A147" s="2">
        <v>2488.0</v>
      </c>
      <c r="B147" s="2" t="s">
        <v>276</v>
      </c>
      <c r="C147" s="2">
        <v>74.22</v>
      </c>
      <c r="D147" s="2">
        <v>77.34</v>
      </c>
      <c r="E147" s="2">
        <v>79.69</v>
      </c>
      <c r="F147" s="2">
        <v>64.06</v>
      </c>
      <c r="G147" s="6">
        <f t="shared" ref="G147:J147" si="147">(C147-average(C:C))/stdev(C:C)</f>
        <v>-0.06806883881</v>
      </c>
      <c r="H147" s="6">
        <f t="shared" si="147"/>
        <v>0.6052701452</v>
      </c>
      <c r="I147" s="6">
        <f t="shared" si="147"/>
        <v>0.5920221618</v>
      </c>
      <c r="J147" s="6">
        <f t="shared" si="147"/>
        <v>0.5188950531</v>
      </c>
      <c r="K147" s="6">
        <f t="shared" si="3"/>
        <v>0.4120296303</v>
      </c>
      <c r="L147" s="9" t="b">
        <f>if(iferror(VLOOKUP($A147, NIL!$A$2:$F1000, 1, false), false), true, false)</f>
        <v>1</v>
      </c>
    </row>
    <row r="148">
      <c r="A148" s="2">
        <v>2055.0</v>
      </c>
      <c r="B148" s="2" t="s">
        <v>277</v>
      </c>
      <c r="C148" s="2">
        <v>93.69</v>
      </c>
      <c r="D148" s="2">
        <v>73.57</v>
      </c>
      <c r="E148" s="2">
        <v>74.95</v>
      </c>
      <c r="F148" s="2">
        <v>52.87</v>
      </c>
      <c r="G148" s="6">
        <f t="shared" ref="G148:J148" si="148">(C148-average(C:C))/stdev(C:C)</f>
        <v>1.286890498</v>
      </c>
      <c r="H148" s="6">
        <f t="shared" si="148"/>
        <v>0.3520106061</v>
      </c>
      <c r="I148" s="6">
        <f t="shared" si="148"/>
        <v>0.2465825289</v>
      </c>
      <c r="J148" s="6">
        <f t="shared" si="148"/>
        <v>-0.156057141</v>
      </c>
      <c r="K148" s="6">
        <f t="shared" si="3"/>
        <v>0.4323566229</v>
      </c>
      <c r="L148" s="9" t="b">
        <f>if(iferror(VLOOKUP($A148, NIL!$A$2:$F1000, 1, false), false), true, false)</f>
        <v>1</v>
      </c>
    </row>
    <row r="149">
      <c r="A149" s="2">
        <v>2369.0</v>
      </c>
      <c r="B149" s="2" t="s">
        <v>281</v>
      </c>
      <c r="C149" s="2">
        <v>75.63</v>
      </c>
      <c r="D149" s="2">
        <v>76.88</v>
      </c>
      <c r="E149" s="2">
        <v>76.04</v>
      </c>
      <c r="F149" s="2">
        <v>66.46</v>
      </c>
      <c r="G149" s="6">
        <f t="shared" ref="G149:J149" si="149">(C149-average(C:C))/stdev(C:C)</f>
        <v>0.03005610543</v>
      </c>
      <c r="H149" s="6">
        <f t="shared" si="149"/>
        <v>0.5743684508</v>
      </c>
      <c r="I149" s="6">
        <f t="shared" si="149"/>
        <v>0.3260190689</v>
      </c>
      <c r="J149" s="6">
        <f t="shared" si="149"/>
        <v>0.6636569178</v>
      </c>
      <c r="K149" s="6">
        <f t="shared" si="3"/>
        <v>0.3985251357</v>
      </c>
      <c r="L149" s="9" t="b">
        <f>if(iferror(VLOOKUP($A149, NIL!$A$2:$F1000, 1, false), false), true, false)</f>
        <v>1</v>
      </c>
    </row>
    <row r="150">
      <c r="A150" s="2">
        <v>2112.0</v>
      </c>
      <c r="B150" s="2" t="s">
        <v>283</v>
      </c>
      <c r="C150" s="2">
        <v>77.08</v>
      </c>
      <c r="D150" s="2">
        <v>75.21</v>
      </c>
      <c r="E150" s="2">
        <v>75.43</v>
      </c>
      <c r="F150" s="2">
        <v>66.74</v>
      </c>
      <c r="G150" s="6">
        <f t="shared" ref="G150:J150" si="150">(C150-average(C:C))/stdev(C:C)</f>
        <v>0.130964736</v>
      </c>
      <c r="H150" s="6">
        <f t="shared" si="150"/>
        <v>0.4621818645</v>
      </c>
      <c r="I150" s="6">
        <f t="shared" si="150"/>
        <v>0.2815637575</v>
      </c>
      <c r="J150" s="6">
        <f t="shared" si="150"/>
        <v>0.680545802</v>
      </c>
      <c r="K150" s="6">
        <f t="shared" si="3"/>
        <v>0.38881404</v>
      </c>
      <c r="L150" s="9" t="b">
        <f>if(iferror(VLOOKUP($A150, NIL!$A$2:$F1000, 1, false), false), true, false)</f>
        <v>1</v>
      </c>
    </row>
    <row r="151">
      <c r="A151" s="2">
        <v>1077.0</v>
      </c>
      <c r="B151" s="2" t="s">
        <v>285</v>
      </c>
      <c r="C151" s="2">
        <v>84.29</v>
      </c>
      <c r="D151" s="2">
        <v>68.66</v>
      </c>
      <c r="E151" s="2">
        <v>83.65</v>
      </c>
      <c r="F151" s="2">
        <v>57.28</v>
      </c>
      <c r="G151" s="6">
        <f t="shared" ref="G151:J151" si="151">(C151-average(C:C))/stdev(C:C)</f>
        <v>0.6327242027</v>
      </c>
      <c r="H151" s="6">
        <f t="shared" si="151"/>
        <v>0.02216860687</v>
      </c>
      <c r="I151" s="6">
        <f t="shared" si="151"/>
        <v>0.8806172982</v>
      </c>
      <c r="J151" s="6">
        <f t="shared" si="151"/>
        <v>0.1099427853</v>
      </c>
      <c r="K151" s="6">
        <f t="shared" si="3"/>
        <v>0.4113632233</v>
      </c>
      <c r="L151" s="9" t="b">
        <f>if(iferror(VLOOKUP($A151, NIL!$A$2:$F1000, 1, false), false), true, false)</f>
        <v>1</v>
      </c>
    </row>
    <row r="152">
      <c r="A152" s="2">
        <v>2104.0</v>
      </c>
      <c r="B152" s="2" t="s">
        <v>287</v>
      </c>
      <c r="C152" s="2">
        <v>70.82</v>
      </c>
      <c r="D152" s="2">
        <v>73.89</v>
      </c>
      <c r="E152" s="2">
        <v>84.31</v>
      </c>
      <c r="F152" s="2">
        <v>64.04</v>
      </c>
      <c r="G152" s="6">
        <f t="shared" ref="G152:J152" si="152">(C152-average(C:C))/stdev(C:C)</f>
        <v>-0.3046821795</v>
      </c>
      <c r="H152" s="6">
        <f t="shared" si="152"/>
        <v>0.373507437</v>
      </c>
      <c r="I152" s="6">
        <f t="shared" si="152"/>
        <v>0.9287164876</v>
      </c>
      <c r="J152" s="6">
        <f t="shared" si="152"/>
        <v>0.5176887042</v>
      </c>
      <c r="K152" s="6">
        <f t="shared" si="3"/>
        <v>0.3788076123</v>
      </c>
      <c r="L152" s="9" t="b">
        <f>if(iferror(VLOOKUP($A152, NIL!$A$2:$F1000, 1, false), false), true, false)</f>
        <v>1</v>
      </c>
    </row>
    <row r="153">
      <c r="A153" s="2">
        <v>2281.0</v>
      </c>
      <c r="B153" s="2" t="s">
        <v>289</v>
      </c>
      <c r="C153" s="2">
        <v>92.35</v>
      </c>
      <c r="D153" s="2">
        <v>70.47</v>
      </c>
      <c r="E153" s="2">
        <v>79.92</v>
      </c>
      <c r="F153" s="2">
        <v>50.12</v>
      </c>
      <c r="G153" s="6">
        <f t="shared" ref="G153:J153" si="153">(C153-average(C:C))/stdev(C:C)</f>
        <v>1.193637005</v>
      </c>
      <c r="H153" s="6">
        <f t="shared" si="153"/>
        <v>0.1437600567</v>
      </c>
      <c r="I153" s="6">
        <f t="shared" si="153"/>
        <v>0.6087840005</v>
      </c>
      <c r="J153" s="6">
        <f t="shared" si="153"/>
        <v>-0.321930111</v>
      </c>
      <c r="K153" s="6">
        <f t="shared" si="3"/>
        <v>0.4060627377</v>
      </c>
      <c r="L153" s="9" t="b">
        <f>if(iferror(VLOOKUP($A153, NIL!$A$2:$F1000, 1, false), false), true, false)</f>
        <v>1</v>
      </c>
    </row>
    <row r="154">
      <c r="A154" s="2">
        <v>2089.0</v>
      </c>
      <c r="B154" s="2" t="s">
        <v>292</v>
      </c>
      <c r="C154" s="2">
        <v>90.34</v>
      </c>
      <c r="D154" s="2">
        <v>75.42</v>
      </c>
      <c r="E154" s="2">
        <v>75.98</v>
      </c>
      <c r="F154" s="2">
        <v>50.59</v>
      </c>
      <c r="G154" s="6">
        <f t="shared" ref="G154:J154" si="154">(C154-average(C:C))/stdev(C:C)</f>
        <v>1.053756765</v>
      </c>
      <c r="H154" s="6">
        <f t="shared" si="154"/>
        <v>0.4762891598</v>
      </c>
      <c r="I154" s="6">
        <f t="shared" si="154"/>
        <v>0.3216464153</v>
      </c>
      <c r="J154" s="6">
        <f t="shared" si="154"/>
        <v>-0.2935809125</v>
      </c>
      <c r="K154" s="6">
        <f t="shared" si="3"/>
        <v>0.3895278569</v>
      </c>
      <c r="L154" s="9" t="b">
        <f>if(iferror(VLOOKUP($A154, NIL!$A$2:$F1000, 1, false), false), true, false)</f>
        <v>1</v>
      </c>
    </row>
    <row r="155">
      <c r="A155" s="2">
        <v>2204.0</v>
      </c>
      <c r="B155" s="2" t="s">
        <v>293</v>
      </c>
      <c r="C155" s="2">
        <v>92.19</v>
      </c>
      <c r="D155" s="2">
        <v>67.19</v>
      </c>
      <c r="E155" s="2">
        <v>82.81</v>
      </c>
      <c r="F155" s="2">
        <v>49.22</v>
      </c>
      <c r="G155" s="6">
        <f t="shared" ref="G155:J155" si="155">(C155-average(C:C))/stdev(C:C)</f>
        <v>1.182502259</v>
      </c>
      <c r="H155" s="6">
        <f t="shared" si="155"/>
        <v>-0.07658246011</v>
      </c>
      <c r="I155" s="6">
        <f t="shared" si="155"/>
        <v>0.8194001481</v>
      </c>
      <c r="J155" s="6">
        <f t="shared" si="155"/>
        <v>-0.3762158102</v>
      </c>
      <c r="K155" s="6">
        <f t="shared" si="3"/>
        <v>0.3872760342</v>
      </c>
      <c r="L155" s="9" t="b">
        <f>if(iferror(VLOOKUP($A155, NIL!$A$2:$F1000, 1, false), false), true, false)</f>
        <v>1</v>
      </c>
    </row>
    <row r="156">
      <c r="A156" s="2">
        <v>1462.0</v>
      </c>
      <c r="B156" s="2" t="s">
        <v>147</v>
      </c>
      <c r="C156" s="2">
        <v>81.29</v>
      </c>
      <c r="D156" s="2">
        <v>76.13</v>
      </c>
      <c r="E156" s="2">
        <v>69.18</v>
      </c>
      <c r="F156" s="2">
        <v>62.66</v>
      </c>
      <c r="G156" s="6">
        <f t="shared" ref="G156:J156" si="156">(C156-average(C:C))/stdev(C:C)</f>
        <v>0.4239477256</v>
      </c>
      <c r="H156" s="6">
        <f t="shared" si="156"/>
        <v>0.5239852534</v>
      </c>
      <c r="I156" s="6">
        <f t="shared" si="156"/>
        <v>-0.1739209906</v>
      </c>
      <c r="J156" s="6">
        <f t="shared" si="156"/>
        <v>0.434450632</v>
      </c>
      <c r="K156" s="6">
        <f t="shared" si="3"/>
        <v>0.3021156551</v>
      </c>
      <c r="L156" s="9" t="b">
        <f>if(iferror(VLOOKUP($A156, NIL!$A$2:$F1000, 1, false), false), true, false)</f>
        <v>1</v>
      </c>
    </row>
    <row r="157">
      <c r="A157" s="2">
        <v>1397.0</v>
      </c>
      <c r="B157" s="10" t="s">
        <v>125</v>
      </c>
      <c r="C157" s="2">
        <v>76.46</v>
      </c>
      <c r="D157" s="2">
        <v>71.02</v>
      </c>
      <c r="E157" s="2">
        <v>77.82</v>
      </c>
      <c r="F157" s="2">
        <v>63.45</v>
      </c>
      <c r="G157" s="6">
        <f t="shared" ref="G157:J157" si="157">(C157-average(C:C))/stdev(C:C)</f>
        <v>0.08781759743</v>
      </c>
      <c r="H157" s="6">
        <f t="shared" si="157"/>
        <v>0.1807077348</v>
      </c>
      <c r="I157" s="6">
        <f t="shared" si="157"/>
        <v>0.4557411252</v>
      </c>
      <c r="J157" s="6">
        <f t="shared" si="157"/>
        <v>0.4821014125</v>
      </c>
      <c r="K157" s="6">
        <f t="shared" si="3"/>
        <v>0.3015919675</v>
      </c>
      <c r="L157" s="9" t="b">
        <f>if(iferror(VLOOKUP($A157, NIL!$A$2:$F1000, 1, false), false), true, false)</f>
        <v>1</v>
      </c>
    </row>
    <row r="158">
      <c r="A158" s="2">
        <v>2062.0</v>
      </c>
      <c r="B158" s="2" t="s">
        <v>290</v>
      </c>
      <c r="C158" s="2">
        <v>84.56</v>
      </c>
      <c r="D158" s="2">
        <v>67.91</v>
      </c>
      <c r="E158" s="2">
        <v>76.35</v>
      </c>
      <c r="F158" s="2">
        <v>59.08</v>
      </c>
      <c r="G158" s="6">
        <f t="shared" ref="G158:J158" si="158">(C158-average(C:C))/stdev(C:C)</f>
        <v>0.6515140856</v>
      </c>
      <c r="H158" s="6">
        <f t="shared" si="158"/>
        <v>-0.02821459057</v>
      </c>
      <c r="I158" s="6">
        <f t="shared" si="158"/>
        <v>0.3486111124</v>
      </c>
      <c r="J158" s="6">
        <f t="shared" si="158"/>
        <v>0.2185141839</v>
      </c>
      <c r="K158" s="6">
        <f t="shared" si="3"/>
        <v>0.2976061978</v>
      </c>
      <c r="L158" s="9" t="b">
        <f>if(iferror(VLOOKUP($A158, NIL!$A$2:$F1000, 1, false), false), true, false)</f>
        <v>1</v>
      </c>
    </row>
    <row r="159">
      <c r="A159" s="2">
        <v>1062.0</v>
      </c>
      <c r="B159" s="2" t="s">
        <v>92</v>
      </c>
      <c r="C159" s="2">
        <v>72.94</v>
      </c>
      <c r="D159" s="2">
        <v>79.89</v>
      </c>
      <c r="E159" s="2">
        <v>77.49</v>
      </c>
      <c r="F159" s="2">
        <v>57.24</v>
      </c>
      <c r="G159" s="6">
        <f t="shared" ref="G159:J159" si="159">(C159-average(C:C))/stdev(C:C)</f>
        <v>-0.1571468024</v>
      </c>
      <c r="H159" s="6">
        <f t="shared" si="159"/>
        <v>0.7765730165</v>
      </c>
      <c r="I159" s="6">
        <f t="shared" si="159"/>
        <v>0.4316915305</v>
      </c>
      <c r="J159" s="6">
        <f t="shared" si="159"/>
        <v>0.1075300876</v>
      </c>
      <c r="K159" s="6">
        <f t="shared" si="3"/>
        <v>0.2896619581</v>
      </c>
      <c r="L159" s="9" t="b">
        <f>if(iferror(VLOOKUP($A159, NIL!$A$2:$F1000, 1, false), false), true, false)</f>
        <v>1</v>
      </c>
    </row>
    <row r="160">
      <c r="A160" s="2">
        <v>2376.0</v>
      </c>
      <c r="B160" s="2" t="s">
        <v>297</v>
      </c>
      <c r="C160" s="2">
        <v>86.72</v>
      </c>
      <c r="D160" s="2">
        <v>71.88</v>
      </c>
      <c r="E160" s="2">
        <v>66.41</v>
      </c>
      <c r="F160" s="2">
        <v>62.5</v>
      </c>
      <c r="G160" s="6">
        <f t="shared" ref="G160:J160" si="160">(C160-average(C:C))/stdev(C:C)</f>
        <v>0.8018331492</v>
      </c>
      <c r="H160" s="6">
        <f t="shared" si="160"/>
        <v>0.2384804679</v>
      </c>
      <c r="I160" s="6">
        <f t="shared" si="160"/>
        <v>-0.3757918309</v>
      </c>
      <c r="J160" s="6">
        <f t="shared" si="160"/>
        <v>0.424799841</v>
      </c>
      <c r="K160" s="6">
        <f t="shared" si="3"/>
        <v>0.2723304068</v>
      </c>
      <c r="L160" s="9" t="b">
        <f>if(iferror(VLOOKUP($A160, NIL!$A$2:$F1000, 1, false), false), true, false)</f>
        <v>1</v>
      </c>
    </row>
    <row r="161">
      <c r="A161" s="2">
        <v>1849.0</v>
      </c>
      <c r="B161" s="2" t="s">
        <v>230</v>
      </c>
      <c r="C161" s="2">
        <v>79.14</v>
      </c>
      <c r="D161" s="2">
        <v>75.7</v>
      </c>
      <c r="E161" s="2">
        <v>71.76</v>
      </c>
      <c r="F161" s="2">
        <v>60.63</v>
      </c>
      <c r="G161" s="6">
        <f t="shared" ref="G161:J161" si="161">(C161-average(C:C))/stdev(C:C)</f>
        <v>0.2743245837</v>
      </c>
      <c r="H161" s="6">
        <f t="shared" si="161"/>
        <v>0.4950988868</v>
      </c>
      <c r="I161" s="6">
        <f t="shared" si="161"/>
        <v>0.01410311343</v>
      </c>
      <c r="J161" s="6">
        <f t="shared" si="161"/>
        <v>0.3120062215</v>
      </c>
      <c r="K161" s="6">
        <f t="shared" si="3"/>
        <v>0.2738832013</v>
      </c>
      <c r="L161" s="9" t="b">
        <f>if(iferror(VLOOKUP($A161, NIL!$A$2:$F1000, 1, false), false), true, false)</f>
        <v>1</v>
      </c>
    </row>
    <row r="162">
      <c r="A162" s="2">
        <v>2045.0</v>
      </c>
      <c r="B162" s="2" t="s">
        <v>288</v>
      </c>
      <c r="C162" s="2">
        <v>81.26</v>
      </c>
      <c r="D162" s="2">
        <v>73.48</v>
      </c>
      <c r="E162" s="2">
        <v>72.96</v>
      </c>
      <c r="F162" s="2">
        <v>58.83</v>
      </c>
      <c r="G162" s="6">
        <f t="shared" ref="G162:J162" si="162">(C162-average(C:C))/stdev(C:C)</f>
        <v>0.4218599608</v>
      </c>
      <c r="H162" s="6">
        <f t="shared" si="162"/>
        <v>0.3459646224</v>
      </c>
      <c r="I162" s="6">
        <f t="shared" si="162"/>
        <v>0.1015561851</v>
      </c>
      <c r="J162" s="6">
        <f t="shared" si="162"/>
        <v>0.2034348229</v>
      </c>
      <c r="K162" s="6">
        <f t="shared" si="3"/>
        <v>0.2682038978</v>
      </c>
      <c r="L162" s="9" t="b">
        <f>if(iferror(VLOOKUP($A162, NIL!$A$2:$F1000, 1, false), false), true, false)</f>
        <v>1</v>
      </c>
    </row>
    <row r="163">
      <c r="A163" s="2">
        <v>1708.0</v>
      </c>
      <c r="B163" s="2" t="s">
        <v>185</v>
      </c>
      <c r="C163" s="2">
        <v>78.8</v>
      </c>
      <c r="D163" s="2">
        <v>71.83</v>
      </c>
      <c r="E163" s="2">
        <v>73.79</v>
      </c>
      <c r="F163" s="2">
        <v>61.71</v>
      </c>
      <c r="G163" s="6">
        <f t="shared" ref="G163:J163" si="163">(C163-average(C:C))/stdev(C:C)</f>
        <v>0.2506632496</v>
      </c>
      <c r="H163" s="6">
        <f t="shared" si="163"/>
        <v>0.2351215881</v>
      </c>
      <c r="I163" s="6">
        <f t="shared" si="163"/>
        <v>0.1620445596</v>
      </c>
      <c r="J163" s="6">
        <f t="shared" si="163"/>
        <v>0.3771490606</v>
      </c>
      <c r="K163" s="6">
        <f t="shared" si="3"/>
        <v>0.2562446145</v>
      </c>
      <c r="L163" s="9" t="b">
        <f>if(iferror(VLOOKUP($A163, NIL!$A$2:$F1000, 1, false), false), true, false)</f>
        <v>1</v>
      </c>
    </row>
    <row r="164">
      <c r="A164" s="2">
        <v>949.0</v>
      </c>
      <c r="B164" s="2" t="s">
        <v>88</v>
      </c>
      <c r="C164" s="2">
        <v>88.05</v>
      </c>
      <c r="D164" s="2">
        <v>76.6</v>
      </c>
      <c r="E164" s="2">
        <v>71.33</v>
      </c>
      <c r="F164" s="2">
        <v>49.79</v>
      </c>
      <c r="G164" s="6">
        <f t="shared" ref="G164:J164" si="164">(C164-average(C:C))/stdev(C:C)</f>
        <v>0.8943907207</v>
      </c>
      <c r="H164" s="6">
        <f t="shared" si="164"/>
        <v>0.5555587238</v>
      </c>
      <c r="I164" s="6">
        <f t="shared" si="164"/>
        <v>-0.01723423724</v>
      </c>
      <c r="J164" s="6">
        <f t="shared" si="164"/>
        <v>-0.3418348674</v>
      </c>
      <c r="K164" s="6">
        <f t="shared" si="3"/>
        <v>0.272720085</v>
      </c>
      <c r="L164" s="9" t="b">
        <f>if(iferror(VLOOKUP($A164, NIL!$A$2:$F1000, 1, false), false), true, false)</f>
        <v>1</v>
      </c>
    </row>
    <row r="165">
      <c r="A165" s="2">
        <v>1552.0</v>
      </c>
      <c r="B165" s="2" t="s">
        <v>165</v>
      </c>
      <c r="C165" s="2">
        <v>78.42</v>
      </c>
      <c r="D165" s="2">
        <v>76.82</v>
      </c>
      <c r="E165" s="2">
        <v>72.55</v>
      </c>
      <c r="F165" s="2">
        <v>57.95</v>
      </c>
      <c r="G165" s="6">
        <f t="shared" ref="G165:J165" si="165">(C165-average(C:C))/stdev(C:C)</f>
        <v>0.2242182291</v>
      </c>
      <c r="H165" s="6">
        <f t="shared" si="165"/>
        <v>0.570337795</v>
      </c>
      <c r="I165" s="6">
        <f t="shared" si="165"/>
        <v>0.07167638558</v>
      </c>
      <c r="J165" s="6">
        <f t="shared" si="165"/>
        <v>0.1503554726</v>
      </c>
      <c r="K165" s="6">
        <f t="shared" si="3"/>
        <v>0.2541469706</v>
      </c>
      <c r="L165" s="9" t="b">
        <f>if(iferror(VLOOKUP($A165, NIL!$A$2:$F1000, 1, false), false), true, false)</f>
        <v>1</v>
      </c>
    </row>
    <row r="166">
      <c r="A166" s="2">
        <v>1412.0</v>
      </c>
      <c r="B166" s="2" t="s">
        <v>127</v>
      </c>
      <c r="C166" s="2">
        <v>77.23</v>
      </c>
      <c r="D166" s="2">
        <v>77.62</v>
      </c>
      <c r="E166" s="2">
        <v>70.74</v>
      </c>
      <c r="F166" s="2">
        <v>59.69</v>
      </c>
      <c r="G166" s="6">
        <f t="shared" ref="G166:J166" si="166">(C166-average(C:C))/stdev(C:C)</f>
        <v>0.1414035599</v>
      </c>
      <c r="H166" s="6">
        <f t="shared" si="166"/>
        <v>0.6240798723</v>
      </c>
      <c r="I166" s="6">
        <f t="shared" si="166"/>
        <v>-0.06023199746</v>
      </c>
      <c r="J166" s="6">
        <f t="shared" si="166"/>
        <v>0.2553078245</v>
      </c>
      <c r="K166" s="6">
        <f t="shared" si="3"/>
        <v>0.2401398148</v>
      </c>
      <c r="L166" s="9" t="b">
        <f>if(iferror(VLOOKUP($A166, NIL!$A$2:$F1000, 1, false), false), true, false)</f>
        <v>1</v>
      </c>
    </row>
    <row r="167">
      <c r="A167" s="2">
        <v>2088.0</v>
      </c>
      <c r="B167" s="2" t="s">
        <v>300</v>
      </c>
      <c r="C167" s="2">
        <v>75.0</v>
      </c>
      <c r="D167" s="2">
        <v>71.88</v>
      </c>
      <c r="E167" s="2">
        <v>71.88</v>
      </c>
      <c r="F167" s="2">
        <v>66.41</v>
      </c>
      <c r="G167" s="6">
        <f t="shared" ref="G167:J167" si="167">(C167-average(C:C))/stdev(C:C)</f>
        <v>-0.01378695476</v>
      </c>
      <c r="H167" s="6">
        <f t="shared" si="167"/>
        <v>0.2384804679</v>
      </c>
      <c r="I167" s="6">
        <f t="shared" si="167"/>
        <v>0.02284842059</v>
      </c>
      <c r="J167" s="6">
        <f t="shared" si="167"/>
        <v>0.6606410456</v>
      </c>
      <c r="K167" s="6">
        <f t="shared" si="3"/>
        <v>0.2270457448</v>
      </c>
      <c r="L167" s="9" t="b">
        <f>if(iferror(VLOOKUP($A167, NIL!$A$2:$F1000, 1, false), false), true, false)</f>
        <v>1</v>
      </c>
    </row>
    <row r="168">
      <c r="A168" s="2">
        <v>1729.0</v>
      </c>
      <c r="B168" s="2" t="s">
        <v>201</v>
      </c>
      <c r="C168" s="2">
        <v>79.45</v>
      </c>
      <c r="D168" s="2">
        <v>72.53</v>
      </c>
      <c r="E168" s="2">
        <v>79.3</v>
      </c>
      <c r="F168" s="2">
        <v>53.53</v>
      </c>
      <c r="G168" s="6">
        <f t="shared" ref="G168:J168" si="168">(C168-average(C:C))/stdev(C:C)</f>
        <v>0.295898153</v>
      </c>
      <c r="H168" s="6">
        <f t="shared" si="168"/>
        <v>0.2821459057</v>
      </c>
      <c r="I168" s="6">
        <f t="shared" si="168"/>
        <v>0.5635999135</v>
      </c>
      <c r="J168" s="6">
        <f t="shared" si="168"/>
        <v>-0.1162476282</v>
      </c>
      <c r="K168" s="6">
        <f t="shared" si="3"/>
        <v>0.256349086</v>
      </c>
      <c r="L168" s="9" t="b">
        <f>if(iferror(VLOOKUP($A168, NIL!$A$2:$F1000, 1, false), false), true, false)</f>
        <v>1</v>
      </c>
    </row>
    <row r="169">
      <c r="A169" s="2">
        <v>1998.0</v>
      </c>
      <c r="B169" s="2" t="s">
        <v>275</v>
      </c>
      <c r="C169" s="2">
        <v>71.6</v>
      </c>
      <c r="D169" s="2">
        <v>73.63</v>
      </c>
      <c r="E169" s="2">
        <v>67.15</v>
      </c>
      <c r="F169" s="2">
        <v>71.95</v>
      </c>
      <c r="G169" s="6">
        <f t="shared" ref="G169:J169" si="169">(C169-average(C:C))/stdev(C:C)</f>
        <v>-0.2504002955</v>
      </c>
      <c r="H169" s="6">
        <f t="shared" si="169"/>
        <v>0.3560412619</v>
      </c>
      <c r="I169" s="6">
        <f t="shared" si="169"/>
        <v>-0.3218624368</v>
      </c>
      <c r="J169" s="6">
        <f t="shared" si="169"/>
        <v>0.9947996832</v>
      </c>
      <c r="K169" s="6">
        <f t="shared" si="3"/>
        <v>0.1946445532</v>
      </c>
      <c r="L169" s="9" t="b">
        <f>if(iferror(VLOOKUP($A169, NIL!$A$2:$F1000, 1, false), false), true, false)</f>
        <v>1</v>
      </c>
    </row>
    <row r="170">
      <c r="A170" s="2">
        <v>2064.0</v>
      </c>
      <c r="B170" s="2" t="s">
        <v>291</v>
      </c>
      <c r="C170" s="2">
        <v>72.71</v>
      </c>
      <c r="D170" s="2">
        <v>69.57</v>
      </c>
      <c r="E170" s="2">
        <v>75.05</v>
      </c>
      <c r="F170" s="2">
        <v>66.87</v>
      </c>
      <c r="G170" s="6">
        <f t="shared" ref="G170:J170" si="170">(C170-average(C:C))/stdev(C:C)</f>
        <v>-0.173152999</v>
      </c>
      <c r="H170" s="6">
        <f t="shared" si="170"/>
        <v>0.08330021977</v>
      </c>
      <c r="I170" s="6">
        <f t="shared" si="170"/>
        <v>0.2538702848</v>
      </c>
      <c r="J170" s="6">
        <f t="shared" si="170"/>
        <v>0.6883870696</v>
      </c>
      <c r="K170" s="6">
        <f t="shared" si="3"/>
        <v>0.2131011438</v>
      </c>
      <c r="L170" s="9" t="b">
        <f>if(iferror(VLOOKUP($A170, NIL!$A$2:$F1000, 1, false), false), true, false)</f>
        <v>1</v>
      </c>
    </row>
    <row r="171">
      <c r="A171" s="2">
        <v>2439.0</v>
      </c>
      <c r="B171" s="2" t="s">
        <v>302</v>
      </c>
      <c r="C171" s="2">
        <v>81.25</v>
      </c>
      <c r="D171" s="2">
        <v>66.41</v>
      </c>
      <c r="E171" s="2">
        <v>76.56</v>
      </c>
      <c r="F171" s="2">
        <v>59.38</v>
      </c>
      <c r="G171" s="6">
        <f t="shared" ref="G171:J171" si="171">(C171-average(C:C))/stdev(C:C)</f>
        <v>0.4211640392</v>
      </c>
      <c r="H171" s="6">
        <f t="shared" si="171"/>
        <v>-0.1289809854</v>
      </c>
      <c r="I171" s="6">
        <f t="shared" si="171"/>
        <v>0.3639154</v>
      </c>
      <c r="J171" s="6">
        <f t="shared" si="171"/>
        <v>0.2366094169</v>
      </c>
      <c r="K171" s="6">
        <f t="shared" si="3"/>
        <v>0.2231769677</v>
      </c>
      <c r="L171" s="9" t="b">
        <f>if(iferror(VLOOKUP($A171, NIL!$A$2:$F1000, 1, false), false), true, false)</f>
        <v>1</v>
      </c>
    </row>
    <row r="172">
      <c r="A172" s="2">
        <v>1874.0</v>
      </c>
      <c r="B172" s="2" t="s">
        <v>249</v>
      </c>
      <c r="C172" s="2">
        <v>77.92</v>
      </c>
      <c r="D172" s="2">
        <v>72.66</v>
      </c>
      <c r="E172" s="2">
        <v>69.82</v>
      </c>
      <c r="F172" s="2">
        <v>62.6</v>
      </c>
      <c r="G172" s="6">
        <f t="shared" ref="G172:J172" si="172">(C172-average(C:C))/stdev(C:C)</f>
        <v>0.1894221496</v>
      </c>
      <c r="H172" s="6">
        <f t="shared" si="172"/>
        <v>0.2908789932</v>
      </c>
      <c r="I172" s="6">
        <f t="shared" si="172"/>
        <v>-0.1272793524</v>
      </c>
      <c r="J172" s="6">
        <f t="shared" si="172"/>
        <v>0.4308315854</v>
      </c>
      <c r="K172" s="6">
        <f t="shared" si="3"/>
        <v>0.195963344</v>
      </c>
      <c r="L172" s="9" t="b">
        <f>if(iferror(VLOOKUP($A172, NIL!$A$2:$F1000, 1, false), false), true, false)</f>
        <v>1</v>
      </c>
    </row>
    <row r="173">
      <c r="A173" s="2">
        <v>2015.0</v>
      </c>
      <c r="B173" s="2" t="s">
        <v>284</v>
      </c>
      <c r="C173" s="2">
        <v>80.43</v>
      </c>
      <c r="D173" s="2">
        <v>74.26</v>
      </c>
      <c r="E173" s="2">
        <v>73.55</v>
      </c>
      <c r="F173" s="2">
        <v>54.72</v>
      </c>
      <c r="G173" s="6">
        <f t="shared" ref="G173:J173" si="173">(C173-average(C:C))/stdev(C:C)</f>
        <v>0.3640984688</v>
      </c>
      <c r="H173" s="6">
        <f t="shared" si="173"/>
        <v>0.3983631478</v>
      </c>
      <c r="I173" s="6">
        <f t="shared" si="173"/>
        <v>0.1445539453</v>
      </c>
      <c r="J173" s="6">
        <f t="shared" si="173"/>
        <v>-0.04446987032</v>
      </c>
      <c r="K173" s="6">
        <f t="shared" si="3"/>
        <v>0.2156364229</v>
      </c>
      <c r="L173" s="9" t="b">
        <f>if(iferror(VLOOKUP($A173, NIL!$A$2:$F1000, 1, false), false), true, false)</f>
        <v>1</v>
      </c>
    </row>
    <row r="174">
      <c r="A174" s="2">
        <v>2102.0</v>
      </c>
      <c r="B174" s="2" t="s">
        <v>303</v>
      </c>
      <c r="C174" s="2">
        <v>79.43</v>
      </c>
      <c r="D174" s="2">
        <v>77.08</v>
      </c>
      <c r="E174" s="2">
        <v>73.95</v>
      </c>
      <c r="F174" s="2">
        <v>50.58</v>
      </c>
      <c r="G174" s="6">
        <f t="shared" ref="G174:J174" si="174">(C174-average(C:C))/stdev(C:C)</f>
        <v>0.2945063098</v>
      </c>
      <c r="H174" s="6">
        <f t="shared" si="174"/>
        <v>0.5878039701</v>
      </c>
      <c r="I174" s="6">
        <f t="shared" si="174"/>
        <v>0.1737049692</v>
      </c>
      <c r="J174" s="6">
        <f t="shared" si="174"/>
        <v>-0.2941840869</v>
      </c>
      <c r="K174" s="6">
        <f t="shared" si="3"/>
        <v>0.1904577905</v>
      </c>
      <c r="L174" s="9" t="b">
        <f>if(iferror(VLOOKUP($A174, NIL!$A$2:$F1000, 1, false), false), true, false)</f>
        <v>1</v>
      </c>
    </row>
    <row r="175">
      <c r="A175" s="2">
        <v>1949.0</v>
      </c>
      <c r="B175" s="2" t="s">
        <v>263</v>
      </c>
      <c r="C175" s="2">
        <v>85.39</v>
      </c>
      <c r="D175" s="2">
        <v>65.38</v>
      </c>
      <c r="E175" s="2">
        <v>71.38</v>
      </c>
      <c r="F175" s="2">
        <v>58.86</v>
      </c>
      <c r="G175" s="6">
        <f t="shared" ref="G175:J175" si="175">(C175-average(C:C))/stdev(C:C)</f>
        <v>0.7092755776</v>
      </c>
      <c r="H175" s="6">
        <f t="shared" si="175"/>
        <v>-0.1981739099</v>
      </c>
      <c r="I175" s="6">
        <f t="shared" si="175"/>
        <v>-0.01359035926</v>
      </c>
      <c r="J175" s="6">
        <f t="shared" si="175"/>
        <v>0.2052443463</v>
      </c>
      <c r="K175" s="6">
        <f t="shared" si="3"/>
        <v>0.1756889137</v>
      </c>
      <c r="L175" s="9" t="b">
        <f>if(iferror(VLOOKUP($A175, NIL!$A$2:$F1000, 1, false), false), true, false)</f>
        <v>1</v>
      </c>
    </row>
    <row r="176">
      <c r="A176" s="2">
        <v>1117.0</v>
      </c>
      <c r="B176" s="2" t="s">
        <v>104</v>
      </c>
      <c r="C176" s="2">
        <v>74.39</v>
      </c>
      <c r="D176" s="2">
        <v>74.95</v>
      </c>
      <c r="E176" s="2">
        <v>71.26</v>
      </c>
      <c r="F176" s="2">
        <v>59.93</v>
      </c>
      <c r="G176" s="6">
        <f t="shared" ref="G176:J176" si="176">(C176-average(C:C))/stdev(C:C)</f>
        <v>-0.05623817178</v>
      </c>
      <c r="H176" s="6">
        <f t="shared" si="176"/>
        <v>0.4447156894</v>
      </c>
      <c r="I176" s="6">
        <f t="shared" si="176"/>
        <v>-0.02233566642</v>
      </c>
      <c r="J176" s="6">
        <f t="shared" si="176"/>
        <v>0.2697840109</v>
      </c>
      <c r="K176" s="6">
        <f t="shared" si="3"/>
        <v>0.1589814655</v>
      </c>
      <c r="L176" s="9" t="b">
        <f>if(iferror(VLOOKUP($A176, NIL!$A$2:$F1000, 1, false), false), true, false)</f>
        <v>1</v>
      </c>
    </row>
    <row r="177">
      <c r="A177" s="2">
        <v>758.0</v>
      </c>
      <c r="B177" s="2" t="s">
        <v>64</v>
      </c>
      <c r="C177" s="2">
        <v>74.53</v>
      </c>
      <c r="D177" s="2">
        <v>74.21</v>
      </c>
      <c r="E177" s="2">
        <v>70.0</v>
      </c>
      <c r="F177" s="2">
        <v>61.51</v>
      </c>
      <c r="G177" s="6">
        <f t="shared" ref="G177:J177" si="177">(C177-average(C:C))/stdev(C:C)</f>
        <v>-0.04649526951</v>
      </c>
      <c r="H177" s="6">
        <f t="shared" si="177"/>
        <v>0.3950042679</v>
      </c>
      <c r="I177" s="6">
        <f t="shared" si="177"/>
        <v>-0.1141613916</v>
      </c>
      <c r="J177" s="6">
        <f t="shared" si="177"/>
        <v>0.3650855718</v>
      </c>
      <c r="K177" s="6">
        <f t="shared" si="3"/>
        <v>0.1498582947</v>
      </c>
      <c r="L177" s="9" t="b">
        <f>if(iferror(VLOOKUP($A177, NIL!$A$2:$F1000, 1, false), false), true, false)</f>
        <v>1</v>
      </c>
    </row>
    <row r="178">
      <c r="A178" s="2">
        <v>2396.0</v>
      </c>
      <c r="B178" s="2" t="s">
        <v>304</v>
      </c>
      <c r="C178" s="2">
        <v>79.69</v>
      </c>
      <c r="D178" s="2">
        <v>66.41</v>
      </c>
      <c r="E178" s="2">
        <v>71.88</v>
      </c>
      <c r="F178" s="2">
        <v>61.72</v>
      </c>
      <c r="G178" s="6">
        <f t="shared" ref="G178:J178" si="178">(C178-average(C:C))/stdev(C:C)</f>
        <v>0.3126002711</v>
      </c>
      <c r="H178" s="6">
        <f t="shared" si="178"/>
        <v>-0.1289809854</v>
      </c>
      <c r="I178" s="6">
        <f t="shared" si="178"/>
        <v>0.02284842059</v>
      </c>
      <c r="J178" s="6">
        <f t="shared" si="178"/>
        <v>0.377752235</v>
      </c>
      <c r="K178" s="6">
        <f t="shared" si="3"/>
        <v>0.1460549853</v>
      </c>
      <c r="L178" s="9" t="b">
        <f>if(iferror(VLOOKUP($A178, NIL!$A$2:$F1000, 1, false), false), true, false)</f>
        <v>1</v>
      </c>
    </row>
    <row r="179">
      <c r="A179" s="2">
        <v>810.0</v>
      </c>
      <c r="B179" s="2" t="s">
        <v>69</v>
      </c>
      <c r="C179" s="2">
        <v>87.66</v>
      </c>
      <c r="D179" s="2">
        <v>69.34</v>
      </c>
      <c r="E179" s="2">
        <v>69.73</v>
      </c>
      <c r="F179" s="2">
        <v>52.93</v>
      </c>
      <c r="G179" s="6">
        <f t="shared" ref="G179:J179" si="179">(C179-average(C:C))/stdev(C:C)</f>
        <v>0.8672497787</v>
      </c>
      <c r="H179" s="6">
        <f t="shared" si="179"/>
        <v>0.06784937255</v>
      </c>
      <c r="I179" s="6">
        <f t="shared" si="179"/>
        <v>-0.1338383328</v>
      </c>
      <c r="J179" s="6">
        <f t="shared" si="179"/>
        <v>-0.1524380944</v>
      </c>
      <c r="K179" s="6">
        <f t="shared" si="3"/>
        <v>0.162205681</v>
      </c>
      <c r="L179" s="9" t="b">
        <f>if(iferror(VLOOKUP($A179, NIL!$A$2:$F1000, 1, false), false), true, false)</f>
        <v>1</v>
      </c>
    </row>
    <row r="180">
      <c r="A180" s="2">
        <v>1439.0</v>
      </c>
      <c r="B180" s="2" t="s">
        <v>134</v>
      </c>
      <c r="C180" s="2">
        <v>81.44</v>
      </c>
      <c r="D180" s="2">
        <v>67.59</v>
      </c>
      <c r="E180" s="2">
        <v>82.84</v>
      </c>
      <c r="F180" s="2">
        <v>46.76</v>
      </c>
      <c r="G180" s="6">
        <f t="shared" ref="G180:J180" si="180">(C180-average(C:C))/stdev(C:C)</f>
        <v>0.4343865494</v>
      </c>
      <c r="H180" s="6">
        <f t="shared" si="180"/>
        <v>-0.04971142147</v>
      </c>
      <c r="I180" s="6">
        <f t="shared" si="180"/>
        <v>0.8215864748</v>
      </c>
      <c r="J180" s="6">
        <f t="shared" si="180"/>
        <v>-0.5245967215</v>
      </c>
      <c r="K180" s="6">
        <f t="shared" si="3"/>
        <v>0.1704162203</v>
      </c>
      <c r="L180" s="9" t="b">
        <f>if(iferror(VLOOKUP($A180, NIL!$A$2:$F1000, 1, false), false), true, false)</f>
        <v>1</v>
      </c>
    </row>
    <row r="181">
      <c r="A181" s="2">
        <v>2011.0</v>
      </c>
      <c r="B181" s="2" t="s">
        <v>280</v>
      </c>
      <c r="C181" s="2">
        <v>84.42</v>
      </c>
      <c r="D181" s="2">
        <v>64.7</v>
      </c>
      <c r="E181" s="2">
        <v>78.76</v>
      </c>
      <c r="F181" s="2">
        <v>49.71</v>
      </c>
      <c r="G181" s="6">
        <f t="shared" ref="G181:J181" si="181">(C181-average(C:C))/stdev(C:C)</f>
        <v>0.6417711834</v>
      </c>
      <c r="H181" s="6">
        <f t="shared" si="181"/>
        <v>-0.2438546756</v>
      </c>
      <c r="I181" s="6">
        <f t="shared" si="181"/>
        <v>0.5242460313</v>
      </c>
      <c r="J181" s="6">
        <f t="shared" si="181"/>
        <v>-0.3466602628</v>
      </c>
      <c r="K181" s="6">
        <f t="shared" si="3"/>
        <v>0.1438755691</v>
      </c>
      <c r="L181" s="9" t="b">
        <f>if(iferror(VLOOKUP($A181, NIL!$A$2:$F1000, 1, false), false), true, false)</f>
        <v>1</v>
      </c>
    </row>
    <row r="182">
      <c r="A182" s="2">
        <v>2010.0</v>
      </c>
      <c r="B182" s="2" t="s">
        <v>279</v>
      </c>
      <c r="C182" s="2">
        <v>63.35</v>
      </c>
      <c r="D182" s="2">
        <v>75.31</v>
      </c>
      <c r="E182" s="2">
        <v>76.6</v>
      </c>
      <c r="F182" s="2">
        <v>61.76</v>
      </c>
      <c r="G182" s="6">
        <f t="shared" ref="G182:J182" si="182">(C182-average(C:C))/stdev(C:C)</f>
        <v>-0.8245356076</v>
      </c>
      <c r="H182" s="6">
        <f t="shared" si="182"/>
        <v>0.4688996242</v>
      </c>
      <c r="I182" s="6">
        <f t="shared" si="182"/>
        <v>0.3668305024</v>
      </c>
      <c r="J182" s="6">
        <f t="shared" si="182"/>
        <v>0.3801649327</v>
      </c>
      <c r="K182" s="6">
        <f t="shared" si="3"/>
        <v>0.09783986293</v>
      </c>
      <c r="L182" s="9" t="b">
        <f>if(iferror(VLOOKUP($A182, NIL!$A$2:$F1000, 1, false), false), true, false)</f>
        <v>1</v>
      </c>
    </row>
    <row r="183">
      <c r="A183" s="2">
        <v>1862.0</v>
      </c>
      <c r="B183" s="2" t="s">
        <v>239</v>
      </c>
      <c r="C183" s="2">
        <v>79.45</v>
      </c>
      <c r="D183" s="2">
        <v>68.82</v>
      </c>
      <c r="E183" s="2">
        <v>74.82</v>
      </c>
      <c r="F183" s="2">
        <v>53.88</v>
      </c>
      <c r="G183" s="6">
        <f t="shared" ref="G183:J183" si="183">(C183-average(C:C))/stdev(C:C)</f>
        <v>0.295898153</v>
      </c>
      <c r="H183" s="6">
        <f t="shared" si="183"/>
        <v>0.03291702233</v>
      </c>
      <c r="I183" s="6">
        <f t="shared" si="183"/>
        <v>0.2371084461</v>
      </c>
      <c r="J183" s="6">
        <f t="shared" si="183"/>
        <v>-0.09513652296</v>
      </c>
      <c r="K183" s="6">
        <f t="shared" si="3"/>
        <v>0.1176967746</v>
      </c>
      <c r="L183" s="9" t="b">
        <f>if(iferror(VLOOKUP($A183, NIL!$A$2:$F1000, 1, false), false), true, false)</f>
        <v>1</v>
      </c>
    </row>
    <row r="184">
      <c r="A184" s="2">
        <v>1752.0</v>
      </c>
      <c r="B184" s="2" t="s">
        <v>206</v>
      </c>
      <c r="C184" s="2">
        <v>83.52</v>
      </c>
      <c r="D184" s="2">
        <v>65.43</v>
      </c>
      <c r="E184" s="2">
        <v>81.04</v>
      </c>
      <c r="F184" s="2">
        <v>46.39</v>
      </c>
      <c r="G184" s="6">
        <f t="shared" ref="G184:J184" si="184">(C184-average(C:C))/stdev(C:C)</f>
        <v>0.5791382402</v>
      </c>
      <c r="H184" s="6">
        <f t="shared" si="184"/>
        <v>-0.1948150301</v>
      </c>
      <c r="I184" s="6">
        <f t="shared" si="184"/>
        <v>0.6904068674</v>
      </c>
      <c r="J184" s="6">
        <f t="shared" si="184"/>
        <v>-0.5469141757</v>
      </c>
      <c r="K184" s="6">
        <f t="shared" si="3"/>
        <v>0.1319539755</v>
      </c>
      <c r="L184" s="9" t="b">
        <f>if(iferror(VLOOKUP($A184, NIL!$A$2:$F1000, 1, false), false), true, false)</f>
        <v>1</v>
      </c>
    </row>
    <row r="185">
      <c r="A185" s="2">
        <v>1765.0</v>
      </c>
      <c r="B185" s="2" t="s">
        <v>215</v>
      </c>
      <c r="C185" s="2">
        <v>80.82</v>
      </c>
      <c r="D185" s="2">
        <v>69.48</v>
      </c>
      <c r="E185" s="2">
        <v>71.17</v>
      </c>
      <c r="F185" s="2">
        <v>52.37</v>
      </c>
      <c r="G185" s="6">
        <f t="shared" ref="G185:J185" si="185">(C185-average(C:C))/stdev(C:C)</f>
        <v>0.3912394108</v>
      </c>
      <c r="H185" s="6">
        <f t="shared" si="185"/>
        <v>0.07725423607</v>
      </c>
      <c r="I185" s="6">
        <f t="shared" si="185"/>
        <v>-0.0288946468</v>
      </c>
      <c r="J185" s="6">
        <f t="shared" si="185"/>
        <v>-0.1862158628</v>
      </c>
      <c r="K185" s="6">
        <f t="shared" si="3"/>
        <v>0.06334578432</v>
      </c>
      <c r="L185" s="9" t="b">
        <f>if(iferror(VLOOKUP($A185, NIL!$A$2:$F1000, 1, false), false), true, false)</f>
        <v>1</v>
      </c>
    </row>
    <row r="186">
      <c r="A186" s="2">
        <v>1493.0</v>
      </c>
      <c r="B186" s="2" t="s">
        <v>158</v>
      </c>
      <c r="C186" s="2">
        <v>73.92</v>
      </c>
      <c r="D186" s="2">
        <v>69.71</v>
      </c>
      <c r="E186" s="2">
        <v>70.86</v>
      </c>
      <c r="F186" s="2">
        <v>58.35</v>
      </c>
      <c r="G186" s="6">
        <f t="shared" ref="G186:J186" si="186">(C186-average(C:C))/stdev(C:C)</f>
        <v>-0.08894648653</v>
      </c>
      <c r="H186" s="6">
        <f t="shared" si="186"/>
        <v>0.09270508329</v>
      </c>
      <c r="I186" s="6">
        <f t="shared" si="186"/>
        <v>-0.0514866903</v>
      </c>
      <c r="J186" s="6">
        <f t="shared" si="186"/>
        <v>0.17448245</v>
      </c>
      <c r="K186" s="6">
        <f t="shared" si="3"/>
        <v>0.03168858912</v>
      </c>
      <c r="L186" s="9" t="b">
        <f>if(iferror(VLOOKUP($A186, NIL!$A$2:$F1000, 1, false), false), true, false)</f>
        <v>1</v>
      </c>
    </row>
    <row r="187">
      <c r="A187" s="2">
        <v>1867.0</v>
      </c>
      <c r="B187" s="2" t="s">
        <v>242</v>
      </c>
      <c r="C187" s="2">
        <v>72.46</v>
      </c>
      <c r="D187" s="2">
        <v>71.64</v>
      </c>
      <c r="E187" s="2">
        <v>72.27</v>
      </c>
      <c r="F187" s="2">
        <v>55.47</v>
      </c>
      <c r="G187" s="6">
        <f t="shared" ref="G187:J187" si="187">(C187-average(C:C))/stdev(C:C)</f>
        <v>-0.1905510387</v>
      </c>
      <c r="H187" s="6">
        <f t="shared" si="187"/>
        <v>0.2223578447</v>
      </c>
      <c r="I187" s="6">
        <f t="shared" si="187"/>
        <v>0.05127066887</v>
      </c>
      <c r="J187" s="6">
        <f t="shared" si="187"/>
        <v>0.0007682123927</v>
      </c>
      <c r="K187" s="6">
        <f t="shared" si="3"/>
        <v>0.02096142181</v>
      </c>
      <c r="L187" s="9" t="b">
        <f>if(iferror(VLOOKUP($A187, NIL!$A$2:$F1000, 1, false), false), true, false)</f>
        <v>1</v>
      </c>
    </row>
    <row r="188">
      <c r="A188" s="2">
        <v>1844.0</v>
      </c>
      <c r="B188" s="2" t="s">
        <v>227</v>
      </c>
      <c r="C188" s="2">
        <v>89.2</v>
      </c>
      <c r="D188" s="2">
        <v>57.84</v>
      </c>
      <c r="E188" s="2">
        <v>66.94</v>
      </c>
      <c r="F188" s="2">
        <v>57.11</v>
      </c>
      <c r="G188" s="6">
        <f t="shared" ref="G188:J188" si="188">(C188-average(C:C))/stdev(C:C)</f>
        <v>0.9744217036</v>
      </c>
      <c r="H188" s="6">
        <f t="shared" si="188"/>
        <v>-0.7046929882</v>
      </c>
      <c r="I188" s="6">
        <f t="shared" si="188"/>
        <v>-0.3371667243</v>
      </c>
      <c r="J188" s="6">
        <f t="shared" si="188"/>
        <v>0.09968881993</v>
      </c>
      <c r="K188" s="6">
        <f t="shared" si="3"/>
        <v>0.008062702753</v>
      </c>
      <c r="L188" s="9" t="b">
        <f>if(iferror(VLOOKUP($A188, NIL!$A$2:$F1000, 1, false), false), true, false)</f>
        <v>1</v>
      </c>
    </row>
    <row r="189">
      <c r="A189" s="2">
        <v>1018.0</v>
      </c>
      <c r="B189" s="2" t="s">
        <v>91</v>
      </c>
      <c r="C189" s="2">
        <v>88.82</v>
      </c>
      <c r="D189" s="2">
        <v>67.43</v>
      </c>
      <c r="E189" s="2">
        <v>75.76</v>
      </c>
      <c r="F189" s="2">
        <v>38.04</v>
      </c>
      <c r="G189" s="6">
        <f t="shared" ref="G189:J189" si="189">(C189-average(C:C))/stdev(C:C)</f>
        <v>0.9479766831</v>
      </c>
      <c r="H189" s="6">
        <f t="shared" si="189"/>
        <v>-0.06045983693</v>
      </c>
      <c r="I189" s="6">
        <f t="shared" si="189"/>
        <v>0.3056133522</v>
      </c>
      <c r="J189" s="6">
        <f t="shared" si="189"/>
        <v>-1.05056483</v>
      </c>
      <c r="K189" s="6">
        <f t="shared" si="3"/>
        <v>0.03564134214</v>
      </c>
      <c r="L189" s="9" t="b">
        <f>if(iferror(VLOOKUP($A189, NIL!$A$2:$F1000, 1, false), false), true, false)</f>
        <v>1</v>
      </c>
    </row>
    <row r="190">
      <c r="A190" s="2">
        <v>1594.0</v>
      </c>
      <c r="B190" s="2" t="s">
        <v>173</v>
      </c>
      <c r="C190" s="2">
        <v>75.8</v>
      </c>
      <c r="D190" s="2">
        <v>68.69</v>
      </c>
      <c r="E190" s="2">
        <v>69.82</v>
      </c>
      <c r="F190" s="2">
        <v>55.2</v>
      </c>
      <c r="G190" s="6">
        <f t="shared" ref="G190:J190" si="190">(C190-average(C:C))/stdev(C:C)</f>
        <v>0.04188677247</v>
      </c>
      <c r="H190" s="6">
        <f t="shared" si="190"/>
        <v>0.02418393477</v>
      </c>
      <c r="I190" s="6">
        <f t="shared" si="190"/>
        <v>-0.1272793524</v>
      </c>
      <c r="J190" s="6">
        <f t="shared" si="190"/>
        <v>-0.01551749738</v>
      </c>
      <c r="K190" s="6">
        <f t="shared" si="3"/>
        <v>-0.01918153563</v>
      </c>
      <c r="L190" s="9" t="b">
        <f>if(iferror(VLOOKUP($A190, NIL!$A$2:$F1000, 1, false), false), true, false)</f>
        <v>1</v>
      </c>
    </row>
    <row r="191">
      <c r="A191" s="2">
        <v>2092.0</v>
      </c>
      <c r="B191" s="2" t="s">
        <v>301</v>
      </c>
      <c r="C191" s="2">
        <v>85.78</v>
      </c>
      <c r="D191" s="2">
        <v>63.07</v>
      </c>
      <c r="E191" s="2">
        <v>66.4</v>
      </c>
      <c r="F191" s="2">
        <v>53.83</v>
      </c>
      <c r="G191" s="6">
        <f t="shared" ref="G191:J191" si="191">(C191-average(C:C))/stdev(C:C)</f>
        <v>0.7364165197</v>
      </c>
      <c r="H191" s="6">
        <f t="shared" si="191"/>
        <v>-0.353354158</v>
      </c>
      <c r="I191" s="6">
        <f t="shared" si="191"/>
        <v>-0.3765206065</v>
      </c>
      <c r="J191" s="6">
        <f t="shared" si="191"/>
        <v>-0.09815239514</v>
      </c>
      <c r="K191" s="6">
        <f t="shared" si="3"/>
        <v>-0.02290266001</v>
      </c>
      <c r="L191" s="9" t="b">
        <f>if(iferror(VLOOKUP($A191, NIL!$A$2:$F1000, 1, false), false), true, false)</f>
        <v>1</v>
      </c>
    </row>
    <row r="192">
      <c r="A192" s="2">
        <v>2012.0</v>
      </c>
      <c r="B192" s="2" t="s">
        <v>282</v>
      </c>
      <c r="C192" s="2">
        <v>80.83</v>
      </c>
      <c r="D192" s="2">
        <v>63.18</v>
      </c>
      <c r="E192" s="2">
        <v>73.65</v>
      </c>
      <c r="F192" s="2">
        <v>51.33</v>
      </c>
      <c r="G192" s="6">
        <f t="shared" ref="G192:J192" si="192">(C192-average(C:C))/stdev(C:C)</f>
        <v>0.3919353324</v>
      </c>
      <c r="H192" s="6">
        <f t="shared" si="192"/>
        <v>-0.3459646224</v>
      </c>
      <c r="I192" s="6">
        <f t="shared" si="192"/>
        <v>0.1518417012</v>
      </c>
      <c r="J192" s="6">
        <f t="shared" si="192"/>
        <v>-0.2489460042</v>
      </c>
      <c r="K192" s="6">
        <f t="shared" si="3"/>
        <v>-0.01278339823</v>
      </c>
      <c r="L192" s="9" t="b">
        <f>if(iferror(VLOOKUP($A192, NIL!$A$2:$F1000, 1, false), false), true, false)</f>
        <v>1</v>
      </c>
    </row>
    <row r="193">
      <c r="A193" s="2">
        <v>871.0</v>
      </c>
      <c r="B193" s="2" t="s">
        <v>83</v>
      </c>
      <c r="C193" s="2">
        <v>79.45</v>
      </c>
      <c r="D193" s="2">
        <v>71.42</v>
      </c>
      <c r="E193" s="2">
        <v>65.41</v>
      </c>
      <c r="F193" s="2">
        <v>52.09</v>
      </c>
      <c r="G193" s="6">
        <f t="shared" ref="G193:J193" si="193">(C193-average(C:C))/stdev(C:C)</f>
        <v>0.295898153</v>
      </c>
      <c r="H193" s="6">
        <f t="shared" si="193"/>
        <v>0.2075787735</v>
      </c>
      <c r="I193" s="6">
        <f t="shared" si="193"/>
        <v>-0.4486693906</v>
      </c>
      <c r="J193" s="6">
        <f t="shared" si="193"/>
        <v>-0.203104747</v>
      </c>
      <c r="K193" s="6">
        <f t="shared" si="3"/>
        <v>-0.03707430282</v>
      </c>
      <c r="L193" s="9" t="b">
        <f>if(iferror(VLOOKUP($A193, NIL!$A$2:$F1000, 1, false), false), true, false)</f>
        <v>1</v>
      </c>
    </row>
    <row r="194">
      <c r="A194" s="2">
        <v>869.0</v>
      </c>
      <c r="B194" s="2" t="s">
        <v>81</v>
      </c>
      <c r="C194" s="2">
        <v>76.63</v>
      </c>
      <c r="D194" s="2">
        <v>71.6</v>
      </c>
      <c r="E194" s="2">
        <v>65.38</v>
      </c>
      <c r="F194" s="2">
        <v>54.56</v>
      </c>
      <c r="G194" s="6">
        <f t="shared" ref="G194:J194" si="194">(C194-average(C:C))/stdev(C:C)</f>
        <v>0.09964826447</v>
      </c>
      <c r="H194" s="6">
        <f t="shared" si="194"/>
        <v>0.2196707408</v>
      </c>
      <c r="I194" s="6">
        <f t="shared" si="194"/>
        <v>-0.4508557174</v>
      </c>
      <c r="J194" s="6">
        <f t="shared" si="194"/>
        <v>-0.0541206613</v>
      </c>
      <c r="K194" s="6">
        <f t="shared" si="3"/>
        <v>-0.04641434336</v>
      </c>
      <c r="L194" s="9" t="b">
        <f>if(iferror(VLOOKUP($A194, NIL!$A$2:$F1000, 1, false), false), true, false)</f>
        <v>1</v>
      </c>
    </row>
    <row r="195">
      <c r="A195" s="2">
        <v>2380.0</v>
      </c>
      <c r="B195" s="2" t="s">
        <v>312</v>
      </c>
      <c r="C195" s="2">
        <v>65.63</v>
      </c>
      <c r="D195" s="2">
        <v>68.75</v>
      </c>
      <c r="E195" s="2">
        <v>74.22</v>
      </c>
      <c r="F195" s="2">
        <v>59.38</v>
      </c>
      <c r="G195" s="6">
        <f t="shared" ref="G195:J195" si="195">(C195-average(C:C))/stdev(C:C)</f>
        <v>-0.665865485</v>
      </c>
      <c r="H195" s="6">
        <f t="shared" si="195"/>
        <v>0.02821459057</v>
      </c>
      <c r="I195" s="6">
        <f t="shared" si="195"/>
        <v>0.1933819103</v>
      </c>
      <c r="J195" s="6">
        <f t="shared" si="195"/>
        <v>0.2366094169</v>
      </c>
      <c r="K195" s="6">
        <f t="shared" si="3"/>
        <v>-0.05191489179</v>
      </c>
      <c r="L195" s="9" t="b">
        <f>if(iferror(VLOOKUP($A195, NIL!$A$2:$F1000, 1, false), false), true, false)</f>
        <v>1</v>
      </c>
    </row>
    <row r="196">
      <c r="A196" s="2">
        <v>1480.0</v>
      </c>
      <c r="B196" s="2" t="s">
        <v>156</v>
      </c>
      <c r="C196" s="2">
        <v>69.32</v>
      </c>
      <c r="D196" s="2">
        <v>69.66</v>
      </c>
      <c r="E196" s="2">
        <v>68.72</v>
      </c>
      <c r="F196" s="2">
        <v>59.37</v>
      </c>
      <c r="G196" s="6">
        <f t="shared" ref="G196:J196" si="196">(C196-average(C:C))/stdev(C:C)</f>
        <v>-0.4090704181</v>
      </c>
      <c r="H196" s="6">
        <f t="shared" si="196"/>
        <v>0.08934620346</v>
      </c>
      <c r="I196" s="6">
        <f t="shared" si="196"/>
        <v>-0.207444668</v>
      </c>
      <c r="J196" s="6">
        <f t="shared" si="196"/>
        <v>0.2360062425</v>
      </c>
      <c r="K196" s="6">
        <f t="shared" si="3"/>
        <v>-0.07279066005</v>
      </c>
      <c r="L196" s="9" t="b">
        <f>if(iferror(VLOOKUP($A196, NIL!$A$2:$F1000, 1, false), false), true, false)</f>
        <v>1</v>
      </c>
    </row>
    <row r="197">
      <c r="A197" s="2">
        <v>2106.0</v>
      </c>
      <c r="B197" s="2" t="s">
        <v>305</v>
      </c>
      <c r="C197" s="2">
        <v>78.36</v>
      </c>
      <c r="D197" s="2">
        <v>63.87</v>
      </c>
      <c r="E197" s="2">
        <v>70.92</v>
      </c>
      <c r="F197" s="2">
        <v>53.62</v>
      </c>
      <c r="G197" s="6">
        <f t="shared" ref="G197:J197" si="197">(C197-average(C:C))/stdev(C:C)</f>
        <v>0.2200426996</v>
      </c>
      <c r="H197" s="6">
        <f t="shared" si="197"/>
        <v>-0.2996120808</v>
      </c>
      <c r="I197" s="6">
        <f t="shared" si="197"/>
        <v>-0.04711403672</v>
      </c>
      <c r="J197" s="6">
        <f t="shared" si="197"/>
        <v>-0.1108190583</v>
      </c>
      <c r="K197" s="6">
        <f t="shared" si="3"/>
        <v>-0.05937561905</v>
      </c>
      <c r="L197" s="9" t="b">
        <f>if(iferror(VLOOKUP($A197, NIL!$A$2:$F1000, 1, false), false), true, false)</f>
        <v>1</v>
      </c>
    </row>
    <row r="198">
      <c r="A198" s="2">
        <v>2382.0</v>
      </c>
      <c r="B198" s="2" t="s">
        <v>315</v>
      </c>
      <c r="C198" s="2">
        <v>78.91</v>
      </c>
      <c r="D198" s="2">
        <v>57.81</v>
      </c>
      <c r="E198" s="2">
        <v>82.81</v>
      </c>
      <c r="F198" s="2">
        <v>46.88</v>
      </c>
      <c r="G198" s="6">
        <f t="shared" ref="G198:J198" si="198">(C198-average(C:C))/stdev(C:C)</f>
        <v>0.2583183871</v>
      </c>
      <c r="H198" s="6">
        <f t="shared" si="198"/>
        <v>-0.7067083161</v>
      </c>
      <c r="I198" s="6">
        <f t="shared" si="198"/>
        <v>0.8194001481</v>
      </c>
      <c r="J198" s="6">
        <f t="shared" si="198"/>
        <v>-0.5173586283</v>
      </c>
      <c r="K198" s="6">
        <f t="shared" si="3"/>
        <v>-0.03658710231</v>
      </c>
      <c r="L198" s="9" t="b">
        <f>if(iferror(VLOOKUP($A198, NIL!$A$2:$F1000, 1, false), false), true, false)</f>
        <v>1</v>
      </c>
    </row>
    <row r="199">
      <c r="A199" s="2">
        <v>2009.0</v>
      </c>
      <c r="B199" s="2" t="s">
        <v>278</v>
      </c>
      <c r="C199" s="2">
        <v>69.82</v>
      </c>
      <c r="D199" s="2">
        <v>68.57</v>
      </c>
      <c r="E199" s="2">
        <v>68.36</v>
      </c>
      <c r="F199" s="2">
        <v>59.55</v>
      </c>
      <c r="G199" s="6">
        <f t="shared" ref="G199:J199" si="199">(C199-average(C:C))/stdev(C:C)</f>
        <v>-0.3742743386</v>
      </c>
      <c r="H199" s="6">
        <f t="shared" si="199"/>
        <v>0.01612262318</v>
      </c>
      <c r="I199" s="6">
        <f t="shared" si="199"/>
        <v>-0.2336805895</v>
      </c>
      <c r="J199" s="6">
        <f t="shared" si="199"/>
        <v>0.2468633824</v>
      </c>
      <c r="K199" s="6">
        <f t="shared" si="3"/>
        <v>-0.08624223065</v>
      </c>
      <c r="L199" s="9" t="b">
        <f>if(iferror(VLOOKUP($A199, NIL!$A$2:$F1000, 1, false), false), true, false)</f>
        <v>1</v>
      </c>
    </row>
    <row r="200">
      <c r="A200" s="2">
        <v>2213.0</v>
      </c>
      <c r="B200" s="2" t="s">
        <v>319</v>
      </c>
      <c r="C200" s="2">
        <v>75.86</v>
      </c>
      <c r="D200" s="2">
        <v>68.52</v>
      </c>
      <c r="E200" s="2">
        <v>74.57</v>
      </c>
      <c r="F200" s="2">
        <v>47.27</v>
      </c>
      <c r="G200" s="6">
        <f t="shared" ref="G200:J200" si="200">(C200-average(C:C))/stdev(C:C)</f>
        <v>0.04606230201</v>
      </c>
      <c r="H200" s="6">
        <f t="shared" si="200"/>
        <v>0.01276374335</v>
      </c>
      <c r="I200" s="6">
        <f t="shared" si="200"/>
        <v>0.2188890562</v>
      </c>
      <c r="J200" s="6">
        <f t="shared" si="200"/>
        <v>-0.4938348253</v>
      </c>
      <c r="K200" s="6">
        <f t="shared" si="3"/>
        <v>-0.05402993094</v>
      </c>
      <c r="L200" s="9" t="b">
        <f>if(iferror(VLOOKUP($A200, NIL!$A$2:$F1000, 1, false), false), true, false)</f>
        <v>1</v>
      </c>
    </row>
    <row r="201">
      <c r="A201" s="2">
        <v>1870.0</v>
      </c>
      <c r="B201" s="2" t="s">
        <v>246</v>
      </c>
      <c r="C201" s="2">
        <v>66.5</v>
      </c>
      <c r="D201" s="2">
        <v>67.01</v>
      </c>
      <c r="E201" s="2">
        <v>72.32</v>
      </c>
      <c r="F201" s="2">
        <v>60.19</v>
      </c>
      <c r="G201" s="6">
        <f t="shared" ref="G201:J201" si="201">(C201-average(C:C))/stdev(C:C)</f>
        <v>-0.6053203066</v>
      </c>
      <c r="H201" s="6">
        <f t="shared" si="201"/>
        <v>-0.08867442749</v>
      </c>
      <c r="I201" s="6">
        <f t="shared" si="201"/>
        <v>0.05491454685</v>
      </c>
      <c r="J201" s="6">
        <f t="shared" si="201"/>
        <v>0.2854665463</v>
      </c>
      <c r="K201" s="6">
        <f t="shared" si="3"/>
        <v>-0.08840341024</v>
      </c>
      <c r="L201" s="9" t="b">
        <f>if(iferror(VLOOKUP($A201, NIL!$A$2:$F1000, 1, false), false), true, false)</f>
        <v>1</v>
      </c>
    </row>
    <row r="202">
      <c r="A202" s="2">
        <v>2395.0</v>
      </c>
      <c r="B202" s="2" t="s">
        <v>321</v>
      </c>
      <c r="C202" s="2">
        <v>73.44</v>
      </c>
      <c r="D202" s="2">
        <v>55.47</v>
      </c>
      <c r="E202" s="2">
        <v>78.91</v>
      </c>
      <c r="F202" s="2">
        <v>57.81</v>
      </c>
      <c r="G202" s="6">
        <f t="shared" ref="G202:J202" si="202">(C202-average(C:C))/stdev(C:C)</f>
        <v>-0.1223507229</v>
      </c>
      <c r="H202" s="6">
        <f t="shared" si="202"/>
        <v>-0.8639038921</v>
      </c>
      <c r="I202" s="6">
        <f t="shared" si="202"/>
        <v>0.5351776652</v>
      </c>
      <c r="J202" s="6">
        <f t="shared" si="202"/>
        <v>0.1419110305</v>
      </c>
      <c r="K202" s="6">
        <f t="shared" si="3"/>
        <v>-0.07729147982</v>
      </c>
      <c r="L202" s="9" t="b">
        <f>if(iferror(VLOOKUP($A202, NIL!$A$2:$F1000, 1, false), false), true, false)</f>
        <v>1</v>
      </c>
    </row>
    <row r="203">
      <c r="A203" s="2">
        <v>1426.0</v>
      </c>
      <c r="B203" s="2" t="s">
        <v>130</v>
      </c>
      <c r="C203" s="2">
        <v>71.26</v>
      </c>
      <c r="D203" s="2">
        <v>65.58</v>
      </c>
      <c r="E203" s="2">
        <v>71.02</v>
      </c>
      <c r="F203" s="2">
        <v>57.37</v>
      </c>
      <c r="G203" s="6">
        <f t="shared" ref="G203:J203" si="203">(C203-average(C:C))/stdev(C:C)</f>
        <v>-0.2740616296</v>
      </c>
      <c r="H203" s="6">
        <f t="shared" si="203"/>
        <v>-0.1847383906</v>
      </c>
      <c r="I203" s="6">
        <f t="shared" si="203"/>
        <v>-0.03982628075</v>
      </c>
      <c r="J203" s="6">
        <f t="shared" si="203"/>
        <v>0.1153713553</v>
      </c>
      <c r="K203" s="6">
        <f t="shared" si="3"/>
        <v>-0.09581373642</v>
      </c>
      <c r="L203" s="9" t="b">
        <f>if(iferror(VLOOKUP($A203, NIL!$A$2:$F1000, 1, false), false), true, false)</f>
        <v>1</v>
      </c>
    </row>
    <row r="204">
      <c r="A204" s="2">
        <v>1655.0</v>
      </c>
      <c r="B204" s="2" t="s">
        <v>182</v>
      </c>
      <c r="C204" s="2">
        <v>83.14</v>
      </c>
      <c r="D204" s="2">
        <v>65.51</v>
      </c>
      <c r="E204" s="2">
        <v>69.17</v>
      </c>
      <c r="F204" s="2">
        <v>46.55</v>
      </c>
      <c r="G204" s="6">
        <f t="shared" ref="G204:J204" si="204">(C204-average(C:C))/stdev(C:C)</f>
        <v>0.5526932198</v>
      </c>
      <c r="H204" s="6">
        <f t="shared" si="204"/>
        <v>-0.1894408224</v>
      </c>
      <c r="I204" s="6">
        <f t="shared" si="204"/>
        <v>-0.1746497662</v>
      </c>
      <c r="J204" s="6">
        <f t="shared" si="204"/>
        <v>-0.5372633847</v>
      </c>
      <c r="K204" s="6">
        <f t="shared" si="3"/>
        <v>-0.08716518836</v>
      </c>
      <c r="L204" s="9" t="b">
        <f>if(iferror(VLOOKUP($A204, NIL!$A$2:$F1000, 1, false), false), true, false)</f>
        <v>1</v>
      </c>
    </row>
    <row r="205">
      <c r="A205" s="2">
        <v>1826.0</v>
      </c>
      <c r="B205" s="2" t="s">
        <v>222</v>
      </c>
      <c r="C205" s="2">
        <v>73.97</v>
      </c>
      <c r="D205" s="2">
        <v>69.04</v>
      </c>
      <c r="E205" s="2">
        <v>70.4</v>
      </c>
      <c r="F205" s="2">
        <v>50.89</v>
      </c>
      <c r="G205" s="6">
        <f t="shared" ref="G205:J205" si="205">(C205-average(C:C))/stdev(C:C)</f>
        <v>-0.08546687857</v>
      </c>
      <c r="H205" s="6">
        <f t="shared" si="205"/>
        <v>0.04769609358</v>
      </c>
      <c r="I205" s="6">
        <f t="shared" si="205"/>
        <v>-0.08501036776</v>
      </c>
      <c r="J205" s="6">
        <f t="shared" si="205"/>
        <v>-0.2754856794</v>
      </c>
      <c r="K205" s="6">
        <f t="shared" si="3"/>
        <v>-0.09956670803</v>
      </c>
      <c r="L205" s="9" t="b">
        <f>if(iferror(VLOOKUP($A205, NIL!$A$2:$F1000, 1, false), false), true, false)</f>
        <v>1</v>
      </c>
    </row>
    <row r="206">
      <c r="A206" s="2">
        <v>676.0</v>
      </c>
      <c r="B206" s="2" t="s">
        <v>60</v>
      </c>
      <c r="C206" s="2">
        <v>75.3</v>
      </c>
      <c r="D206" s="2">
        <v>68.25</v>
      </c>
      <c r="E206" s="2">
        <v>68.96</v>
      </c>
      <c r="F206" s="2">
        <v>51.54</v>
      </c>
      <c r="G206" s="6">
        <f t="shared" ref="G206:J206" si="206">(C206-average(C:C))/stdev(C:C)</f>
        <v>0.007090692947</v>
      </c>
      <c r="H206" s="6">
        <f t="shared" si="206"/>
        <v>-0.005374207727</v>
      </c>
      <c r="I206" s="6">
        <f t="shared" si="206"/>
        <v>-0.1899540537</v>
      </c>
      <c r="J206" s="6">
        <f t="shared" si="206"/>
        <v>-0.236279341</v>
      </c>
      <c r="K206" s="6">
        <f t="shared" si="3"/>
        <v>-0.1061292274</v>
      </c>
      <c r="L206" s="9" t="b">
        <f>if(iferror(VLOOKUP($A206, NIL!$A$2:$F1000, 1, false), false), true, false)</f>
        <v>1</v>
      </c>
    </row>
    <row r="207">
      <c r="A207" s="2">
        <v>1615.0</v>
      </c>
      <c r="B207" s="2" t="s">
        <v>179</v>
      </c>
      <c r="C207" s="2">
        <v>91.79</v>
      </c>
      <c r="D207" s="2">
        <v>62.65</v>
      </c>
      <c r="E207" s="2">
        <v>73.62</v>
      </c>
      <c r="F207" s="2">
        <v>35.62</v>
      </c>
      <c r="G207" s="6">
        <f t="shared" ref="G207:J207" si="207">(C207-average(C:C))/stdev(C:C)</f>
        <v>1.154665395</v>
      </c>
      <c r="H207" s="6">
        <f t="shared" si="207"/>
        <v>-0.3815687486</v>
      </c>
      <c r="I207" s="6">
        <f t="shared" si="207"/>
        <v>0.1496553745</v>
      </c>
      <c r="J207" s="6">
        <f t="shared" si="207"/>
        <v>-1.196533043</v>
      </c>
      <c r="K207" s="6">
        <f t="shared" si="3"/>
        <v>-0.06844525552</v>
      </c>
      <c r="L207" s="9" t="b">
        <f>if(iferror(VLOOKUP($A207, NIL!$A$2:$F1000, 1, false), false), true, false)</f>
        <v>1</v>
      </c>
    </row>
    <row r="208">
      <c r="A208" s="2">
        <v>2203.0</v>
      </c>
      <c r="B208" s="2" t="s">
        <v>314</v>
      </c>
      <c r="C208" s="2">
        <v>73.44</v>
      </c>
      <c r="D208" s="2">
        <v>65.63</v>
      </c>
      <c r="E208" s="2">
        <v>72.66</v>
      </c>
      <c r="F208" s="2">
        <v>51.56</v>
      </c>
      <c r="G208" s="6">
        <f t="shared" ref="G208:J208" si="208">(C208-average(C:C))/stdev(C:C)</f>
        <v>-0.1223507229</v>
      </c>
      <c r="H208" s="6">
        <f t="shared" si="208"/>
        <v>-0.1813795108</v>
      </c>
      <c r="I208" s="6">
        <f t="shared" si="208"/>
        <v>0.07969291715</v>
      </c>
      <c r="J208" s="6">
        <f t="shared" si="208"/>
        <v>-0.2350729922</v>
      </c>
      <c r="K208" s="6">
        <f t="shared" si="3"/>
        <v>-0.1147775772</v>
      </c>
      <c r="L208" s="9" t="b">
        <f>if(iferror(VLOOKUP($A208, NIL!$A$2:$F1000, 1, false), false), true, false)</f>
        <v>1</v>
      </c>
    </row>
    <row r="209">
      <c r="A209" s="2">
        <v>176.0</v>
      </c>
      <c r="B209" s="2" t="s">
        <v>30</v>
      </c>
      <c r="C209" s="2">
        <v>69.46</v>
      </c>
      <c r="D209" s="2">
        <v>71.58</v>
      </c>
      <c r="E209" s="2">
        <v>75.7</v>
      </c>
      <c r="F209" s="2">
        <v>45.56</v>
      </c>
      <c r="G209" s="6">
        <f t="shared" ref="G209:J209" si="209">(C209-average(C:C))/stdev(C:C)</f>
        <v>-0.3993275158</v>
      </c>
      <c r="H209" s="6">
        <f t="shared" si="209"/>
        <v>0.2183271889</v>
      </c>
      <c r="I209" s="6">
        <f t="shared" si="209"/>
        <v>0.3012406986</v>
      </c>
      <c r="J209" s="6">
        <f t="shared" si="209"/>
        <v>-0.5969776539</v>
      </c>
      <c r="K209" s="6">
        <f t="shared" si="3"/>
        <v>-0.1191843205</v>
      </c>
      <c r="L209" s="9" t="b">
        <f>if(iferror(VLOOKUP($A209, NIL!$A$2:$F1000, 1, false), false), true, false)</f>
        <v>1</v>
      </c>
    </row>
    <row r="210">
      <c r="A210" s="2">
        <v>1304.0</v>
      </c>
      <c r="B210" s="2" t="s">
        <v>115</v>
      </c>
      <c r="C210" s="2">
        <v>79.9</v>
      </c>
      <c r="D210" s="2">
        <v>67.18</v>
      </c>
      <c r="E210" s="2">
        <v>68.43</v>
      </c>
      <c r="F210" s="2">
        <v>46.56</v>
      </c>
      <c r="G210" s="6">
        <f t="shared" ref="G210:J210" si="210">(C210-average(C:C))/stdev(C:C)</f>
        <v>0.3272146245</v>
      </c>
      <c r="H210" s="6">
        <f t="shared" si="210"/>
        <v>-0.07725423607</v>
      </c>
      <c r="I210" s="6">
        <f t="shared" si="210"/>
        <v>-0.2285791604</v>
      </c>
      <c r="J210" s="6">
        <f t="shared" si="210"/>
        <v>-0.5366602102</v>
      </c>
      <c r="K210" s="6">
        <f t="shared" si="3"/>
        <v>-0.1288197455</v>
      </c>
      <c r="L210" s="9" t="b">
        <f>if(iferror(VLOOKUP($A210, NIL!$A$2:$F1000, 1, false), false), true, false)</f>
        <v>1</v>
      </c>
    </row>
    <row r="211">
      <c r="A211" s="2">
        <v>1876.0</v>
      </c>
      <c r="B211" s="2" t="s">
        <v>250</v>
      </c>
      <c r="C211" s="2">
        <v>79.69</v>
      </c>
      <c r="D211" s="2">
        <v>72.66</v>
      </c>
      <c r="E211" s="2">
        <v>67.19</v>
      </c>
      <c r="F211" s="2">
        <v>42.19</v>
      </c>
      <c r="G211" s="6">
        <f t="shared" ref="G211:J211" si="211">(C211-average(C:C))/stdev(C:C)</f>
        <v>0.3126002711</v>
      </c>
      <c r="H211" s="6">
        <f t="shared" si="211"/>
        <v>0.2908789932</v>
      </c>
      <c r="I211" s="6">
        <f t="shared" si="211"/>
        <v>-0.3189473344</v>
      </c>
      <c r="J211" s="6">
        <f t="shared" si="211"/>
        <v>-0.8002474388</v>
      </c>
      <c r="K211" s="6">
        <f t="shared" si="3"/>
        <v>-0.1289288772</v>
      </c>
      <c r="L211" s="9" t="b">
        <f>if(iferror(VLOOKUP($A211, NIL!$A$2:$F1000, 1, false), false), true, false)</f>
        <v>1</v>
      </c>
    </row>
    <row r="212">
      <c r="A212" s="2">
        <v>2202.0</v>
      </c>
      <c r="B212" s="2" t="s">
        <v>313</v>
      </c>
      <c r="C212" s="2">
        <v>83.71</v>
      </c>
      <c r="D212" s="2">
        <v>63.28</v>
      </c>
      <c r="E212" s="2">
        <v>76.34</v>
      </c>
      <c r="F212" s="2">
        <v>38.36</v>
      </c>
      <c r="G212" s="6">
        <f t="shared" ref="G212:J212" si="212">(C212-average(C:C))/stdev(C:C)</f>
        <v>0.5923607505</v>
      </c>
      <c r="H212" s="6">
        <f t="shared" si="212"/>
        <v>-0.3392468628</v>
      </c>
      <c r="I212" s="6">
        <f t="shared" si="212"/>
        <v>0.3478823368</v>
      </c>
      <c r="J212" s="6">
        <f t="shared" si="212"/>
        <v>-1.031263248</v>
      </c>
      <c r="K212" s="6">
        <f t="shared" si="3"/>
        <v>-0.1075667558</v>
      </c>
      <c r="L212" s="9" t="b">
        <f>if(iferror(VLOOKUP($A212, NIL!$A$2:$F1000, 1, false), false), true, false)</f>
        <v>1</v>
      </c>
    </row>
    <row r="213">
      <c r="A213" s="2">
        <v>1713.0</v>
      </c>
      <c r="B213" s="2" t="s">
        <v>191</v>
      </c>
      <c r="C213" s="2">
        <v>71.47</v>
      </c>
      <c r="D213" s="2">
        <v>63.47</v>
      </c>
      <c r="E213" s="2">
        <v>79.78</v>
      </c>
      <c r="F213" s="2">
        <v>46.49</v>
      </c>
      <c r="G213" s="6">
        <f t="shared" ref="G213:J213" si="213">(C213-average(C:C))/stdev(C:C)</f>
        <v>-0.2594472762</v>
      </c>
      <c r="H213" s="6">
        <f t="shared" si="213"/>
        <v>-0.3264831194</v>
      </c>
      <c r="I213" s="6">
        <f t="shared" si="213"/>
        <v>0.5985811422</v>
      </c>
      <c r="J213" s="6">
        <f t="shared" si="213"/>
        <v>-0.5408824313</v>
      </c>
      <c r="K213" s="6">
        <f t="shared" si="3"/>
        <v>-0.1320579212</v>
      </c>
      <c r="L213" s="9" t="b">
        <f>if(iferror(VLOOKUP($A213, NIL!$A$2:$F1000, 1, false), false), true, false)</f>
        <v>1</v>
      </c>
    </row>
    <row r="214">
      <c r="A214" s="2">
        <v>239.0</v>
      </c>
      <c r="B214" s="2" t="s">
        <v>51</v>
      </c>
      <c r="C214" s="2">
        <v>68.22</v>
      </c>
      <c r="D214" s="2">
        <v>76.48</v>
      </c>
      <c r="E214" s="2">
        <v>59.72</v>
      </c>
      <c r="F214" s="2">
        <v>56.6</v>
      </c>
      <c r="G214" s="6">
        <f t="shared" ref="G214:J214" si="214">(C214-average(C:C))/stdev(C:C)</f>
        <v>-0.485621793</v>
      </c>
      <c r="H214" s="6">
        <f t="shared" si="214"/>
        <v>0.5474974122</v>
      </c>
      <c r="I214" s="6">
        <f t="shared" si="214"/>
        <v>-0.8633427053</v>
      </c>
      <c r="J214" s="6">
        <f t="shared" si="214"/>
        <v>0.06892692368</v>
      </c>
      <c r="K214" s="6">
        <f t="shared" si="3"/>
        <v>-0.1831350406</v>
      </c>
      <c r="L214" s="9" t="b">
        <f>if(iferror(VLOOKUP($A214, NIL!$A$2:$F1000, 1, false), false), true, false)</f>
        <v>1</v>
      </c>
    </row>
    <row r="215">
      <c r="A215" s="2">
        <v>830.0</v>
      </c>
      <c r="B215" s="2" t="s">
        <v>75</v>
      </c>
      <c r="C215" s="2">
        <v>81.32</v>
      </c>
      <c r="D215" s="2">
        <v>67.5</v>
      </c>
      <c r="E215" s="2">
        <v>64.66</v>
      </c>
      <c r="F215" s="2">
        <v>46.92</v>
      </c>
      <c r="G215" s="6">
        <f t="shared" ref="G215:J215" si="215">(C215-average(C:C))/stdev(C:C)</f>
        <v>0.4260354904</v>
      </c>
      <c r="H215" s="6">
        <f t="shared" si="215"/>
        <v>-0.05575740517</v>
      </c>
      <c r="I215" s="6">
        <f t="shared" si="215"/>
        <v>-0.5033275604</v>
      </c>
      <c r="J215" s="6">
        <f t="shared" si="215"/>
        <v>-0.5149459305</v>
      </c>
      <c r="K215" s="6">
        <f t="shared" si="3"/>
        <v>-0.1619988514</v>
      </c>
      <c r="L215" s="9" t="b">
        <f>if(iferror(VLOOKUP($A215, NIL!$A$2:$F1000, 1, false), false), true, false)</f>
        <v>1</v>
      </c>
    </row>
    <row r="216">
      <c r="A216" s="2">
        <v>1222.0</v>
      </c>
      <c r="B216" s="2" t="s">
        <v>109</v>
      </c>
      <c r="C216" s="2">
        <v>71.96</v>
      </c>
      <c r="D216" s="2">
        <v>72.08</v>
      </c>
      <c r="E216" s="2">
        <v>63.07</v>
      </c>
      <c r="F216" s="2">
        <v>51.82</v>
      </c>
      <c r="G216" s="6">
        <f t="shared" ref="G216:J216" si="216">(C216-average(C:C))/stdev(C:C)</f>
        <v>-0.2253471182</v>
      </c>
      <c r="H216" s="6">
        <f t="shared" si="216"/>
        <v>0.2519159872</v>
      </c>
      <c r="I216" s="6">
        <f t="shared" si="216"/>
        <v>-0.6192028803</v>
      </c>
      <c r="J216" s="6">
        <f t="shared" si="216"/>
        <v>-0.2193904568</v>
      </c>
      <c r="K216" s="6">
        <f t="shared" si="3"/>
        <v>-0.203006117</v>
      </c>
      <c r="L216" s="9" t="b">
        <f>if(iferror(VLOOKUP($A216, NIL!$A$2:$F1000, 1, false), false), true, false)</f>
        <v>1</v>
      </c>
    </row>
    <row r="217">
      <c r="A217" s="2">
        <v>823.0</v>
      </c>
      <c r="B217" s="2" t="s">
        <v>72</v>
      </c>
      <c r="C217" s="2">
        <v>74.29</v>
      </c>
      <c r="D217" s="2">
        <v>64.93</v>
      </c>
      <c r="E217" s="2">
        <v>71.51</v>
      </c>
      <c r="F217" s="2">
        <v>48.02</v>
      </c>
      <c r="G217" s="6">
        <f t="shared" ref="G217:J217" si="217">(C217-average(C:C))/stdev(C:C)</f>
        <v>-0.06319738768</v>
      </c>
      <c r="H217" s="6">
        <f t="shared" si="217"/>
        <v>-0.2284038284</v>
      </c>
      <c r="I217" s="6">
        <f t="shared" si="217"/>
        <v>-0.004116276499</v>
      </c>
      <c r="J217" s="6">
        <f t="shared" si="217"/>
        <v>-0.4485967426</v>
      </c>
      <c r="K217" s="6">
        <f t="shared" si="3"/>
        <v>-0.1860785588</v>
      </c>
      <c r="L217" s="9" t="b">
        <f>if(iferror(VLOOKUP($A217, NIL!$A$2:$F1000, 1, false), false), true, false)</f>
        <v>1</v>
      </c>
    </row>
    <row r="218">
      <c r="A218" s="2">
        <v>2436.0</v>
      </c>
      <c r="B218" s="2" t="s">
        <v>327</v>
      </c>
      <c r="C218" s="2">
        <v>75.78</v>
      </c>
      <c r="D218" s="2">
        <v>65.63</v>
      </c>
      <c r="E218" s="2">
        <v>60.94</v>
      </c>
      <c r="F218" s="2">
        <v>55.47</v>
      </c>
      <c r="G218" s="6">
        <f t="shared" ref="G218:J218" si="218">(C218-average(C:C))/stdev(C:C)</f>
        <v>0.04049492929</v>
      </c>
      <c r="H218" s="6">
        <f t="shared" si="218"/>
        <v>-0.1813795108</v>
      </c>
      <c r="I218" s="6">
        <f t="shared" si="218"/>
        <v>-0.7744320825</v>
      </c>
      <c r="J218" s="6">
        <f t="shared" si="218"/>
        <v>0.0007682123927</v>
      </c>
      <c r="K218" s="6">
        <f t="shared" si="3"/>
        <v>-0.2286371129</v>
      </c>
      <c r="L218" s="9" t="b">
        <f>if(iferror(VLOOKUP($A218, NIL!$A$2:$F1000, 1, false), false), true, false)</f>
        <v>1</v>
      </c>
    </row>
    <row r="219">
      <c r="A219" s="2">
        <v>2296.0</v>
      </c>
      <c r="B219" s="2" t="s">
        <v>324</v>
      </c>
      <c r="C219" s="2">
        <v>64.53</v>
      </c>
      <c r="D219" s="2">
        <v>65.31</v>
      </c>
      <c r="E219" s="2">
        <v>72.89</v>
      </c>
      <c r="F219" s="2">
        <v>54.49</v>
      </c>
      <c r="G219" s="6">
        <f t="shared" ref="G219:J219" si="219">(C219-average(C:C))/stdev(C:C)</f>
        <v>-0.7424168599</v>
      </c>
      <c r="H219" s="6">
        <f t="shared" si="219"/>
        <v>-0.2028763417</v>
      </c>
      <c r="I219" s="6">
        <f t="shared" si="219"/>
        <v>0.09645475588</v>
      </c>
      <c r="J219" s="6">
        <f t="shared" si="219"/>
        <v>-0.05834288235</v>
      </c>
      <c r="K219" s="6">
        <f t="shared" si="3"/>
        <v>-0.226795332</v>
      </c>
      <c r="L219" s="9" t="b">
        <f>if(iferror(VLOOKUP($A219, NIL!$A$2:$F1000, 1, false), false), true, false)</f>
        <v>1</v>
      </c>
    </row>
    <row r="220">
      <c r="A220" s="2">
        <v>1893.0</v>
      </c>
      <c r="B220" s="2" t="s">
        <v>254</v>
      </c>
      <c r="C220" s="2">
        <v>65.92</v>
      </c>
      <c r="D220" s="2">
        <v>64.66</v>
      </c>
      <c r="E220" s="2">
        <v>75.31</v>
      </c>
      <c r="F220" s="2">
        <v>51.1</v>
      </c>
      <c r="G220" s="6">
        <f t="shared" ref="G220:J220" si="220">(C220-average(C:C))/stdev(C:C)</f>
        <v>-0.6456837588</v>
      </c>
      <c r="H220" s="6">
        <f t="shared" si="220"/>
        <v>-0.2465417795</v>
      </c>
      <c r="I220" s="6">
        <f t="shared" si="220"/>
        <v>0.2728184503</v>
      </c>
      <c r="J220" s="6">
        <f t="shared" si="220"/>
        <v>-0.2628190162</v>
      </c>
      <c r="K220" s="6">
        <f t="shared" si="3"/>
        <v>-0.220556526</v>
      </c>
      <c r="L220" s="9" t="b">
        <f>if(iferror(VLOOKUP($A220, NIL!$A$2:$F1000, 1, false), false), true, false)</f>
        <v>1</v>
      </c>
    </row>
    <row r="221">
      <c r="A221" s="2">
        <v>2211.0</v>
      </c>
      <c r="B221" s="2" t="s">
        <v>317</v>
      </c>
      <c r="C221" s="2">
        <v>74.85</v>
      </c>
      <c r="D221" s="2">
        <v>66.92</v>
      </c>
      <c r="E221" s="2">
        <v>75.2</v>
      </c>
      <c r="F221" s="2">
        <v>39.69</v>
      </c>
      <c r="G221" s="6">
        <f t="shared" ref="G221:J221" si="221">(C221-average(C:C))/stdev(C:C)</f>
        <v>-0.02422577862</v>
      </c>
      <c r="H221" s="6">
        <f t="shared" si="221"/>
        <v>-0.09472041119</v>
      </c>
      <c r="I221" s="6">
        <f t="shared" si="221"/>
        <v>0.2648019188</v>
      </c>
      <c r="J221" s="6">
        <f t="shared" si="221"/>
        <v>-0.9510410479</v>
      </c>
      <c r="K221" s="6">
        <f t="shared" si="3"/>
        <v>-0.2012963297</v>
      </c>
      <c r="L221" s="9" t="b">
        <f>if(iferror(VLOOKUP($A221, NIL!$A$2:$F1000, 1, false), false), true, false)</f>
        <v>1</v>
      </c>
    </row>
    <row r="222">
      <c r="A222" s="2">
        <v>1850.0</v>
      </c>
      <c r="B222" s="2" t="s">
        <v>231</v>
      </c>
      <c r="C222" s="2">
        <v>85.13</v>
      </c>
      <c r="D222" s="2">
        <v>61.47</v>
      </c>
      <c r="E222" s="2">
        <v>77.15</v>
      </c>
      <c r="F222" s="2">
        <v>32.56</v>
      </c>
      <c r="G222" s="6">
        <f t="shared" ref="G222:J222" si="222">(C222-average(C:C))/stdev(C:C)</f>
        <v>0.6911816163</v>
      </c>
      <c r="H222" s="6">
        <f t="shared" si="222"/>
        <v>-0.4608383126</v>
      </c>
      <c r="I222" s="6">
        <f t="shared" si="222"/>
        <v>0.4069131602</v>
      </c>
      <c r="J222" s="6">
        <f t="shared" si="222"/>
        <v>-1.381104421</v>
      </c>
      <c r="K222" s="6">
        <f t="shared" si="3"/>
        <v>-0.1859619892</v>
      </c>
      <c r="L222" s="9" t="b">
        <f>if(iferror(VLOOKUP($A222, NIL!$A$2:$F1000, 1, false), false), true, false)</f>
        <v>1</v>
      </c>
    </row>
    <row r="223">
      <c r="A223" s="2">
        <v>1760.0</v>
      </c>
      <c r="B223" s="2" t="s">
        <v>213</v>
      </c>
      <c r="C223" s="2">
        <v>59.45</v>
      </c>
      <c r="D223" s="2">
        <v>69.71</v>
      </c>
      <c r="E223" s="2">
        <v>69.42</v>
      </c>
      <c r="F223" s="2">
        <v>57.0</v>
      </c>
      <c r="G223" s="6">
        <f t="shared" ref="G223:J223" si="223">(C223-average(C:C))/stdev(C:C)</f>
        <v>-1.095945028</v>
      </c>
      <c r="H223" s="6">
        <f t="shared" si="223"/>
        <v>0.09270508329</v>
      </c>
      <c r="I223" s="6">
        <f t="shared" si="223"/>
        <v>-0.1564303763</v>
      </c>
      <c r="J223" s="6">
        <f t="shared" si="223"/>
        <v>0.09305390113</v>
      </c>
      <c r="K223" s="6">
        <f t="shared" si="3"/>
        <v>-0.2666541049</v>
      </c>
      <c r="L223" s="9" t="b">
        <f>if(iferror(VLOOKUP($A223, NIL!$A$2:$F1000, 1, false), false), true, false)</f>
        <v>1</v>
      </c>
    </row>
    <row r="224">
      <c r="A224" s="2">
        <v>2422.0</v>
      </c>
      <c r="B224" s="2" t="s">
        <v>328</v>
      </c>
      <c r="C224" s="2">
        <v>87.5</v>
      </c>
      <c r="D224" s="2">
        <v>65.63</v>
      </c>
      <c r="E224" s="2">
        <v>64.84</v>
      </c>
      <c r="F224" s="2">
        <v>37.5</v>
      </c>
      <c r="G224" s="6">
        <f t="shared" ref="G224:J224" si="224">(C224-average(C:C))/stdev(C:C)</f>
        <v>0.8561150332</v>
      </c>
      <c r="H224" s="6">
        <f t="shared" si="224"/>
        <v>-0.1813795108</v>
      </c>
      <c r="I224" s="6">
        <f t="shared" si="224"/>
        <v>-0.4902095997</v>
      </c>
      <c r="J224" s="6">
        <f t="shared" si="224"/>
        <v>-1.083136249</v>
      </c>
      <c r="K224" s="6">
        <f t="shared" si="3"/>
        <v>-0.2246525817</v>
      </c>
      <c r="L224" s="9" t="b">
        <f>if(iferror(VLOOKUP($A224, NIL!$A$2:$F1000, 1, false), false), true, false)</f>
        <v>1</v>
      </c>
    </row>
    <row r="225">
      <c r="A225" s="2">
        <v>1868.0</v>
      </c>
      <c r="B225" s="2" t="s">
        <v>244</v>
      </c>
      <c r="C225" s="2">
        <v>83.56</v>
      </c>
      <c r="D225" s="2">
        <v>61.68</v>
      </c>
      <c r="E225" s="2">
        <v>78.83</v>
      </c>
      <c r="F225" s="2">
        <v>31.0</v>
      </c>
      <c r="G225" s="6">
        <f t="shared" ref="G225:J225" si="225">(C225-average(C:C))/stdev(C:C)</f>
        <v>0.5819219266</v>
      </c>
      <c r="H225" s="6">
        <f t="shared" si="225"/>
        <v>-0.4467310173</v>
      </c>
      <c r="I225" s="6">
        <f t="shared" si="225"/>
        <v>0.5293474605</v>
      </c>
      <c r="J225" s="6">
        <f t="shared" si="225"/>
        <v>-1.475199633</v>
      </c>
      <c r="K225" s="6">
        <f t="shared" si="3"/>
        <v>-0.2026653158</v>
      </c>
      <c r="L225" s="9" t="b">
        <f>if(iferror(VLOOKUP($A225, NIL!$A$2:$F1000, 1, false), false), true, false)</f>
        <v>1</v>
      </c>
    </row>
    <row r="226">
      <c r="A226" s="2">
        <v>1087.0</v>
      </c>
      <c r="B226" s="2" t="s">
        <v>98</v>
      </c>
      <c r="C226" s="2">
        <v>70.83</v>
      </c>
      <c r="D226" s="2">
        <v>54.13</v>
      </c>
      <c r="E226" s="2">
        <v>72.05</v>
      </c>
      <c r="F226" s="2">
        <v>57.81</v>
      </c>
      <c r="G226" s="6">
        <f t="shared" ref="G226:J226" si="226">(C226-average(C:C))/stdev(C:C)</f>
        <v>-0.303986258</v>
      </c>
      <c r="H226" s="6">
        <f t="shared" si="226"/>
        <v>-0.9539218715</v>
      </c>
      <c r="I226" s="6">
        <f t="shared" si="226"/>
        <v>0.03523760574</v>
      </c>
      <c r="J226" s="6">
        <f t="shared" si="226"/>
        <v>0.1419110305</v>
      </c>
      <c r="K226" s="6">
        <f t="shared" si="3"/>
        <v>-0.2701898733</v>
      </c>
      <c r="L226" s="9" t="b">
        <f>if(iferror(VLOOKUP($A226, NIL!$A$2:$F1000, 1, false), false), true, false)</f>
        <v>1</v>
      </c>
    </row>
    <row r="227">
      <c r="A227" s="2">
        <v>2403.0</v>
      </c>
      <c r="B227" s="2" t="s">
        <v>329</v>
      </c>
      <c r="C227" s="2">
        <v>69.53</v>
      </c>
      <c r="D227" s="2">
        <v>62.5</v>
      </c>
      <c r="E227" s="2">
        <v>75.78</v>
      </c>
      <c r="F227" s="2">
        <v>46.09</v>
      </c>
      <c r="G227" s="6">
        <f t="shared" ref="G227:J227" si="227">(C227-average(C:C))/stdev(C:C)</f>
        <v>-0.3944560647</v>
      </c>
      <c r="H227" s="6">
        <f t="shared" si="227"/>
        <v>-0.3916453881</v>
      </c>
      <c r="I227" s="6">
        <f t="shared" si="227"/>
        <v>0.3070709034</v>
      </c>
      <c r="J227" s="6">
        <f t="shared" si="227"/>
        <v>-0.5650094087</v>
      </c>
      <c r="K227" s="6">
        <f t="shared" si="3"/>
        <v>-0.2610099895</v>
      </c>
      <c r="L227" s="9" t="b">
        <f>if(iferror(VLOOKUP($A227, NIL!$A$2:$F1000, 1, false), false), true, false)</f>
        <v>1</v>
      </c>
    </row>
    <row r="228">
      <c r="A228" s="2">
        <v>2212.0</v>
      </c>
      <c r="B228" s="2" t="s">
        <v>318</v>
      </c>
      <c r="C228" s="2">
        <v>86.13</v>
      </c>
      <c r="D228" s="2">
        <v>61.88</v>
      </c>
      <c r="E228" s="2">
        <v>66.6</v>
      </c>
      <c r="F228" s="2">
        <v>35.98</v>
      </c>
      <c r="G228" s="6">
        <f t="shared" ref="G228:J228" si="228">(C228-average(C:C))/stdev(C:C)</f>
        <v>0.7607737753</v>
      </c>
      <c r="H228" s="6">
        <f t="shared" si="228"/>
        <v>-0.433295498</v>
      </c>
      <c r="I228" s="6">
        <f t="shared" si="228"/>
        <v>-0.3619450946</v>
      </c>
      <c r="J228" s="6">
        <f t="shared" si="228"/>
        <v>-1.174818764</v>
      </c>
      <c r="K228" s="6">
        <f t="shared" si="3"/>
        <v>-0.3023213952</v>
      </c>
      <c r="L228" s="9" t="b">
        <f>if(iferror(VLOOKUP($A228, NIL!$A$2:$F1000, 1, false), false), true, false)</f>
        <v>1</v>
      </c>
    </row>
    <row r="229">
      <c r="A229" s="2">
        <v>1988.0</v>
      </c>
      <c r="B229" s="2" t="s">
        <v>271</v>
      </c>
      <c r="C229" s="2">
        <v>76.21</v>
      </c>
      <c r="D229" s="2">
        <v>74.22</v>
      </c>
      <c r="E229" s="2">
        <v>54.81</v>
      </c>
      <c r="F229" s="2">
        <v>45.04</v>
      </c>
      <c r="G229" s="6">
        <f t="shared" ref="G229:J229" si="229">(C229-average(C:C))/stdev(C:C)</f>
        <v>0.07041955767</v>
      </c>
      <c r="H229" s="6">
        <f t="shared" si="229"/>
        <v>0.3956760439</v>
      </c>
      <c r="I229" s="6">
        <f t="shared" si="229"/>
        <v>-1.221171523</v>
      </c>
      <c r="J229" s="6">
        <f t="shared" si="229"/>
        <v>-0.6283427245</v>
      </c>
      <c r="K229" s="6">
        <f t="shared" si="3"/>
        <v>-0.3458546616</v>
      </c>
      <c r="L229" s="9" t="b">
        <f>if(iferror(VLOOKUP($A229, NIL!$A$2:$F1000, 1, false), false), true, false)</f>
        <v>1</v>
      </c>
    </row>
    <row r="230">
      <c r="A230" s="2">
        <v>1763.0</v>
      </c>
      <c r="B230" s="2" t="s">
        <v>214</v>
      </c>
      <c r="C230" s="2">
        <v>76.45</v>
      </c>
      <c r="D230" s="2">
        <v>49.01</v>
      </c>
      <c r="E230" s="2">
        <v>66.11</v>
      </c>
      <c r="F230" s="2">
        <v>56.54</v>
      </c>
      <c r="G230" s="6">
        <f t="shared" ref="G230:J230" si="230">(C230-average(C:C))/stdev(C:C)</f>
        <v>0.08712167584</v>
      </c>
      <c r="H230" s="6">
        <f t="shared" si="230"/>
        <v>-1.297871166</v>
      </c>
      <c r="I230" s="6">
        <f t="shared" si="230"/>
        <v>-0.3976550989</v>
      </c>
      <c r="J230" s="6">
        <f t="shared" si="230"/>
        <v>0.06530787706</v>
      </c>
      <c r="K230" s="6">
        <f t="shared" si="3"/>
        <v>-0.385774178</v>
      </c>
      <c r="L230" s="9" t="b">
        <f>if(iferror(VLOOKUP($A230, NIL!$A$2:$F1000, 1, false), false), true, false)</f>
        <v>1</v>
      </c>
    </row>
    <row r="231">
      <c r="A231" s="2">
        <v>1871.0</v>
      </c>
      <c r="B231" s="2" t="s">
        <v>248</v>
      </c>
      <c r="C231" s="2">
        <v>72.07</v>
      </c>
      <c r="D231" s="2">
        <v>64.31</v>
      </c>
      <c r="E231" s="2">
        <v>62.21</v>
      </c>
      <c r="F231" s="2">
        <v>49.29</v>
      </c>
      <c r="G231" s="6">
        <f t="shared" ref="G231:J231" si="231">(C231-average(C:C))/stdev(C:C)</f>
        <v>-0.2176919807</v>
      </c>
      <c r="H231" s="6">
        <f t="shared" si="231"/>
        <v>-0.2700539383</v>
      </c>
      <c r="I231" s="6">
        <f t="shared" si="231"/>
        <v>-0.6818775817</v>
      </c>
      <c r="J231" s="6">
        <f t="shared" si="231"/>
        <v>-0.3719935892</v>
      </c>
      <c r="K231" s="6">
        <f t="shared" si="3"/>
        <v>-0.3854042725</v>
      </c>
      <c r="L231" s="9" t="b">
        <f>if(iferror(VLOOKUP($A231, NIL!$A$2:$F1000, 1, false), false), true, false)</f>
        <v>1</v>
      </c>
    </row>
    <row r="232">
      <c r="A232" s="2">
        <v>2414.0</v>
      </c>
      <c r="B232" s="2" t="s">
        <v>331</v>
      </c>
      <c r="C232" s="2">
        <v>76.56</v>
      </c>
      <c r="D232" s="2">
        <v>64.06</v>
      </c>
      <c r="E232" s="2">
        <v>69.53</v>
      </c>
      <c r="F232" s="2">
        <v>34.38</v>
      </c>
      <c r="G232" s="6">
        <f t="shared" ref="G232:J232" si="232">(C232-average(C:C))/stdev(C:C)</f>
        <v>0.09477681334</v>
      </c>
      <c r="H232" s="6">
        <f t="shared" si="232"/>
        <v>-0.2868483374</v>
      </c>
      <c r="I232" s="6">
        <f t="shared" si="232"/>
        <v>-0.1484138447</v>
      </c>
      <c r="J232" s="6">
        <f t="shared" si="232"/>
        <v>-1.271326674</v>
      </c>
      <c r="K232" s="6">
        <f t="shared" si="3"/>
        <v>-0.4029530106</v>
      </c>
      <c r="L232" s="9" t="b">
        <f>if(iferror(VLOOKUP($A232, NIL!$A$2:$F1000, 1, false), false), true, false)</f>
        <v>1</v>
      </c>
    </row>
    <row r="233">
      <c r="A233" s="2">
        <v>1754.0</v>
      </c>
      <c r="B233" s="2" t="s">
        <v>208</v>
      </c>
      <c r="C233" s="2">
        <v>59.77</v>
      </c>
      <c r="D233" s="2">
        <v>60.53</v>
      </c>
      <c r="E233" s="2">
        <v>70.34</v>
      </c>
      <c r="F233" s="2">
        <v>53.64</v>
      </c>
      <c r="G233" s="6">
        <f t="shared" ref="G233:J233" si="233">(C233-average(C:C))/stdev(C:C)</f>
        <v>-1.073675537</v>
      </c>
      <c r="H233" s="6">
        <f t="shared" si="233"/>
        <v>-0.5239852534</v>
      </c>
      <c r="I233" s="6">
        <f t="shared" si="233"/>
        <v>-0.08938302134</v>
      </c>
      <c r="J233" s="6">
        <f t="shared" si="233"/>
        <v>-0.1096127094</v>
      </c>
      <c r="K233" s="6">
        <f t="shared" si="3"/>
        <v>-0.4491641303</v>
      </c>
      <c r="L233" s="9" t="b">
        <f>if(iferror(VLOOKUP($A233, NIL!$A$2:$F1000, 1, false), false), true, false)</f>
        <v>1</v>
      </c>
    </row>
    <row r="234">
      <c r="A234" s="2">
        <v>2215.0</v>
      </c>
      <c r="B234" s="2" t="s">
        <v>320</v>
      </c>
      <c r="C234" s="2">
        <v>71.49</v>
      </c>
      <c r="D234" s="2">
        <v>61.8</v>
      </c>
      <c r="E234" s="2">
        <v>67.31</v>
      </c>
      <c r="F234" s="2">
        <v>42.66</v>
      </c>
      <c r="G234" s="6">
        <f t="shared" ref="G234:J234" si="234">(C234-average(C:C))/stdev(C:C)</f>
        <v>-0.258055433</v>
      </c>
      <c r="H234" s="6">
        <f t="shared" si="234"/>
        <v>-0.4386697057</v>
      </c>
      <c r="I234" s="6">
        <f t="shared" si="234"/>
        <v>-0.3102020272</v>
      </c>
      <c r="J234" s="6">
        <f t="shared" si="234"/>
        <v>-0.7718982403</v>
      </c>
      <c r="K234" s="6">
        <f t="shared" si="3"/>
        <v>-0.4447063516</v>
      </c>
      <c r="L234" s="9" t="b">
        <f>if(iferror(VLOOKUP($A234, NIL!$A$2:$F1000, 1, false), false), true, false)</f>
        <v>1</v>
      </c>
    </row>
    <row r="235">
      <c r="A235" s="2">
        <v>1855.0</v>
      </c>
      <c r="B235" s="10" t="s">
        <v>237</v>
      </c>
      <c r="C235" s="2">
        <v>67.19</v>
      </c>
      <c r="D235" s="2">
        <v>60.63</v>
      </c>
      <c r="E235" s="2">
        <v>63.67</v>
      </c>
      <c r="F235" s="2">
        <v>50.47</v>
      </c>
      <c r="G235" s="6">
        <f t="shared" ref="G235:J235" si="235">(C235-average(C:C))/stdev(C:C)</f>
        <v>-0.5573017169</v>
      </c>
      <c r="H235" s="6">
        <f t="shared" si="235"/>
        <v>-0.5172674937</v>
      </c>
      <c r="I235" s="6">
        <f t="shared" si="235"/>
        <v>-0.5754763445</v>
      </c>
      <c r="J235" s="6">
        <f t="shared" si="235"/>
        <v>-0.3008190057</v>
      </c>
      <c r="K235" s="6">
        <f t="shared" si="3"/>
        <v>-0.4877161402</v>
      </c>
      <c r="L235" s="9" t="b">
        <f>if(iferror(VLOOKUP($A235, NIL!$A$2:$F1000, 1, false), false), true, false)</f>
        <v>1</v>
      </c>
    </row>
    <row r="236">
      <c r="A236" s="2">
        <v>1581.0</v>
      </c>
      <c r="B236" s="2" t="s">
        <v>170</v>
      </c>
      <c r="C236" s="2">
        <v>72.33</v>
      </c>
      <c r="D236" s="2">
        <v>61.13</v>
      </c>
      <c r="E236" s="2">
        <v>64.48</v>
      </c>
      <c r="F236" s="2">
        <v>46.64</v>
      </c>
      <c r="G236" s="6">
        <f t="shared" ref="G236:J236" si="236">(C236-average(C:C))/stdev(C:C)</f>
        <v>-0.1995980194</v>
      </c>
      <c r="H236" s="6">
        <f t="shared" si="236"/>
        <v>-0.4836786954</v>
      </c>
      <c r="I236" s="6">
        <f t="shared" si="236"/>
        <v>-0.5164455212</v>
      </c>
      <c r="J236" s="6">
        <f t="shared" si="236"/>
        <v>-0.5318348148</v>
      </c>
      <c r="K236" s="6">
        <f t="shared" si="3"/>
        <v>-0.4328892627</v>
      </c>
      <c r="L236" s="9" t="b">
        <f>if(iferror(VLOOKUP($A236, NIL!$A$2:$F1000, 1, false), false), true, false)</f>
        <v>1</v>
      </c>
    </row>
    <row r="237">
      <c r="A237" s="2">
        <v>2397.0</v>
      </c>
      <c r="B237" s="2" t="s">
        <v>330</v>
      </c>
      <c r="C237" s="2">
        <v>82.03</v>
      </c>
      <c r="D237" s="2">
        <v>49.22</v>
      </c>
      <c r="E237" s="2">
        <v>69.53</v>
      </c>
      <c r="F237" s="2">
        <v>39.84</v>
      </c>
      <c r="G237" s="6">
        <f t="shared" ref="G237:J237" si="237">(C237-average(C:C))/stdev(C:C)</f>
        <v>0.4754459233</v>
      </c>
      <c r="H237" s="6">
        <f t="shared" si="237"/>
        <v>-1.283763871</v>
      </c>
      <c r="I237" s="6">
        <f t="shared" si="237"/>
        <v>-0.1484138447</v>
      </c>
      <c r="J237" s="6">
        <f t="shared" si="237"/>
        <v>-0.9419934314</v>
      </c>
      <c r="K237" s="6">
        <f t="shared" si="3"/>
        <v>-0.4746813059</v>
      </c>
      <c r="L237" s="9" t="b">
        <f>if(iferror(VLOOKUP($A237, NIL!$A$2:$F1000, 1, false), false), true, false)</f>
        <v>1</v>
      </c>
    </row>
    <row r="238">
      <c r="A238" s="2">
        <v>1233.0</v>
      </c>
      <c r="B238" s="2" t="s">
        <v>110</v>
      </c>
      <c r="C238" s="2">
        <v>52.3</v>
      </c>
      <c r="D238" s="2">
        <v>62.48</v>
      </c>
      <c r="E238" s="2">
        <v>72.75</v>
      </c>
      <c r="F238" s="2">
        <v>51.75</v>
      </c>
      <c r="G238" s="6">
        <f t="shared" ref="G238:J238" si="238">(C238-average(C:C))/stdev(C:C)</f>
        <v>-1.593528965</v>
      </c>
      <c r="H238" s="6">
        <f t="shared" si="238"/>
        <v>-0.39298894</v>
      </c>
      <c r="I238" s="6">
        <f t="shared" si="238"/>
        <v>0.08625189752</v>
      </c>
      <c r="J238" s="6">
        <f t="shared" si="238"/>
        <v>-0.2236126779</v>
      </c>
      <c r="K238" s="6">
        <f t="shared" si="3"/>
        <v>-0.5309696713</v>
      </c>
      <c r="L238" s="9" t="b">
        <f>if(iferror(VLOOKUP($A238, NIL!$A$2:$F1000, 1, false), false), true, false)</f>
        <v>1</v>
      </c>
    </row>
    <row r="239">
      <c r="A239" s="2">
        <v>1464.0</v>
      </c>
      <c r="B239" s="2" t="s">
        <v>148</v>
      </c>
      <c r="C239" s="2">
        <v>69.22</v>
      </c>
      <c r="D239" s="2">
        <v>59.3</v>
      </c>
      <c r="E239" s="2">
        <v>67.97</v>
      </c>
      <c r="F239" s="2">
        <v>42.71</v>
      </c>
      <c r="G239" s="6">
        <f t="shared" ref="G239:J239" si="239">(C239-average(C:C))/stdev(C:C)</f>
        <v>-0.416029634</v>
      </c>
      <c r="H239" s="6">
        <f t="shared" si="239"/>
        <v>-0.6066136972</v>
      </c>
      <c r="I239" s="6">
        <f t="shared" si="239"/>
        <v>-0.2621028378</v>
      </c>
      <c r="J239" s="6">
        <f t="shared" si="239"/>
        <v>-0.7688823682</v>
      </c>
      <c r="K239" s="6">
        <f t="shared" si="3"/>
        <v>-0.5134071343</v>
      </c>
      <c r="L239" s="9" t="b">
        <f>if(iferror(VLOOKUP($A239, NIL!$A$2:$F1000, 1, false), false), true, false)</f>
        <v>1</v>
      </c>
    </row>
    <row r="240">
      <c r="A240" s="2">
        <v>2420.0</v>
      </c>
      <c r="B240" s="2" t="s">
        <v>334</v>
      </c>
      <c r="C240" s="2">
        <v>64.06</v>
      </c>
      <c r="D240" s="2">
        <v>57.81</v>
      </c>
      <c r="E240" s="2">
        <v>60.94</v>
      </c>
      <c r="F240" s="2">
        <v>56.25</v>
      </c>
      <c r="G240" s="6">
        <f t="shared" ref="G240:J240" si="240">(C240-average(C:C))/stdev(C:C)</f>
        <v>-0.7751251746</v>
      </c>
      <c r="H240" s="6">
        <f t="shared" si="240"/>
        <v>-0.7067083161</v>
      </c>
      <c r="I240" s="6">
        <f t="shared" si="240"/>
        <v>-0.7744320825</v>
      </c>
      <c r="J240" s="6">
        <f t="shared" si="240"/>
        <v>0.04781581841</v>
      </c>
      <c r="K240" s="6">
        <f t="shared" si="3"/>
        <v>-0.5521124387</v>
      </c>
      <c r="L240" s="9" t="b">
        <f>if(iferror(VLOOKUP($A240, NIL!$A$2:$F1000, 1, false), false), true, false)</f>
        <v>1</v>
      </c>
    </row>
    <row r="241">
      <c r="A241" s="2">
        <v>1712.0</v>
      </c>
      <c r="B241" s="2" t="s">
        <v>189</v>
      </c>
      <c r="C241" s="2">
        <v>59.41</v>
      </c>
      <c r="D241" s="2">
        <v>61.79</v>
      </c>
      <c r="E241" s="2">
        <v>59.99</v>
      </c>
      <c r="F241" s="2">
        <v>57.36</v>
      </c>
      <c r="G241" s="6">
        <f t="shared" ref="G241:J241" si="241">(C241-average(C:C))/stdev(C:C)</f>
        <v>-1.098728714</v>
      </c>
      <c r="H241" s="6">
        <f t="shared" si="241"/>
        <v>-0.4393414817</v>
      </c>
      <c r="I241" s="6">
        <f t="shared" si="241"/>
        <v>-0.8436657642</v>
      </c>
      <c r="J241" s="6">
        <f t="shared" si="241"/>
        <v>0.1147681808</v>
      </c>
      <c r="K241" s="6">
        <f t="shared" si="3"/>
        <v>-0.5667419448</v>
      </c>
      <c r="L241" s="9" t="b">
        <f>if(iferror(VLOOKUP($A241, NIL!$A$2:$F1000, 1, false), false), true, false)</f>
        <v>1</v>
      </c>
    </row>
    <row r="242">
      <c r="A242" s="2">
        <v>1607.0</v>
      </c>
      <c r="B242" s="2" t="s">
        <v>177</v>
      </c>
      <c r="C242" s="2">
        <v>84.92</v>
      </c>
      <c r="D242" s="2">
        <v>53.67</v>
      </c>
      <c r="E242" s="2">
        <v>60.98</v>
      </c>
      <c r="F242" s="2">
        <v>38.79</v>
      </c>
      <c r="G242" s="6">
        <f t="shared" ref="G242:J242" si="242">(C242-average(C:C))/stdev(C:C)</f>
        <v>0.6765672629</v>
      </c>
      <c r="H242" s="6">
        <f t="shared" si="242"/>
        <v>-0.984823566</v>
      </c>
      <c r="I242" s="6">
        <f t="shared" si="242"/>
        <v>-0.7715169801</v>
      </c>
      <c r="J242" s="6">
        <f t="shared" si="242"/>
        <v>-1.005326747</v>
      </c>
      <c r="K242" s="6">
        <f t="shared" si="3"/>
        <v>-0.5212750076</v>
      </c>
      <c r="L242" s="9" t="b">
        <f>if(iferror(VLOOKUP($A242, NIL!$A$2:$F1000, 1, false), false), true, false)</f>
        <v>1</v>
      </c>
    </row>
    <row r="243">
      <c r="A243" s="2">
        <v>1476.0</v>
      </c>
      <c r="B243" s="2" t="s">
        <v>154</v>
      </c>
      <c r="C243" s="2">
        <v>61.93</v>
      </c>
      <c r="D243" s="2">
        <v>57.62</v>
      </c>
      <c r="E243" s="2">
        <v>64.2</v>
      </c>
      <c r="F243" s="2">
        <v>50.71</v>
      </c>
      <c r="G243" s="6">
        <f t="shared" ref="G243:J243" si="243">(C243-average(C:C))/stdev(C:C)</f>
        <v>-0.9233564734</v>
      </c>
      <c r="H243" s="6">
        <f t="shared" si="243"/>
        <v>-0.7194720594</v>
      </c>
      <c r="I243" s="6">
        <f t="shared" si="243"/>
        <v>-0.5368512379</v>
      </c>
      <c r="J243" s="6">
        <f t="shared" si="243"/>
        <v>-0.2863428192</v>
      </c>
      <c r="K243" s="6">
        <f t="shared" si="3"/>
        <v>-0.6165056475</v>
      </c>
      <c r="L243" s="9" t="b">
        <f>if(iferror(VLOOKUP($A243, NIL!$A$2:$F1000, 1, false), false), true, false)</f>
        <v>1</v>
      </c>
    </row>
    <row r="244">
      <c r="A244" s="2">
        <v>2079.0</v>
      </c>
      <c r="B244" s="2" t="s">
        <v>296</v>
      </c>
      <c r="C244" s="2">
        <v>80.03</v>
      </c>
      <c r="D244" s="2">
        <v>59.19</v>
      </c>
      <c r="E244" s="2">
        <v>60.31</v>
      </c>
      <c r="F244" s="2">
        <v>34.28</v>
      </c>
      <c r="G244" s="6">
        <f t="shared" ref="G244:J244" si="244">(C244-average(C:C))/stdev(C:C)</f>
        <v>0.3362616052</v>
      </c>
      <c r="H244" s="6">
        <f t="shared" si="244"/>
        <v>-0.6140032328</v>
      </c>
      <c r="I244" s="6">
        <f t="shared" si="244"/>
        <v>-0.8203449451</v>
      </c>
      <c r="J244" s="6">
        <f t="shared" si="244"/>
        <v>-1.277358418</v>
      </c>
      <c r="K244" s="6">
        <f t="shared" si="3"/>
        <v>-0.5938612476</v>
      </c>
      <c r="L244" s="9" t="b">
        <f>if(iferror(VLOOKUP($A244, NIL!$A$2:$F1000, 1, false), false), true, false)</f>
        <v>1</v>
      </c>
    </row>
    <row r="245">
      <c r="A245" s="2">
        <v>1717.0</v>
      </c>
      <c r="B245" s="2" t="s">
        <v>195</v>
      </c>
      <c r="C245" s="2">
        <v>71.32</v>
      </c>
      <c r="D245" s="2">
        <v>62.75</v>
      </c>
      <c r="E245" s="2">
        <v>60.29</v>
      </c>
      <c r="F245" s="2">
        <v>39.21</v>
      </c>
      <c r="G245" s="6">
        <f t="shared" ref="G245:J245" si="245">(C245-average(C:C))/stdev(C:C)</f>
        <v>-0.2698861</v>
      </c>
      <c r="H245" s="6">
        <f t="shared" si="245"/>
        <v>-0.374850989</v>
      </c>
      <c r="I245" s="6">
        <f t="shared" si="245"/>
        <v>-0.8218024963</v>
      </c>
      <c r="J245" s="6">
        <f t="shared" si="245"/>
        <v>-0.9799934208</v>
      </c>
      <c r="K245" s="6">
        <f t="shared" si="3"/>
        <v>-0.6116332515</v>
      </c>
      <c r="L245" s="9" t="b">
        <f>if(iferror(VLOOKUP($A245, NIL!$A$2:$F1000, 1, false), false), true, false)</f>
        <v>1</v>
      </c>
    </row>
    <row r="246">
      <c r="A246" s="2">
        <v>1853.0</v>
      </c>
      <c r="B246" s="2" t="s">
        <v>236</v>
      </c>
      <c r="C246" s="2">
        <v>56.42</v>
      </c>
      <c r="D246" s="2">
        <v>58.87</v>
      </c>
      <c r="E246" s="2">
        <v>68.67</v>
      </c>
      <c r="F246" s="2">
        <v>49.2</v>
      </c>
      <c r="G246" s="6">
        <f t="shared" ref="G246:J246" si="246">(C246-average(C:C))/stdev(C:C)</f>
        <v>-1.30680927</v>
      </c>
      <c r="H246" s="6">
        <f t="shared" si="246"/>
        <v>-0.6355000637</v>
      </c>
      <c r="I246" s="6">
        <f t="shared" si="246"/>
        <v>-0.211088546</v>
      </c>
      <c r="J246" s="6">
        <f t="shared" si="246"/>
        <v>-0.3774221591</v>
      </c>
      <c r="K246" s="6">
        <f t="shared" si="3"/>
        <v>-0.6327050096</v>
      </c>
      <c r="L246" s="9" t="b">
        <f>if(iferror(VLOOKUP($A246, NIL!$A$2:$F1000, 1, false), false), true, false)</f>
        <v>1</v>
      </c>
    </row>
    <row r="247">
      <c r="A247" s="2">
        <v>1251.0</v>
      </c>
      <c r="B247" s="2" t="s">
        <v>113</v>
      </c>
      <c r="C247" s="2">
        <v>44.95</v>
      </c>
      <c r="D247" s="2">
        <v>67.52</v>
      </c>
      <c r="E247" s="2">
        <v>69.12</v>
      </c>
      <c r="F247" s="2">
        <v>51.12</v>
      </c>
      <c r="G247" s="6">
        <f t="shared" ref="G247:J247" si="247">(C247-average(C:C))/stdev(C:C)</f>
        <v>-2.105031334</v>
      </c>
      <c r="H247" s="6">
        <f t="shared" si="247"/>
        <v>-0.05441385323</v>
      </c>
      <c r="I247" s="6">
        <f t="shared" si="247"/>
        <v>-0.1782936442</v>
      </c>
      <c r="J247" s="6">
        <f t="shared" si="247"/>
        <v>-0.2616126673</v>
      </c>
      <c r="K247" s="6">
        <f t="shared" si="3"/>
        <v>-0.6498378747</v>
      </c>
      <c r="L247" s="9" t="b">
        <f>if(iferror(VLOOKUP($A247, NIL!$A$2:$F1000, 1, false), false), true, false)</f>
        <v>1</v>
      </c>
    </row>
    <row r="248">
      <c r="A248" s="2">
        <v>1440.0</v>
      </c>
      <c r="B248" s="2" t="s">
        <v>135</v>
      </c>
      <c r="C248" s="2">
        <v>74.08</v>
      </c>
      <c r="D248" s="2">
        <v>63.92</v>
      </c>
      <c r="E248" s="2">
        <v>58.4</v>
      </c>
      <c r="F248" s="2">
        <v>36.2</v>
      </c>
      <c r="G248" s="6">
        <f t="shared" ref="G248:J248" si="248">(C248-average(C:C))/stdev(C:C)</f>
        <v>-0.07781174108</v>
      </c>
      <c r="H248" s="6">
        <f t="shared" si="248"/>
        <v>-0.2962532009</v>
      </c>
      <c r="I248" s="6">
        <f t="shared" si="248"/>
        <v>-0.9595410841</v>
      </c>
      <c r="J248" s="6">
        <f t="shared" si="248"/>
        <v>-1.161548926</v>
      </c>
      <c r="K248" s="6">
        <f t="shared" si="3"/>
        <v>-0.6237887381</v>
      </c>
      <c r="L248" s="9" t="b">
        <f>if(iferror(VLOOKUP($A248, NIL!$A$2:$F1000, 1, false), false), true, false)</f>
        <v>1</v>
      </c>
    </row>
    <row r="249">
      <c r="A249" s="2">
        <v>1448.0</v>
      </c>
      <c r="B249" s="2" t="s">
        <v>140</v>
      </c>
      <c r="C249" s="2">
        <v>62.95</v>
      </c>
      <c r="D249" s="2">
        <v>64.58</v>
      </c>
      <c r="E249" s="2">
        <v>56.42</v>
      </c>
      <c r="F249" s="2">
        <v>48.24</v>
      </c>
      <c r="G249" s="6">
        <f t="shared" ref="G249:J249" si="249">(C249-average(C:C))/stdev(C:C)</f>
        <v>-0.8523724712</v>
      </c>
      <c r="H249" s="6">
        <f t="shared" si="249"/>
        <v>-0.2519159872</v>
      </c>
      <c r="I249" s="6">
        <f t="shared" si="249"/>
        <v>-1.103838652</v>
      </c>
      <c r="J249" s="6">
        <f t="shared" si="249"/>
        <v>-0.435326905</v>
      </c>
      <c r="K249" s="6">
        <f t="shared" si="3"/>
        <v>-0.6608635039</v>
      </c>
      <c r="L249" s="9" t="b">
        <f>if(iferror(VLOOKUP($A249, NIL!$A$2:$F1000, 1, false), false), true, false)</f>
        <v>1</v>
      </c>
    </row>
    <row r="250">
      <c r="A250" s="2">
        <v>2441.0</v>
      </c>
      <c r="B250" s="2" t="s">
        <v>335</v>
      </c>
      <c r="C250" s="2">
        <v>68.75</v>
      </c>
      <c r="D250" s="2">
        <v>60.16</v>
      </c>
      <c r="E250" s="2">
        <v>57.81</v>
      </c>
      <c r="F250" s="2">
        <v>45.31</v>
      </c>
      <c r="G250" s="6">
        <f t="shared" ref="G250:J250" si="250">(C250-average(C:C))/stdev(C:C)</f>
        <v>-0.4487379488</v>
      </c>
      <c r="H250" s="6">
        <f t="shared" si="250"/>
        <v>-0.5488409641</v>
      </c>
      <c r="I250" s="6">
        <f t="shared" si="250"/>
        <v>-1.002538844</v>
      </c>
      <c r="J250" s="6">
        <f t="shared" si="250"/>
        <v>-0.6120570148</v>
      </c>
      <c r="K250" s="6">
        <f t="shared" si="3"/>
        <v>-0.653043693</v>
      </c>
      <c r="L250" s="9" t="b">
        <f>if(iferror(VLOOKUP($A250, NIL!$A$2:$F1000, 1, false), false), true, false)</f>
        <v>1</v>
      </c>
    </row>
    <row r="251">
      <c r="A251" s="2">
        <v>1097.0</v>
      </c>
      <c r="B251" s="10" t="s">
        <v>101</v>
      </c>
      <c r="C251" s="2">
        <v>56.44</v>
      </c>
      <c r="D251" s="2">
        <v>61.54</v>
      </c>
      <c r="E251" s="2">
        <v>63.92</v>
      </c>
      <c r="F251" s="2">
        <v>49.97</v>
      </c>
      <c r="G251" s="6">
        <f t="shared" ref="G251:J251" si="251">(C251-average(C:C))/stdev(C:C)</f>
        <v>-1.305417427</v>
      </c>
      <c r="H251" s="6">
        <f t="shared" si="251"/>
        <v>-0.4561358808</v>
      </c>
      <c r="I251" s="6">
        <f t="shared" si="251"/>
        <v>-0.5572569546</v>
      </c>
      <c r="J251" s="6">
        <f t="shared" si="251"/>
        <v>-0.3309777275</v>
      </c>
      <c r="K251" s="6">
        <f t="shared" si="3"/>
        <v>-0.6624469974</v>
      </c>
      <c r="L251" s="9" t="b">
        <f>if(iferror(VLOOKUP($A251, NIL!$A$2:$F1000, 1, false), false), true, false)</f>
        <v>1</v>
      </c>
    </row>
    <row r="252">
      <c r="A252" s="2">
        <v>1888.0</v>
      </c>
      <c r="B252" s="2" t="s">
        <v>253</v>
      </c>
      <c r="C252" s="2">
        <v>68.26</v>
      </c>
      <c r="D252" s="2">
        <v>58.06</v>
      </c>
      <c r="E252" s="2">
        <v>66.83</v>
      </c>
      <c r="F252" s="2">
        <v>38.1</v>
      </c>
      <c r="G252" s="6">
        <f t="shared" ref="G252:J252" si="252">(C252-average(C:C))/stdev(C:C)</f>
        <v>-0.4828381067</v>
      </c>
      <c r="H252" s="6">
        <f t="shared" si="252"/>
        <v>-0.6899139169</v>
      </c>
      <c r="I252" s="6">
        <f t="shared" si="252"/>
        <v>-0.3451832559</v>
      </c>
      <c r="J252" s="6">
        <f t="shared" si="252"/>
        <v>-1.046945783</v>
      </c>
      <c r="K252" s="6">
        <f t="shared" si="3"/>
        <v>-0.6412202657</v>
      </c>
      <c r="L252" s="9" t="b">
        <f>if(iferror(VLOOKUP($A252, NIL!$A$2:$F1000, 1, false), false), true, false)</f>
        <v>1</v>
      </c>
    </row>
    <row r="253">
      <c r="A253" s="2">
        <v>2108.0</v>
      </c>
      <c r="B253" s="2" t="s">
        <v>307</v>
      </c>
      <c r="C253" s="2">
        <v>69.25</v>
      </c>
      <c r="D253" s="2">
        <v>63.84</v>
      </c>
      <c r="E253" s="2">
        <v>66.6</v>
      </c>
      <c r="F253" s="2">
        <v>31.2</v>
      </c>
      <c r="G253" s="6">
        <f t="shared" ref="G253:J253" si="253">(C253-average(C:C))/stdev(C:C)</f>
        <v>-0.4139418692</v>
      </c>
      <c r="H253" s="6">
        <f t="shared" si="253"/>
        <v>-0.3016274087</v>
      </c>
      <c r="I253" s="6">
        <f t="shared" si="253"/>
        <v>-0.3619450946</v>
      </c>
      <c r="J253" s="6">
        <f t="shared" si="253"/>
        <v>-1.463136144</v>
      </c>
      <c r="K253" s="6">
        <f t="shared" si="3"/>
        <v>-0.6351626292</v>
      </c>
      <c r="L253" s="9" t="b">
        <f>if(iferror(VLOOKUP($A253, NIL!$A$2:$F1000, 1, false), false), true, false)</f>
        <v>1</v>
      </c>
    </row>
    <row r="254">
      <c r="A254" s="2">
        <v>2081.0</v>
      </c>
      <c r="B254" s="2" t="s">
        <v>298</v>
      </c>
      <c r="C254" s="2">
        <v>71.06</v>
      </c>
      <c r="D254" s="2">
        <v>59.53</v>
      </c>
      <c r="E254" s="2">
        <v>65.9</v>
      </c>
      <c r="F254" s="2">
        <v>33.65</v>
      </c>
      <c r="G254" s="6">
        <f t="shared" ref="G254:J254" si="254">(C254-average(C:C))/stdev(C:C)</f>
        <v>-0.2879800614</v>
      </c>
      <c r="H254" s="6">
        <f t="shared" si="254"/>
        <v>-0.59116285</v>
      </c>
      <c r="I254" s="6">
        <f t="shared" si="254"/>
        <v>-0.4129593864</v>
      </c>
      <c r="J254" s="6">
        <f t="shared" si="254"/>
        <v>-1.315358407</v>
      </c>
      <c r="K254" s="6">
        <f t="shared" si="3"/>
        <v>-0.6518651763</v>
      </c>
      <c r="L254" s="9" t="b">
        <f>if(iferror(VLOOKUP($A254, NIL!$A$2:$F1000, 1, false), false), true, false)</f>
        <v>1</v>
      </c>
    </row>
    <row r="255">
      <c r="A255" s="2">
        <v>1852.0</v>
      </c>
      <c r="B255" s="2" t="s">
        <v>234</v>
      </c>
      <c r="C255" s="2">
        <v>70.26</v>
      </c>
      <c r="D255" s="2">
        <v>54.02</v>
      </c>
      <c r="E255" s="2">
        <v>69.68</v>
      </c>
      <c r="F255" s="2">
        <v>35.91</v>
      </c>
      <c r="G255" s="6">
        <f t="shared" ref="G255:J255" si="255">(C255-average(C:C))/stdev(C:C)</f>
        <v>-0.3436537886</v>
      </c>
      <c r="H255" s="6">
        <f t="shared" si="255"/>
        <v>-0.9613114072</v>
      </c>
      <c r="I255" s="6">
        <f t="shared" si="255"/>
        <v>-0.1374822107</v>
      </c>
      <c r="J255" s="6">
        <f t="shared" si="255"/>
        <v>-1.179040985</v>
      </c>
      <c r="K255" s="6">
        <f t="shared" si="3"/>
        <v>-0.6553720978</v>
      </c>
      <c r="L255" s="9" t="b">
        <f>if(iferror(VLOOKUP($A255, NIL!$A$2:$F1000, 1, false), false), true, false)</f>
        <v>1</v>
      </c>
    </row>
    <row r="256">
      <c r="A256" s="2">
        <v>1827.0</v>
      </c>
      <c r="B256" s="2" t="s">
        <v>224</v>
      </c>
      <c r="C256" s="2">
        <v>77.93</v>
      </c>
      <c r="D256" s="2">
        <v>46.99</v>
      </c>
      <c r="E256" s="2">
        <v>58.2</v>
      </c>
      <c r="F256" s="2">
        <v>46.45</v>
      </c>
      <c r="G256" s="6">
        <f t="shared" ref="G256:J256" si="256">(C256-average(C:C))/stdev(C:C)</f>
        <v>0.1901180712</v>
      </c>
      <c r="H256" s="6">
        <f t="shared" si="256"/>
        <v>-1.433569911</v>
      </c>
      <c r="I256" s="6">
        <f t="shared" si="256"/>
        <v>-0.974116596</v>
      </c>
      <c r="J256" s="6">
        <f t="shared" si="256"/>
        <v>-0.543295129</v>
      </c>
      <c r="K256" s="6">
        <f t="shared" si="3"/>
        <v>-0.6902158913</v>
      </c>
      <c r="L256" s="9" t="b">
        <f>if(iferror(VLOOKUP($A256, NIL!$A$2:$F1000, 1, false), false), true, false)</f>
        <v>1</v>
      </c>
    </row>
    <row r="257">
      <c r="A257" s="2">
        <v>1973.0</v>
      </c>
      <c r="B257" s="2" t="s">
        <v>267</v>
      </c>
      <c r="C257" s="2">
        <v>52.58</v>
      </c>
      <c r="D257" s="2">
        <v>68.67</v>
      </c>
      <c r="E257" s="2">
        <v>60.47</v>
      </c>
      <c r="F257" s="2">
        <v>46.49</v>
      </c>
      <c r="G257" s="6">
        <f t="shared" ref="G257:J257" si="257">(C257-average(C:C))/stdev(C:C)</f>
        <v>-1.57404316</v>
      </c>
      <c r="H257" s="6">
        <f t="shared" si="257"/>
        <v>0.02284038284</v>
      </c>
      <c r="I257" s="6">
        <f t="shared" si="257"/>
        <v>-0.8086845355</v>
      </c>
      <c r="J257" s="6">
        <f t="shared" si="257"/>
        <v>-0.5408824313</v>
      </c>
      <c r="K257" s="6">
        <f t="shared" si="3"/>
        <v>-0.7251924361</v>
      </c>
      <c r="L257" s="9" t="b">
        <f>if(iferror(VLOOKUP($A257, NIL!$A$2:$F1000, 1, false), false), true, false)</f>
        <v>1</v>
      </c>
    </row>
    <row r="258">
      <c r="A258" s="2">
        <v>2119.0</v>
      </c>
      <c r="B258" s="2" t="s">
        <v>308</v>
      </c>
      <c r="C258" s="2">
        <v>65.63</v>
      </c>
      <c r="D258" s="2">
        <v>48.44</v>
      </c>
      <c r="E258" s="2">
        <v>67.19</v>
      </c>
      <c r="F258" s="2">
        <v>45.31</v>
      </c>
      <c r="G258" s="6">
        <f t="shared" ref="G258:J258" si="258">(C258-average(C:C))/stdev(C:C)</f>
        <v>-0.665865485</v>
      </c>
      <c r="H258" s="6">
        <f t="shared" si="258"/>
        <v>-1.336162396</v>
      </c>
      <c r="I258" s="6">
        <f t="shared" si="258"/>
        <v>-0.3189473344</v>
      </c>
      <c r="J258" s="6">
        <f t="shared" si="258"/>
        <v>-0.6120570148</v>
      </c>
      <c r="K258" s="6">
        <f t="shared" si="3"/>
        <v>-0.7332580576</v>
      </c>
      <c r="L258" s="9" t="b">
        <f>if(iferror(VLOOKUP($A258, NIL!$A$2:$F1000, 1, false), false), true, false)</f>
        <v>1</v>
      </c>
    </row>
    <row r="259">
      <c r="A259" s="2">
        <v>1721.0</v>
      </c>
      <c r="B259" s="2" t="s">
        <v>198</v>
      </c>
      <c r="C259" s="2">
        <v>67.74</v>
      </c>
      <c r="D259" s="2">
        <v>45.75</v>
      </c>
      <c r="E259" s="2">
        <v>69.18</v>
      </c>
      <c r="F259" s="2">
        <v>41.58</v>
      </c>
      <c r="G259" s="6">
        <f t="shared" ref="G259:J259" si="259">(C259-average(C:C))/stdev(C:C)</f>
        <v>-0.5190260294</v>
      </c>
      <c r="H259" s="6">
        <f t="shared" si="259"/>
        <v>-1.516870131</v>
      </c>
      <c r="I259" s="6">
        <f t="shared" si="259"/>
        <v>-0.1739209906</v>
      </c>
      <c r="J259" s="6">
        <f t="shared" si="259"/>
        <v>-0.8370410795</v>
      </c>
      <c r="K259" s="6">
        <f t="shared" si="3"/>
        <v>-0.7617145576</v>
      </c>
      <c r="L259" s="9" t="b">
        <f>if(iferror(VLOOKUP($A259, NIL!$A$2:$F1000, 1, false), false), true, false)</f>
        <v>1</v>
      </c>
    </row>
    <row r="260">
      <c r="A260" s="2">
        <v>2191.0</v>
      </c>
      <c r="B260" s="2" t="s">
        <v>311</v>
      </c>
      <c r="C260" s="2">
        <v>62.5</v>
      </c>
      <c r="D260" s="2">
        <v>56.25</v>
      </c>
      <c r="E260" s="2">
        <v>63.28</v>
      </c>
      <c r="F260" s="2">
        <v>40.63</v>
      </c>
      <c r="G260" s="6">
        <f t="shared" ref="G260:J260" si="260">(C260-average(C:C))/stdev(C:C)</f>
        <v>-0.8836889427</v>
      </c>
      <c r="H260" s="6">
        <f t="shared" si="260"/>
        <v>-0.8115053668</v>
      </c>
      <c r="I260" s="6">
        <f t="shared" si="260"/>
        <v>-0.6038985928</v>
      </c>
      <c r="J260" s="6">
        <f t="shared" si="260"/>
        <v>-0.8943426509</v>
      </c>
      <c r="K260" s="6">
        <f t="shared" si="3"/>
        <v>-0.7983588883</v>
      </c>
      <c r="L260" s="9" t="b">
        <f>if(iferror(VLOOKUP($A260, NIL!$A$2:$F1000, 1, false), false), true, false)</f>
        <v>1</v>
      </c>
    </row>
    <row r="261">
      <c r="A261" s="2">
        <v>1780.0</v>
      </c>
      <c r="B261" s="2" t="s">
        <v>217</v>
      </c>
      <c r="C261" s="2">
        <v>70.84</v>
      </c>
      <c r="D261" s="2">
        <v>53.0</v>
      </c>
      <c r="E261" s="2">
        <v>61.52</v>
      </c>
      <c r="F261" s="2">
        <v>36.51</v>
      </c>
      <c r="G261" s="6">
        <f t="shared" ref="G261:J261" si="261">(C261-average(C:C))/stdev(C:C)</f>
        <v>-0.3032903364</v>
      </c>
      <c r="H261" s="6">
        <f t="shared" si="261"/>
        <v>-1.029832556</v>
      </c>
      <c r="I261" s="6">
        <f t="shared" si="261"/>
        <v>-0.7321630979</v>
      </c>
      <c r="J261" s="6">
        <f t="shared" si="261"/>
        <v>-1.142850519</v>
      </c>
      <c r="K261" s="6">
        <f t="shared" si="3"/>
        <v>-0.8020341271</v>
      </c>
      <c r="L261" s="9" t="b">
        <f>if(iferror(VLOOKUP($A261, NIL!$A$2:$F1000, 1, false), false), true, false)</f>
        <v>1</v>
      </c>
    </row>
    <row r="262">
      <c r="A262" s="2">
        <v>1984.0</v>
      </c>
      <c r="B262" s="2" t="s">
        <v>270</v>
      </c>
      <c r="C262" s="2">
        <v>71.77</v>
      </c>
      <c r="D262" s="2">
        <v>50.62</v>
      </c>
      <c r="E262" s="2">
        <v>63.26</v>
      </c>
      <c r="F262" s="2">
        <v>35.72</v>
      </c>
      <c r="G262" s="6">
        <f t="shared" ref="G262:J262" si="262">(C262-average(C:C))/stdev(C:C)</f>
        <v>-0.2385696285</v>
      </c>
      <c r="H262" s="6">
        <f t="shared" si="262"/>
        <v>-1.189715236</v>
      </c>
      <c r="I262" s="6">
        <f t="shared" si="262"/>
        <v>-0.605356144</v>
      </c>
      <c r="J262" s="6">
        <f t="shared" si="262"/>
        <v>-1.190501299</v>
      </c>
      <c r="K262" s="6">
        <f t="shared" si="3"/>
        <v>-0.8060355768</v>
      </c>
      <c r="L262" s="9" t="b">
        <f>if(iferror(VLOOKUP($A262, NIL!$A$2:$F1000, 1, false), false), true, false)</f>
        <v>1</v>
      </c>
    </row>
    <row r="263">
      <c r="A263" s="2">
        <v>1726.0</v>
      </c>
      <c r="B263" s="2" t="s">
        <v>199</v>
      </c>
      <c r="C263" s="2">
        <v>65.58</v>
      </c>
      <c r="D263" s="2">
        <v>49.8</v>
      </c>
      <c r="E263" s="2">
        <v>57.86</v>
      </c>
      <c r="F263" s="2">
        <v>46.12</v>
      </c>
      <c r="G263" s="6">
        <f t="shared" ref="G263:J263" si="263">(C263-average(C:C))/stdev(C:C)</f>
        <v>-0.6693450929</v>
      </c>
      <c r="H263" s="6">
        <f t="shared" si="263"/>
        <v>-1.244800865</v>
      </c>
      <c r="I263" s="6">
        <f t="shared" si="263"/>
        <v>-0.9988949663</v>
      </c>
      <c r="J263" s="6">
        <f t="shared" si="263"/>
        <v>-0.5631998854</v>
      </c>
      <c r="K263" s="6">
        <f t="shared" si="3"/>
        <v>-0.8690602024</v>
      </c>
      <c r="L263" s="9" t="b">
        <f>if(iferror(VLOOKUP($A263, NIL!$A$2:$F1000, 1, false), false), true, false)</f>
        <v>1</v>
      </c>
    </row>
    <row r="264">
      <c r="A264" s="2">
        <v>1446.0</v>
      </c>
      <c r="B264" s="2" t="s">
        <v>138</v>
      </c>
      <c r="C264" s="2">
        <v>66.88</v>
      </c>
      <c r="D264" s="2">
        <v>54.04</v>
      </c>
      <c r="E264" s="2">
        <v>61.67</v>
      </c>
      <c r="F264" s="2">
        <v>38.86</v>
      </c>
      <c r="G264" s="6">
        <f t="shared" ref="G264:J264" si="264">(C264-average(C:C))/stdev(C:C)</f>
        <v>-0.5788752862</v>
      </c>
      <c r="H264" s="6">
        <f t="shared" si="264"/>
        <v>-0.9599678552</v>
      </c>
      <c r="I264" s="6">
        <f t="shared" si="264"/>
        <v>-0.7212314639</v>
      </c>
      <c r="J264" s="6">
        <f t="shared" si="264"/>
        <v>-1.001104526</v>
      </c>
      <c r="K264" s="6">
        <f t="shared" si="3"/>
        <v>-0.8152947828</v>
      </c>
      <c r="L264" s="9" t="b">
        <f>if(iferror(VLOOKUP($A264, NIL!$A$2:$F1000, 1, false), false), true, false)</f>
        <v>1</v>
      </c>
    </row>
    <row r="265">
      <c r="A265" s="2">
        <v>1851.0</v>
      </c>
      <c r="B265" s="2" t="s">
        <v>232</v>
      </c>
      <c r="C265" s="2">
        <v>58.87</v>
      </c>
      <c r="D265" s="2">
        <v>54.65</v>
      </c>
      <c r="E265" s="2">
        <v>59.3</v>
      </c>
      <c r="F265" s="2">
        <v>42.5</v>
      </c>
      <c r="G265" s="6">
        <f t="shared" ref="G265:J265" si="265">(C265-average(C:C))/stdev(C:C)</f>
        <v>-1.13630848</v>
      </c>
      <c r="H265" s="6">
        <f t="shared" si="265"/>
        <v>-0.9189895213</v>
      </c>
      <c r="I265" s="6">
        <f t="shared" si="265"/>
        <v>-0.8939512804</v>
      </c>
      <c r="J265" s="6">
        <f t="shared" si="265"/>
        <v>-0.7815490313</v>
      </c>
      <c r="K265" s="6">
        <f t="shared" si="3"/>
        <v>-0.9326995783</v>
      </c>
      <c r="L265" s="9" t="b">
        <f>if(iferror(VLOOKUP($A265, NIL!$A$2:$F1000, 1, false), false), true, false)</f>
        <v>1</v>
      </c>
    </row>
    <row r="266">
      <c r="A266" s="2">
        <v>492.0</v>
      </c>
      <c r="B266" s="2" t="s">
        <v>54</v>
      </c>
      <c r="C266" s="2">
        <v>44.55</v>
      </c>
      <c r="D266" s="2">
        <v>61.67</v>
      </c>
      <c r="E266" s="2">
        <v>54.43</v>
      </c>
      <c r="F266" s="2">
        <v>54.51</v>
      </c>
      <c r="G266" s="6">
        <f t="shared" ref="G266:J266" si="266">(C266-average(C:C))/stdev(C:C)</f>
        <v>-2.132868197</v>
      </c>
      <c r="H266" s="6">
        <f t="shared" si="266"/>
        <v>-0.4474027933</v>
      </c>
      <c r="I266" s="6">
        <f t="shared" si="266"/>
        <v>-1.248864996</v>
      </c>
      <c r="J266" s="6">
        <f t="shared" si="266"/>
        <v>-0.05713653348</v>
      </c>
      <c r="K266" s="6">
        <f t="shared" si="3"/>
        <v>-0.9715681301</v>
      </c>
      <c r="L266" s="9" t="b">
        <f>if(iferror(VLOOKUP($A266, NIL!$A$2:$F1000, 1, false), false), true, false)</f>
        <v>1</v>
      </c>
    </row>
    <row r="267">
      <c r="A267" s="2">
        <v>1468.0</v>
      </c>
      <c r="B267" s="2" t="s">
        <v>151</v>
      </c>
      <c r="C267" s="2">
        <v>65.84</v>
      </c>
      <c r="D267" s="2">
        <v>52.44</v>
      </c>
      <c r="E267" s="2">
        <v>65.11</v>
      </c>
      <c r="F267" s="2">
        <v>31.71</v>
      </c>
      <c r="G267" s="6">
        <f t="shared" ref="G267:J267" si="267">(C267-average(C:C))/stdev(C:C)</f>
        <v>-0.6512511316</v>
      </c>
      <c r="H267" s="6">
        <f t="shared" si="267"/>
        <v>-1.06745201</v>
      </c>
      <c r="I267" s="6">
        <f t="shared" si="267"/>
        <v>-0.4705326585</v>
      </c>
      <c r="J267" s="6">
        <f t="shared" si="267"/>
        <v>-1.432374248</v>
      </c>
      <c r="K267" s="6">
        <f t="shared" si="3"/>
        <v>-0.905402512</v>
      </c>
      <c r="L267" s="9" t="b">
        <f>if(iferror(VLOOKUP($A267, NIL!$A$2:$F1000, 1, false), false), true, false)</f>
        <v>1</v>
      </c>
    </row>
    <row r="268">
      <c r="A268" s="2">
        <v>2167.0</v>
      </c>
      <c r="B268" s="2" t="s">
        <v>309</v>
      </c>
      <c r="C268" s="2">
        <v>50.63</v>
      </c>
      <c r="D268" s="2">
        <v>46.88</v>
      </c>
      <c r="E268" s="2">
        <v>60.0</v>
      </c>
      <c r="F268" s="2">
        <v>55.31</v>
      </c>
      <c r="G268" s="6">
        <f t="shared" ref="G268:J268" si="268">(C268-average(C:C))/stdev(C:C)</f>
        <v>-1.709747871</v>
      </c>
      <c r="H268" s="6">
        <f t="shared" si="268"/>
        <v>-1.440959447</v>
      </c>
      <c r="I268" s="6">
        <f t="shared" si="268"/>
        <v>-0.8429369886</v>
      </c>
      <c r="J268" s="6">
        <f t="shared" si="268"/>
        <v>-0.008882578586</v>
      </c>
      <c r="K268" s="6">
        <f t="shared" si="3"/>
        <v>-1.000631721</v>
      </c>
      <c r="L268" s="9" t="b">
        <f>if(iferror(VLOOKUP($A268, NIL!$A$2:$F1000, 1, false), false), true, false)</f>
        <v>1</v>
      </c>
    </row>
    <row r="269">
      <c r="A269" s="2">
        <v>2307.0</v>
      </c>
      <c r="B269" s="2">
        <v>2048.0</v>
      </c>
      <c r="C269" s="2">
        <v>59.38</v>
      </c>
      <c r="D269" s="2">
        <v>45.31</v>
      </c>
      <c r="E269" s="2">
        <v>69.53</v>
      </c>
      <c r="F269" s="2">
        <v>38.28</v>
      </c>
      <c r="G269" s="6">
        <f t="shared" ref="G269:J269" si="269">(C269-average(C:C))/stdev(C:C)</f>
        <v>-1.100816479</v>
      </c>
      <c r="H269" s="6">
        <f t="shared" si="269"/>
        <v>-1.546428273</v>
      </c>
      <c r="I269" s="6">
        <f t="shared" si="269"/>
        <v>-0.1484138447</v>
      </c>
      <c r="J269" s="6">
        <f t="shared" si="269"/>
        <v>-1.036088643</v>
      </c>
      <c r="K269" s="6">
        <f t="shared" si="3"/>
        <v>-0.9579368101</v>
      </c>
      <c r="L269" s="9" t="b">
        <f>if(iferror(VLOOKUP($A269, NIL!$A$2:$F1000, 1, false), false), true, false)</f>
        <v>1</v>
      </c>
    </row>
    <row r="270">
      <c r="A270" s="2">
        <v>1791.0</v>
      </c>
      <c r="B270" s="2" t="s">
        <v>218</v>
      </c>
      <c r="C270" s="2">
        <v>75.82</v>
      </c>
      <c r="D270" s="2">
        <v>53.71</v>
      </c>
      <c r="E270" s="2">
        <v>47.34</v>
      </c>
      <c r="F270" s="2">
        <v>35.35</v>
      </c>
      <c r="G270" s="6">
        <f t="shared" ref="G270:J270" si="270">(C270-average(C:C))/stdev(C:C)</f>
        <v>0.04327861565</v>
      </c>
      <c r="H270" s="6">
        <f t="shared" si="270"/>
        <v>-0.9821364621</v>
      </c>
      <c r="I270" s="6">
        <f t="shared" si="270"/>
        <v>-1.765566894</v>
      </c>
      <c r="J270" s="6">
        <f t="shared" si="270"/>
        <v>-1.212818753</v>
      </c>
      <c r="K270" s="6">
        <f t="shared" si="3"/>
        <v>-0.9793108735</v>
      </c>
      <c r="L270" s="9" t="b">
        <f>if(iferror(VLOOKUP($A270, NIL!$A$2:$F1000, 1, false), false), true, false)</f>
        <v>1</v>
      </c>
    </row>
    <row r="271">
      <c r="A271" s="2">
        <v>1997.0</v>
      </c>
      <c r="B271" s="2" t="s">
        <v>274</v>
      </c>
      <c r="C271" s="2">
        <v>57.05</v>
      </c>
      <c r="D271" s="2">
        <v>46.9</v>
      </c>
      <c r="E271" s="2">
        <v>66.16</v>
      </c>
      <c r="F271" s="2">
        <v>41.71</v>
      </c>
      <c r="G271" s="6">
        <f t="shared" ref="G271:J271" si="271">(C271-average(C:C))/stdev(C:C)</f>
        <v>-1.26296621</v>
      </c>
      <c r="H271" s="6">
        <f t="shared" si="271"/>
        <v>-1.439615895</v>
      </c>
      <c r="I271" s="6">
        <f t="shared" si="271"/>
        <v>-0.3940112209</v>
      </c>
      <c r="J271" s="6">
        <f t="shared" si="271"/>
        <v>-0.8291998118</v>
      </c>
      <c r="K271" s="6">
        <f t="shared" si="3"/>
        <v>-0.9814482843</v>
      </c>
      <c r="L271" s="9" t="b">
        <f>if(iferror(VLOOKUP($A271, NIL!$A$2:$F1000, 1, false), false), true, false)</f>
        <v>1</v>
      </c>
    </row>
    <row r="272">
      <c r="A272" s="2">
        <v>2068.0</v>
      </c>
      <c r="B272" s="2" t="s">
        <v>294</v>
      </c>
      <c r="C272" s="2">
        <v>65.63</v>
      </c>
      <c r="D272" s="2">
        <v>35.16</v>
      </c>
      <c r="E272" s="2">
        <v>64.06</v>
      </c>
      <c r="F272" s="2">
        <v>45.31</v>
      </c>
      <c r="G272" s="6">
        <f t="shared" ref="G272:J272" si="272">(C272-average(C:C))/stdev(C:C)</f>
        <v>-0.665865485</v>
      </c>
      <c r="H272" s="6">
        <f t="shared" si="272"/>
        <v>-2.228280879</v>
      </c>
      <c r="I272" s="6">
        <f t="shared" si="272"/>
        <v>-0.5470540962</v>
      </c>
      <c r="J272" s="6">
        <f t="shared" si="272"/>
        <v>-0.6120570148</v>
      </c>
      <c r="K272" s="6">
        <f t="shared" si="3"/>
        <v>-1.013314369</v>
      </c>
      <c r="L272" s="9" t="b">
        <f>if(iferror(VLOOKUP($A272, NIL!$A$2:$F1000, 1, false), false), true, false)</f>
        <v>1</v>
      </c>
    </row>
    <row r="273">
      <c r="A273" s="2">
        <v>1833.0</v>
      </c>
      <c r="B273" s="2" t="s">
        <v>226</v>
      </c>
      <c r="C273" s="2">
        <v>80.52</v>
      </c>
      <c r="D273" s="2">
        <v>38.34</v>
      </c>
      <c r="E273" s="2">
        <v>57.35</v>
      </c>
      <c r="F273" s="2">
        <v>31.85</v>
      </c>
      <c r="G273" s="6">
        <f t="shared" ref="G273:J273" si="273">(C273-average(C:C))/stdev(C:C)</f>
        <v>0.3703617631</v>
      </c>
      <c r="H273" s="6">
        <f t="shared" si="273"/>
        <v>-2.014656122</v>
      </c>
      <c r="I273" s="6">
        <f t="shared" si="273"/>
        <v>-1.036062522</v>
      </c>
      <c r="J273" s="6">
        <f t="shared" si="273"/>
        <v>-1.423929806</v>
      </c>
      <c r="K273" s="6">
        <f t="shared" si="3"/>
        <v>-1.026071672</v>
      </c>
      <c r="L273" s="9" t="b">
        <f>if(iferror(VLOOKUP($A273, NIL!$A$2:$F1000, 1, false), false), true, false)</f>
        <v>1</v>
      </c>
    </row>
    <row r="274">
      <c r="A274" s="2">
        <v>2071.0</v>
      </c>
      <c r="B274" s="2" t="s">
        <v>295</v>
      </c>
      <c r="C274" s="2">
        <v>66.41</v>
      </c>
      <c r="D274" s="2">
        <v>52.34</v>
      </c>
      <c r="E274" s="2">
        <v>55.47</v>
      </c>
      <c r="F274" s="2">
        <v>33.59</v>
      </c>
      <c r="G274" s="6">
        <f t="shared" ref="G274:J274" si="274">(C274-average(C:C))/stdev(C:C)</f>
        <v>-0.6115836009</v>
      </c>
      <c r="H274" s="6">
        <f t="shared" si="274"/>
        <v>-1.074169769</v>
      </c>
      <c r="I274" s="6">
        <f t="shared" si="274"/>
        <v>-1.173072334</v>
      </c>
      <c r="J274" s="6">
        <f t="shared" si="274"/>
        <v>-1.318977454</v>
      </c>
      <c r="K274" s="6">
        <f t="shared" si="3"/>
        <v>-1.04445079</v>
      </c>
      <c r="L274" s="9" t="b">
        <f>if(iferror(VLOOKUP($A274, NIL!$A$2:$F1000, 1, false), false), true, false)</f>
        <v>1</v>
      </c>
    </row>
    <row r="275">
      <c r="A275" s="2">
        <v>1591.0</v>
      </c>
      <c r="B275" s="2" t="s">
        <v>171</v>
      </c>
      <c r="C275" s="2">
        <v>58.35</v>
      </c>
      <c r="D275" s="2">
        <v>60.15</v>
      </c>
      <c r="E275" s="2">
        <v>52.69</v>
      </c>
      <c r="F275" s="2">
        <v>36.14</v>
      </c>
      <c r="G275" s="6">
        <f t="shared" ref="G275:J275" si="275">(C275-average(C:C))/stdev(C:C)</f>
        <v>-1.172496403</v>
      </c>
      <c r="H275" s="6">
        <f t="shared" si="275"/>
        <v>-0.5495127401</v>
      </c>
      <c r="I275" s="6">
        <f t="shared" si="275"/>
        <v>-1.37567195</v>
      </c>
      <c r="J275" s="6">
        <f t="shared" si="275"/>
        <v>-1.165167973</v>
      </c>
      <c r="K275" s="6">
        <f t="shared" si="3"/>
        <v>-1.065712266</v>
      </c>
      <c r="L275" s="9" t="b">
        <f>if(iferror(VLOOKUP($A275, NIL!$A$2:$F1000, 1, false), false), true, false)</f>
        <v>1</v>
      </c>
    </row>
    <row r="276">
      <c r="A276" s="2">
        <v>1362.0</v>
      </c>
      <c r="B276" s="2" t="s">
        <v>123</v>
      </c>
      <c r="C276" s="2">
        <v>50.75</v>
      </c>
      <c r="D276" s="2">
        <v>48.35</v>
      </c>
      <c r="E276" s="2">
        <v>59.29</v>
      </c>
      <c r="F276" s="2">
        <v>48.71</v>
      </c>
      <c r="G276" s="6">
        <f t="shared" ref="G276:J276" si="276">(C276-average(C:C))/stdev(C:C)</f>
        <v>-1.701396811</v>
      </c>
      <c r="H276" s="6">
        <f t="shared" si="276"/>
        <v>-1.34220838</v>
      </c>
      <c r="I276" s="6">
        <f t="shared" si="276"/>
        <v>-0.894680056</v>
      </c>
      <c r="J276" s="6">
        <f t="shared" si="276"/>
        <v>-0.4069777065</v>
      </c>
      <c r="K276" s="6">
        <f t="shared" si="3"/>
        <v>-1.086315738</v>
      </c>
      <c r="L276" s="9" t="b">
        <f>if(iferror(VLOOKUP($A276, NIL!$A$2:$F1000, 1, false), false), true, false)</f>
        <v>1</v>
      </c>
    </row>
    <row r="277">
      <c r="A277" s="2">
        <v>2209.0</v>
      </c>
      <c r="B277" s="2" t="s">
        <v>316</v>
      </c>
      <c r="C277" s="2">
        <v>76.56</v>
      </c>
      <c r="D277" s="2">
        <v>47.07</v>
      </c>
      <c r="E277" s="2">
        <v>59.02</v>
      </c>
      <c r="F277" s="2">
        <v>23.32</v>
      </c>
      <c r="G277" s="6">
        <f t="shared" ref="G277:J277" si="277">(C277-average(C:C))/stdev(C:C)</f>
        <v>0.09477681334</v>
      </c>
      <c r="H277" s="6">
        <f t="shared" si="277"/>
        <v>-1.428195703</v>
      </c>
      <c r="I277" s="6">
        <f t="shared" si="277"/>
        <v>-0.9143569971</v>
      </c>
      <c r="J277" s="6">
        <f t="shared" si="277"/>
        <v>-1.9384376</v>
      </c>
      <c r="K277" s="6">
        <f t="shared" si="3"/>
        <v>-1.046553372</v>
      </c>
      <c r="L277" s="9" t="b">
        <f>if(iferror(VLOOKUP($A277, NIL!$A$2:$F1000, 1, false), false), true, false)</f>
        <v>1</v>
      </c>
    </row>
    <row r="278">
      <c r="A278" s="2">
        <v>1746.0</v>
      </c>
      <c r="B278" s="2" t="s">
        <v>204</v>
      </c>
      <c r="C278" s="2">
        <v>70.26</v>
      </c>
      <c r="D278" s="2">
        <v>43.7</v>
      </c>
      <c r="E278" s="2">
        <v>59.55</v>
      </c>
      <c r="F278" s="2">
        <v>31.36</v>
      </c>
      <c r="G278" s="6">
        <f t="shared" ref="G278:J278" si="278">(C278-average(C:C))/stdev(C:C)</f>
        <v>-0.3436537886</v>
      </c>
      <c r="H278" s="6">
        <f t="shared" si="278"/>
        <v>-1.654584204</v>
      </c>
      <c r="I278" s="6">
        <f t="shared" si="278"/>
        <v>-0.8757318905</v>
      </c>
      <c r="J278" s="6">
        <f t="shared" si="278"/>
        <v>-1.453485353</v>
      </c>
      <c r="K278" s="6">
        <f t="shared" si="3"/>
        <v>-1.081863809</v>
      </c>
      <c r="L278" s="9" t="b">
        <f>if(iferror(VLOOKUP($A278, NIL!$A$2:$F1000, 1, false), false), true, false)</f>
        <v>1</v>
      </c>
    </row>
    <row r="279">
      <c r="A279" s="2">
        <v>1617.0</v>
      </c>
      <c r="B279" s="2" t="s">
        <v>180</v>
      </c>
      <c r="C279" s="2">
        <v>60.47</v>
      </c>
      <c r="D279" s="2">
        <v>46.32</v>
      </c>
      <c r="E279" s="2">
        <v>54.19</v>
      </c>
      <c r="F279" s="2">
        <v>42.32</v>
      </c>
      <c r="G279" s="6">
        <f t="shared" ref="G279:J279" si="279">(C279-average(C:C))/stdev(C:C)</f>
        <v>-1.024961026</v>
      </c>
      <c r="H279" s="6">
        <f t="shared" si="279"/>
        <v>-1.478578901</v>
      </c>
      <c r="I279" s="6">
        <f t="shared" si="279"/>
        <v>-1.26635561</v>
      </c>
      <c r="J279" s="6">
        <f t="shared" si="279"/>
        <v>-0.7924061712</v>
      </c>
      <c r="K279" s="6">
        <f t="shared" si="3"/>
        <v>-1.140575427</v>
      </c>
      <c r="L279" s="9" t="b">
        <f>if(iferror(VLOOKUP($A279, NIL!$A$2:$F1000, 1, false), false), true, false)</f>
        <v>1</v>
      </c>
    </row>
    <row r="280">
      <c r="A280" s="2">
        <v>815.0</v>
      </c>
      <c r="B280" s="2" t="s">
        <v>71</v>
      </c>
      <c r="C280" s="2">
        <v>45.98</v>
      </c>
      <c r="D280" s="2">
        <v>52.85</v>
      </c>
      <c r="E280" s="2">
        <v>59.14</v>
      </c>
      <c r="F280" s="2">
        <v>43.83</v>
      </c>
      <c r="G280" s="6">
        <f t="shared" ref="G280:J280" si="280">(C280-average(C:C))/stdev(C:C)</f>
        <v>-2.03335141</v>
      </c>
      <c r="H280" s="6">
        <f t="shared" si="280"/>
        <v>-1.039909195</v>
      </c>
      <c r="I280" s="6">
        <f t="shared" si="280"/>
        <v>-0.9056116899</v>
      </c>
      <c r="J280" s="6">
        <f t="shared" si="280"/>
        <v>-0.7013268313</v>
      </c>
      <c r="K280" s="6">
        <f t="shared" si="3"/>
        <v>-1.170049782</v>
      </c>
      <c r="L280" s="9" t="b">
        <f>if(iferror(VLOOKUP($A280, NIL!$A$2:$F1000, 1, false), false), true, false)</f>
        <v>1</v>
      </c>
    </row>
    <row r="281">
      <c r="A281" s="2">
        <v>2349.0</v>
      </c>
      <c r="B281" s="2" t="s">
        <v>325</v>
      </c>
      <c r="C281" s="2">
        <v>66.41</v>
      </c>
      <c r="D281" s="2">
        <v>33.59</v>
      </c>
      <c r="E281" s="2">
        <v>67.97</v>
      </c>
      <c r="F281" s="2">
        <v>32.03</v>
      </c>
      <c r="G281" s="6">
        <f t="shared" ref="G281:J281" si="281">(C281-average(C:C))/stdev(C:C)</f>
        <v>-0.6115836009</v>
      </c>
      <c r="H281" s="6">
        <f t="shared" si="281"/>
        <v>-2.333749705</v>
      </c>
      <c r="I281" s="6">
        <f t="shared" si="281"/>
        <v>-0.2621028378</v>
      </c>
      <c r="J281" s="6">
        <f t="shared" si="281"/>
        <v>-1.413072666</v>
      </c>
      <c r="K281" s="6">
        <f t="shared" si="3"/>
        <v>-1.155127203</v>
      </c>
      <c r="L281" s="9" t="b">
        <f>if(iferror(VLOOKUP($A281, NIL!$A$2:$F1000, 1, false), false), true, false)</f>
        <v>1</v>
      </c>
    </row>
    <row r="282">
      <c r="A282" s="2">
        <v>1755.0</v>
      </c>
      <c r="B282" s="2" t="s">
        <v>209</v>
      </c>
      <c r="C282" s="2">
        <v>66.48</v>
      </c>
      <c r="D282" s="2">
        <v>37.04</v>
      </c>
      <c r="E282" s="2">
        <v>62.38</v>
      </c>
      <c r="F282" s="2">
        <v>33.67</v>
      </c>
      <c r="G282" s="6">
        <f t="shared" ref="G282:J282" si="282">(C282-average(C:C))/stdev(C:C)</f>
        <v>-0.6067121498</v>
      </c>
      <c r="H282" s="6">
        <f t="shared" si="282"/>
        <v>-2.101986997</v>
      </c>
      <c r="I282" s="6">
        <f t="shared" si="282"/>
        <v>-0.6694883965</v>
      </c>
      <c r="J282" s="6">
        <f t="shared" si="282"/>
        <v>-1.314152058</v>
      </c>
      <c r="K282" s="6">
        <f t="shared" si="3"/>
        <v>-1.1730849</v>
      </c>
      <c r="L282" s="9" t="b">
        <f>if(iferror(VLOOKUP($A282, NIL!$A$2:$F1000, 1, false), false), true, false)</f>
        <v>1</v>
      </c>
    </row>
    <row r="283">
      <c r="A283" s="2">
        <v>1904.0</v>
      </c>
      <c r="B283" s="2" t="s">
        <v>259</v>
      </c>
      <c r="C283" s="2">
        <v>66.95</v>
      </c>
      <c r="D283" s="2">
        <v>50.04</v>
      </c>
      <c r="E283" s="2">
        <v>48.44</v>
      </c>
      <c r="F283" s="2">
        <v>32.35</v>
      </c>
      <c r="G283" s="6">
        <f t="shared" ref="G283:J283" si="283">(C283-average(C:C))/stdev(C:C)</f>
        <v>-0.574003835</v>
      </c>
      <c r="H283" s="6">
        <f t="shared" si="283"/>
        <v>-1.228678242</v>
      </c>
      <c r="I283" s="6">
        <f t="shared" si="283"/>
        <v>-1.685401579</v>
      </c>
      <c r="J283" s="6">
        <f t="shared" si="283"/>
        <v>-1.393771084</v>
      </c>
      <c r="K283" s="6">
        <f t="shared" si="3"/>
        <v>-1.220463685</v>
      </c>
      <c r="L283" s="9" t="b">
        <f>if(iferror(VLOOKUP($A283, NIL!$A$2:$F1000, 1, false), false), true, false)</f>
        <v>1</v>
      </c>
    </row>
    <row r="284">
      <c r="A284" s="2">
        <v>2292.0</v>
      </c>
      <c r="B284" s="2" t="s">
        <v>323</v>
      </c>
      <c r="C284" s="2">
        <v>77.34</v>
      </c>
      <c r="D284" s="2">
        <v>50.78</v>
      </c>
      <c r="E284" s="2">
        <v>55.47</v>
      </c>
      <c r="F284" s="2">
        <v>14.06</v>
      </c>
      <c r="G284" s="6">
        <f t="shared" ref="G284:J284" si="284">(C284-average(C:C))/stdev(C:C)</f>
        <v>0.1490586974</v>
      </c>
      <c r="H284" s="6">
        <f t="shared" si="284"/>
        <v>-1.17896682</v>
      </c>
      <c r="I284" s="6">
        <f t="shared" si="284"/>
        <v>-1.173072334</v>
      </c>
      <c r="J284" s="6">
        <f t="shared" si="284"/>
        <v>-2.496977128</v>
      </c>
      <c r="K284" s="6">
        <f t="shared" si="3"/>
        <v>-1.174989396</v>
      </c>
      <c r="L284" s="9" t="b">
        <f>if(iferror(VLOOKUP($A284, NIL!$A$2:$F1000, 1, false), false), true, false)</f>
        <v>1</v>
      </c>
    </row>
    <row r="285">
      <c r="A285" s="2">
        <v>1859.0</v>
      </c>
      <c r="B285" s="2" t="s">
        <v>238</v>
      </c>
      <c r="C285" s="2">
        <v>61.48</v>
      </c>
      <c r="D285" s="2">
        <v>46.68</v>
      </c>
      <c r="E285" s="2">
        <v>52.3</v>
      </c>
      <c r="F285" s="2">
        <v>35.35</v>
      </c>
      <c r="G285" s="6">
        <f t="shared" ref="G285:J285" si="285">(C285-average(C:C))/stdev(C:C)</f>
        <v>-0.954672945</v>
      </c>
      <c r="H285" s="6">
        <f t="shared" si="285"/>
        <v>-1.454394966</v>
      </c>
      <c r="I285" s="6">
        <f t="shared" si="285"/>
        <v>-1.404094198</v>
      </c>
      <c r="J285" s="6">
        <f t="shared" si="285"/>
        <v>-1.212818753</v>
      </c>
      <c r="K285" s="6">
        <f t="shared" si="3"/>
        <v>-1.256495216</v>
      </c>
      <c r="L285" s="9" t="b">
        <f>if(iferror(VLOOKUP($A285, NIL!$A$2:$F1000, 1, false), false), true, false)</f>
        <v>1</v>
      </c>
    </row>
    <row r="286">
      <c r="A286" s="2">
        <v>1832.0</v>
      </c>
      <c r="B286" s="2" t="s">
        <v>225</v>
      </c>
      <c r="C286" s="2">
        <v>61.33</v>
      </c>
      <c r="D286" s="2">
        <v>49.8</v>
      </c>
      <c r="E286" s="2">
        <v>56.44</v>
      </c>
      <c r="F286" s="2">
        <v>27.97</v>
      </c>
      <c r="G286" s="6">
        <f t="shared" ref="G286:J286" si="286">(C286-average(C:C))/stdev(C:C)</f>
        <v>-0.9651117688</v>
      </c>
      <c r="H286" s="6">
        <f t="shared" si="286"/>
        <v>-1.244800865</v>
      </c>
      <c r="I286" s="6">
        <f t="shared" si="286"/>
        <v>-1.102381101</v>
      </c>
      <c r="J286" s="6">
        <f t="shared" si="286"/>
        <v>-1.657961487</v>
      </c>
      <c r="K286" s="6">
        <f t="shared" si="3"/>
        <v>-1.242563805</v>
      </c>
      <c r="L286" s="9" t="b">
        <f>if(iferror(VLOOKUP($A286, NIL!$A$2:$F1000, 1, false), false), true, false)</f>
        <v>1</v>
      </c>
    </row>
    <row r="287">
      <c r="A287" s="2">
        <v>1895.0</v>
      </c>
      <c r="B287" s="2" t="s">
        <v>256</v>
      </c>
      <c r="C287" s="2">
        <v>51.35</v>
      </c>
      <c r="D287" s="2">
        <v>41.33</v>
      </c>
      <c r="E287" s="2">
        <v>60.75</v>
      </c>
      <c r="F287" s="2">
        <v>40.5</v>
      </c>
      <c r="G287" s="6">
        <f t="shared" ref="G287:J287" si="287">(C287-average(C:C))/stdev(C:C)</f>
        <v>-1.659641516</v>
      </c>
      <c r="H287" s="6">
        <f t="shared" si="287"/>
        <v>-1.813795108</v>
      </c>
      <c r="I287" s="6">
        <f t="shared" si="287"/>
        <v>-0.7882788188</v>
      </c>
      <c r="J287" s="6">
        <f t="shared" si="287"/>
        <v>-0.9021839186</v>
      </c>
      <c r="K287" s="6">
        <f t="shared" si="3"/>
        <v>-1.29097484</v>
      </c>
      <c r="L287" s="9" t="b">
        <f>if(iferror(VLOOKUP($A287, NIL!$A$2:$F1000, 1, false), false), true, false)</f>
        <v>1</v>
      </c>
    </row>
    <row r="288">
      <c r="A288" s="2">
        <v>2359.0</v>
      </c>
      <c r="B288" s="10" t="s">
        <v>326</v>
      </c>
      <c r="C288" s="2">
        <v>50.0</v>
      </c>
      <c r="D288" s="2">
        <v>45.31</v>
      </c>
      <c r="E288" s="2">
        <v>55.47</v>
      </c>
      <c r="F288" s="2">
        <v>42.19</v>
      </c>
      <c r="G288" s="6">
        <f t="shared" ref="G288:J288" si="288">(C288-average(C:C))/stdev(C:C)</f>
        <v>-1.753590931</v>
      </c>
      <c r="H288" s="6">
        <f t="shared" si="288"/>
        <v>-1.546428273</v>
      </c>
      <c r="I288" s="6">
        <f t="shared" si="288"/>
        <v>-1.173072334</v>
      </c>
      <c r="J288" s="6">
        <f t="shared" si="288"/>
        <v>-0.8002474388</v>
      </c>
      <c r="K288" s="6">
        <f t="shared" si="3"/>
        <v>-1.318334744</v>
      </c>
      <c r="L288" s="9" t="b">
        <f>if(iferror(VLOOKUP($A288, NIL!$A$2:$F1000, 1, false), false), true, false)</f>
        <v>1</v>
      </c>
    </row>
    <row r="289">
      <c r="A289" s="2">
        <v>924.0</v>
      </c>
      <c r="B289" s="2" t="s">
        <v>85</v>
      </c>
      <c r="C289" s="2">
        <v>50.2</v>
      </c>
      <c r="D289" s="2">
        <v>56.99</v>
      </c>
      <c r="E289" s="2">
        <v>48.82</v>
      </c>
      <c r="F289" s="2">
        <v>34.65</v>
      </c>
      <c r="G289" s="6">
        <f t="shared" ref="G289:J289" si="289">(C289-average(C:C))/stdev(C:C)</f>
        <v>-1.739672499</v>
      </c>
      <c r="H289" s="6">
        <f t="shared" si="289"/>
        <v>-0.7617939453</v>
      </c>
      <c r="I289" s="6">
        <f t="shared" si="289"/>
        <v>-1.657708106</v>
      </c>
      <c r="J289" s="6">
        <f t="shared" si="289"/>
        <v>-1.255040964</v>
      </c>
      <c r="K289" s="6">
        <f t="shared" si="3"/>
        <v>-1.353553878</v>
      </c>
      <c r="L289" s="9" t="b">
        <f>if(iferror(VLOOKUP($A289, NIL!$A$2:$F1000, 1, false), false), true, false)</f>
        <v>1</v>
      </c>
    </row>
    <row r="290">
      <c r="A290" s="2">
        <v>1529.0</v>
      </c>
      <c r="B290" s="2" t="s">
        <v>164</v>
      </c>
      <c r="C290" s="2">
        <v>40.55</v>
      </c>
      <c r="D290" s="2">
        <v>50.16</v>
      </c>
      <c r="E290" s="2">
        <v>54.53</v>
      </c>
      <c r="F290" s="2">
        <v>43.09</v>
      </c>
      <c r="G290" s="6">
        <f t="shared" ref="G290:J290" si="290">(C290-average(C:C))/stdev(C:C)</f>
        <v>-2.411236834</v>
      </c>
      <c r="H290" s="6">
        <f t="shared" si="290"/>
        <v>-1.22061693</v>
      </c>
      <c r="I290" s="6">
        <f t="shared" si="290"/>
        <v>-1.24157724</v>
      </c>
      <c r="J290" s="6">
        <f t="shared" si="290"/>
        <v>-0.7459617396</v>
      </c>
      <c r="K290" s="6">
        <f t="shared" si="3"/>
        <v>-1.404848186</v>
      </c>
      <c r="L290" s="9" t="b">
        <f>if(iferror(VLOOKUP($A290, NIL!$A$2:$F1000, 1, false), false), true, false)</f>
        <v>1</v>
      </c>
    </row>
    <row r="291">
      <c r="A291" s="2">
        <v>1885.0</v>
      </c>
      <c r="B291" s="2" t="s">
        <v>251</v>
      </c>
      <c r="C291" s="2">
        <v>46.88</v>
      </c>
      <c r="D291" s="2">
        <v>40.47</v>
      </c>
      <c r="E291" s="2">
        <v>59.92</v>
      </c>
      <c r="F291" s="2">
        <v>38.67</v>
      </c>
      <c r="G291" s="6">
        <f t="shared" ref="G291:J291" si="291">(C291-average(C:C))/stdev(C:C)</f>
        <v>-1.970718467</v>
      </c>
      <c r="H291" s="6">
        <f t="shared" si="291"/>
        <v>-1.871567841</v>
      </c>
      <c r="I291" s="6">
        <f t="shared" si="291"/>
        <v>-0.8487671934</v>
      </c>
      <c r="J291" s="6">
        <f t="shared" si="291"/>
        <v>-1.01256484</v>
      </c>
      <c r="K291" s="6">
        <f t="shared" si="3"/>
        <v>-1.425904585</v>
      </c>
      <c r="L291" s="9" t="b">
        <f>if(iferror(VLOOKUP($A291, NIL!$A$2:$F1000, 1, false), false), true, false)</f>
        <v>1</v>
      </c>
    </row>
    <row r="292">
      <c r="A292" s="2">
        <v>1517.0</v>
      </c>
      <c r="B292" s="2" t="s">
        <v>161</v>
      </c>
      <c r="C292" s="2">
        <v>50.93</v>
      </c>
      <c r="D292" s="2">
        <v>47.48</v>
      </c>
      <c r="E292" s="2">
        <v>54.24</v>
      </c>
      <c r="F292" s="2">
        <v>33.24</v>
      </c>
      <c r="G292" s="6">
        <f t="shared" ref="G292:J292" si="292">(C292-average(C:C))/stdev(C:C)</f>
        <v>-1.688870223</v>
      </c>
      <c r="H292" s="6">
        <f t="shared" si="292"/>
        <v>-1.400652889</v>
      </c>
      <c r="I292" s="6">
        <f t="shared" si="292"/>
        <v>-1.262711732</v>
      </c>
      <c r="J292" s="6">
        <f t="shared" si="292"/>
        <v>-1.340088559</v>
      </c>
      <c r="K292" s="6">
        <f t="shared" si="3"/>
        <v>-1.423080851</v>
      </c>
      <c r="L292" s="9" t="b">
        <f>if(iferror(VLOOKUP($A292, NIL!$A$2:$F1000, 1, false), false), true, false)</f>
        <v>1</v>
      </c>
    </row>
    <row r="293">
      <c r="A293" s="2">
        <v>1449.0</v>
      </c>
      <c r="B293" s="2" t="s">
        <v>142</v>
      </c>
      <c r="C293" s="2">
        <v>64.81</v>
      </c>
      <c r="D293" s="2">
        <v>43.83</v>
      </c>
      <c r="E293" s="2">
        <v>51.21</v>
      </c>
      <c r="F293" s="2">
        <v>24.53</v>
      </c>
      <c r="G293" s="6">
        <f t="shared" ref="G293:J293" si="293">(C293-average(C:C))/stdev(C:C)</f>
        <v>-0.7229310554</v>
      </c>
      <c r="H293" s="6">
        <f t="shared" si="293"/>
        <v>-1.645851116</v>
      </c>
      <c r="I293" s="6">
        <f t="shared" si="293"/>
        <v>-1.483530738</v>
      </c>
      <c r="J293" s="6">
        <f t="shared" si="293"/>
        <v>-1.865453493</v>
      </c>
      <c r="K293" s="6">
        <f t="shared" si="3"/>
        <v>-1.429441601</v>
      </c>
      <c r="L293" s="9" t="b">
        <f>if(iferror(VLOOKUP($A293, NIL!$A$2:$F1000, 1, false), false), true, false)</f>
        <v>1</v>
      </c>
    </row>
    <row r="294">
      <c r="A294" s="2">
        <v>523.0</v>
      </c>
      <c r="B294" s="2" t="s">
        <v>58</v>
      </c>
      <c r="C294" s="2">
        <v>54.51</v>
      </c>
      <c r="D294" s="2">
        <v>41.05</v>
      </c>
      <c r="E294" s="2">
        <v>54.83</v>
      </c>
      <c r="F294" s="2">
        <v>32.13</v>
      </c>
      <c r="G294" s="6">
        <f t="shared" ref="G294:J294" si="294">(C294-average(C:C))/stdev(C:C)</f>
        <v>-1.439730293</v>
      </c>
      <c r="H294" s="6">
        <f t="shared" si="294"/>
        <v>-1.832604835</v>
      </c>
      <c r="I294" s="6">
        <f t="shared" si="294"/>
        <v>-1.219713972</v>
      </c>
      <c r="J294" s="6">
        <f t="shared" si="294"/>
        <v>-1.407040922</v>
      </c>
      <c r="K294" s="6">
        <f t="shared" si="3"/>
        <v>-1.474772506</v>
      </c>
      <c r="L294" s="9" t="b">
        <f>if(iferror(VLOOKUP($A294, NIL!$A$2:$F1000, 1, false), false), true, false)</f>
        <v>1</v>
      </c>
    </row>
    <row r="295">
      <c r="A295" s="2">
        <v>1608.0</v>
      </c>
      <c r="B295" s="2" t="s">
        <v>178</v>
      </c>
      <c r="C295" s="2">
        <v>48.87</v>
      </c>
      <c r="D295" s="2">
        <v>50.69</v>
      </c>
      <c r="E295" s="2">
        <v>55.29</v>
      </c>
      <c r="F295" s="2">
        <v>26.42</v>
      </c>
      <c r="G295" s="6">
        <f t="shared" ref="G295:J295" si="295">(C295-average(C:C))/stdev(C:C)</f>
        <v>-1.83223007</v>
      </c>
      <c r="H295" s="6">
        <f t="shared" si="295"/>
        <v>-1.185012804</v>
      </c>
      <c r="I295" s="6">
        <f t="shared" si="295"/>
        <v>-1.186190295</v>
      </c>
      <c r="J295" s="6">
        <f t="shared" si="295"/>
        <v>-1.751453525</v>
      </c>
      <c r="K295" s="6">
        <f t="shared" si="3"/>
        <v>-1.488721673</v>
      </c>
      <c r="L295" s="9" t="b">
        <f>if(iferror(VLOOKUP($A295, NIL!$A$2:$F1000, 1, false), false), true, false)</f>
        <v>1</v>
      </c>
    </row>
    <row r="296">
      <c r="A296" s="2">
        <v>2283.0</v>
      </c>
      <c r="B296" s="2" t="s">
        <v>322</v>
      </c>
      <c r="C296" s="2">
        <v>64.84</v>
      </c>
      <c r="D296" s="2">
        <v>42.97</v>
      </c>
      <c r="E296" s="2">
        <v>38.28</v>
      </c>
      <c r="F296" s="2">
        <v>32.03</v>
      </c>
      <c r="G296" s="6">
        <f t="shared" ref="G296:J296" si="296">(C296-average(C:C))/stdev(C:C)</f>
        <v>-0.7208432906</v>
      </c>
      <c r="H296" s="6">
        <f t="shared" si="296"/>
        <v>-1.703623849</v>
      </c>
      <c r="I296" s="6">
        <f t="shared" si="296"/>
        <v>-2.425837585</v>
      </c>
      <c r="J296" s="6">
        <f t="shared" si="296"/>
        <v>-1.413072666</v>
      </c>
      <c r="K296" s="6">
        <f t="shared" si="3"/>
        <v>-1.565844348</v>
      </c>
      <c r="L296" s="9" t="b">
        <f>if(iferror(VLOOKUP($A296, NIL!$A$2:$F1000, 1, false), false), true, false)</f>
        <v>1</v>
      </c>
    </row>
    <row r="297">
      <c r="A297" s="2">
        <v>1864.0</v>
      </c>
      <c r="B297" s="2" t="s">
        <v>241</v>
      </c>
      <c r="C297" s="2">
        <v>62.42</v>
      </c>
      <c r="D297" s="2">
        <v>33.99</v>
      </c>
      <c r="E297" s="2">
        <v>48.21</v>
      </c>
      <c r="F297" s="2">
        <v>25.85</v>
      </c>
      <c r="G297" s="6">
        <f t="shared" ref="G297:J297" si="297">(C297-average(C:C))/stdev(C:C)</f>
        <v>-0.8892563155</v>
      </c>
      <c r="H297" s="6">
        <f t="shared" si="297"/>
        <v>-2.306878667</v>
      </c>
      <c r="I297" s="6">
        <f t="shared" si="297"/>
        <v>-1.702163417</v>
      </c>
      <c r="J297" s="6">
        <f t="shared" si="297"/>
        <v>-1.785834468</v>
      </c>
      <c r="K297" s="6">
        <f t="shared" si="3"/>
        <v>-1.671033217</v>
      </c>
      <c r="L297" s="9" t="b">
        <f>if(iferror(VLOOKUP($A297, NIL!$A$2:$F1000, 1, false), false), true, false)</f>
        <v>1</v>
      </c>
    </row>
    <row r="298">
      <c r="A298" s="2">
        <v>2023.0</v>
      </c>
      <c r="B298" s="2" t="s">
        <v>286</v>
      </c>
      <c r="C298" s="2">
        <v>54.69</v>
      </c>
      <c r="D298" s="2">
        <v>41.41</v>
      </c>
      <c r="E298" s="2">
        <v>41.41</v>
      </c>
      <c r="F298" s="2">
        <v>22.66</v>
      </c>
      <c r="G298" s="6">
        <f t="shared" ref="G298:J298" si="298">(C298-average(C:C))/stdev(C:C)</f>
        <v>-1.427203705</v>
      </c>
      <c r="H298" s="6">
        <f t="shared" si="298"/>
        <v>-1.8084209</v>
      </c>
      <c r="I298" s="6">
        <f t="shared" si="298"/>
        <v>-2.197730823</v>
      </c>
      <c r="J298" s="6">
        <f t="shared" si="298"/>
        <v>-1.978247113</v>
      </c>
      <c r="K298" s="6">
        <f t="shared" si="3"/>
        <v>-1.852900635</v>
      </c>
      <c r="L298" s="9" t="b">
        <f>if(iferror(VLOOKUP($A298, NIL!$A$2:$F1000, 1, false), false), true, false)</f>
        <v>1</v>
      </c>
    </row>
    <row r="299">
      <c r="A299" s="2">
        <v>1467.0</v>
      </c>
      <c r="B299" s="10" t="s">
        <v>149</v>
      </c>
      <c r="C299" s="2">
        <v>47.28</v>
      </c>
      <c r="D299" s="2">
        <v>40.72</v>
      </c>
      <c r="E299" s="2">
        <v>41.68</v>
      </c>
      <c r="F299" s="2">
        <v>27.91</v>
      </c>
      <c r="G299" s="6">
        <f t="shared" ref="G299:J299" si="299">(C299-average(C:C))/stdev(C:C)</f>
        <v>-1.942881603</v>
      </c>
      <c r="H299" s="6">
        <f t="shared" si="299"/>
        <v>-1.854773442</v>
      </c>
      <c r="I299" s="6">
        <f t="shared" si="299"/>
        <v>-2.178053882</v>
      </c>
      <c r="J299" s="6">
        <f t="shared" si="299"/>
        <v>-1.661580534</v>
      </c>
      <c r="K299" s="6">
        <f t="shared" si="3"/>
        <v>-1.909322365</v>
      </c>
      <c r="L299" s="9" t="b">
        <f>if(iferror(VLOOKUP($A299, NIL!$A$2:$F1000, 1, false), false), true, false)</f>
        <v>1</v>
      </c>
    </row>
    <row r="300">
      <c r="A300" s="2">
        <v>1931.0</v>
      </c>
      <c r="B300" s="2" t="s">
        <v>261</v>
      </c>
      <c r="C300" s="2">
        <v>32.69</v>
      </c>
      <c r="D300" s="2">
        <v>48.79</v>
      </c>
      <c r="E300" s="2">
        <v>46.37</v>
      </c>
      <c r="F300" s="2">
        <v>27.72</v>
      </c>
      <c r="G300" s="6">
        <f t="shared" ref="G300:J300" si="300">(C300-average(C:C))/stdev(C:C)</f>
        <v>-2.958231204</v>
      </c>
      <c r="H300" s="6">
        <f t="shared" si="300"/>
        <v>-1.312650237</v>
      </c>
      <c r="I300" s="6">
        <f t="shared" si="300"/>
        <v>-1.836258127</v>
      </c>
      <c r="J300" s="6">
        <f t="shared" si="300"/>
        <v>-1.673040848</v>
      </c>
      <c r="K300" s="6">
        <f t="shared" si="3"/>
        <v>-1.945045104</v>
      </c>
      <c r="L300" s="9" t="b">
        <f>if(iferror(VLOOKUP($A300, NIL!$A$2:$F1000, 1, false), false), true, false)</f>
        <v>1</v>
      </c>
    </row>
    <row r="301">
      <c r="A301" s="2">
        <v>2107.0</v>
      </c>
      <c r="B301" s="2" t="s">
        <v>306</v>
      </c>
      <c r="C301" s="2">
        <v>41.02</v>
      </c>
      <c r="D301" s="2">
        <v>40.16</v>
      </c>
      <c r="E301" s="2">
        <v>37.97</v>
      </c>
      <c r="F301" s="2">
        <v>29.45</v>
      </c>
      <c r="G301" s="6">
        <f t="shared" ref="G301:J301" si="301">(C301-average(C:C))/stdev(C:C)</f>
        <v>-2.378528519</v>
      </c>
      <c r="H301" s="6">
        <f t="shared" si="301"/>
        <v>-1.892392896</v>
      </c>
      <c r="I301" s="6">
        <f t="shared" si="301"/>
        <v>-2.448429629</v>
      </c>
      <c r="J301" s="6">
        <f t="shared" si="301"/>
        <v>-1.568691671</v>
      </c>
      <c r="K301" s="6">
        <f t="shared" si="3"/>
        <v>-2.072010678</v>
      </c>
      <c r="L301" s="9" t="b">
        <f>if(iferror(VLOOKUP($A301, NIL!$A$2:$F1000, 1, false), false), true, false)</f>
        <v>1</v>
      </c>
    </row>
    <row r="302">
      <c r="A302" s="2">
        <v>2413.0</v>
      </c>
      <c r="B302" s="2" t="s">
        <v>333</v>
      </c>
      <c r="C302" s="2">
        <v>31.25</v>
      </c>
      <c r="D302" s="2">
        <v>42.97</v>
      </c>
      <c r="E302" s="2">
        <v>47.66</v>
      </c>
      <c r="F302" s="2">
        <v>20.31</v>
      </c>
      <c r="G302" s="6">
        <f t="shared" ref="G302:J302" si="302">(C302-average(C:C))/stdev(C:C)</f>
        <v>-3.058443913</v>
      </c>
      <c r="H302" s="6">
        <f t="shared" si="302"/>
        <v>-1.703623849</v>
      </c>
      <c r="I302" s="6">
        <f t="shared" si="302"/>
        <v>-1.742246075</v>
      </c>
      <c r="J302" s="6">
        <f t="shared" si="302"/>
        <v>-2.119993105</v>
      </c>
      <c r="K302" s="6">
        <f t="shared" si="3"/>
        <v>-2.156076736</v>
      </c>
      <c r="L302" s="9" t="b">
        <f>if(iferror(VLOOKUP($A302, NIL!$A$2:$F1000, 1, false), false), true, false)</f>
        <v>1</v>
      </c>
    </row>
    <row r="303">
      <c r="A303" s="2">
        <v>1707.0</v>
      </c>
      <c r="B303" s="2" t="s">
        <v>183</v>
      </c>
      <c r="C303" s="2">
        <v>51.5</v>
      </c>
      <c r="D303" s="2">
        <v>20.79</v>
      </c>
      <c r="E303" s="2">
        <v>46.88</v>
      </c>
      <c r="F303" s="2">
        <v>22.61</v>
      </c>
      <c r="G303" s="6">
        <f t="shared" ref="G303:J303" si="303">(C303-average(C:C))/stdev(C:C)</f>
        <v>-1.649202692</v>
      </c>
      <c r="H303" s="6">
        <f t="shared" si="303"/>
        <v>-3.193622942</v>
      </c>
      <c r="I303" s="6">
        <f t="shared" si="303"/>
        <v>-1.799090572</v>
      </c>
      <c r="J303" s="6">
        <f t="shared" si="303"/>
        <v>-1.981262985</v>
      </c>
      <c r="K303" s="6">
        <f t="shared" si="3"/>
        <v>-2.155794798</v>
      </c>
      <c r="L303" s="9" t="b">
        <f>if(iferror(VLOOKUP($A303, NIL!$A$2:$F1000, 1, false), false), true, false)</f>
        <v>1</v>
      </c>
    </row>
    <row r="304">
      <c r="A304" s="2">
        <v>1516.0</v>
      </c>
      <c r="B304" s="2" t="s">
        <v>159</v>
      </c>
      <c r="C304" s="2">
        <v>42.12</v>
      </c>
      <c r="D304" s="2">
        <v>41.97</v>
      </c>
      <c r="E304" s="2">
        <v>38.25</v>
      </c>
      <c r="F304" s="2">
        <v>18.92</v>
      </c>
      <c r="G304" s="6">
        <f t="shared" ref="G304:J304" si="304">(C304-average(C:C))/stdev(C:C)</f>
        <v>-2.301977144</v>
      </c>
      <c r="H304" s="6">
        <f t="shared" si="304"/>
        <v>-1.770801446</v>
      </c>
      <c r="I304" s="6">
        <f t="shared" si="304"/>
        <v>-2.428023912</v>
      </c>
      <c r="J304" s="6">
        <f t="shared" si="304"/>
        <v>-2.203834352</v>
      </c>
      <c r="K304" s="6">
        <f t="shared" si="3"/>
        <v>-2.176159213</v>
      </c>
      <c r="L304" s="9" t="b">
        <f>if(iferror(VLOOKUP($A304, NIL!$A$2:$F1000, 1, false), false), true, false)</f>
        <v>1</v>
      </c>
    </row>
    <row r="305">
      <c r="A305" s="2">
        <v>1757.0</v>
      </c>
      <c r="B305" s="2" t="s">
        <v>211</v>
      </c>
      <c r="C305" s="2">
        <v>40.94</v>
      </c>
      <c r="D305" s="2">
        <v>28.75</v>
      </c>
      <c r="E305" s="2">
        <v>36.25</v>
      </c>
      <c r="F305" s="2">
        <v>34.38</v>
      </c>
      <c r="G305" s="6">
        <f t="shared" ref="G305:J305" si="305">(C305-average(C:C))/stdev(C:C)</f>
        <v>-2.384095892</v>
      </c>
      <c r="H305" s="6">
        <f t="shared" si="305"/>
        <v>-2.658889273</v>
      </c>
      <c r="I305" s="6">
        <f t="shared" si="305"/>
        <v>-2.573779031</v>
      </c>
      <c r="J305" s="6">
        <f t="shared" si="305"/>
        <v>-1.271326674</v>
      </c>
      <c r="K305" s="6">
        <f t="shared" si="3"/>
        <v>-2.222022717</v>
      </c>
      <c r="L305" s="9" t="b">
        <f>if(iferror(VLOOKUP($A305, NIL!$A$2:$F1000, 1, false), false), true, false)</f>
        <v>1</v>
      </c>
    </row>
    <row r="306">
      <c r="A306" s="2">
        <v>2448.0</v>
      </c>
      <c r="B306" s="2" t="s">
        <v>336</v>
      </c>
      <c r="C306" s="2">
        <v>41.41</v>
      </c>
      <c r="D306" s="2">
        <v>35.94</v>
      </c>
      <c r="E306" s="2">
        <v>37.5</v>
      </c>
      <c r="F306" s="2">
        <v>17.19</v>
      </c>
      <c r="G306" s="6">
        <f t="shared" ref="G306:J306" si="306">(C306-average(C:C))/stdev(C:C)</f>
        <v>-2.351387577</v>
      </c>
      <c r="H306" s="6">
        <f t="shared" si="306"/>
        <v>-2.175882353</v>
      </c>
      <c r="I306" s="6">
        <f t="shared" si="306"/>
        <v>-2.482682082</v>
      </c>
      <c r="J306" s="6">
        <f t="shared" si="306"/>
        <v>-2.308183529</v>
      </c>
      <c r="K306" s="6">
        <f t="shared" si="3"/>
        <v>-2.329533885</v>
      </c>
      <c r="L306" s="9" t="b">
        <f>if(iferror(VLOOKUP($A306, NIL!$A$2:$F1000, 1, false), false), true, false)</f>
        <v>1</v>
      </c>
    </row>
    <row r="307">
      <c r="A307" s="2">
        <v>1519.0</v>
      </c>
      <c r="B307" s="2" t="s">
        <v>163</v>
      </c>
      <c r="C307" s="2">
        <v>39.58</v>
      </c>
      <c r="D307" s="2">
        <v>26.1</v>
      </c>
      <c r="E307" s="2">
        <v>25.35</v>
      </c>
      <c r="F307" s="2">
        <v>10.85</v>
      </c>
      <c r="G307" s="6">
        <f t="shared" ref="G307:J307" si="307">(C307-average(C:C))/stdev(C:C)</f>
        <v>-2.478741228</v>
      </c>
      <c r="H307" s="6">
        <f t="shared" si="307"/>
        <v>-2.836909904</v>
      </c>
      <c r="I307" s="6">
        <f t="shared" si="307"/>
        <v>-3.368144432</v>
      </c>
      <c r="J307" s="6">
        <f t="shared" si="307"/>
        <v>-2.690596122</v>
      </c>
      <c r="K307" s="6">
        <f t="shared" si="3"/>
        <v>-2.843597921</v>
      </c>
      <c r="L307" s="9" t="b">
        <f>if(iferror(VLOOKUP($A307, NIL!$A$2:$F1000, 1, false), false), true, false)</f>
        <v>1</v>
      </c>
    </row>
    <row r="308">
      <c r="A308" s="2">
        <v>2182.0</v>
      </c>
      <c r="B308" s="2" t="s">
        <v>310</v>
      </c>
      <c r="C308" s="2">
        <v>25.78</v>
      </c>
      <c r="D308" s="2">
        <v>24.22</v>
      </c>
      <c r="E308" s="2">
        <v>18.75</v>
      </c>
      <c r="F308" s="2">
        <v>17.19</v>
      </c>
      <c r="G308" s="6">
        <f t="shared" ref="G308:J308" si="308">(C308-average(C:C))/stdev(C:C)</f>
        <v>-3.439113023</v>
      </c>
      <c r="H308" s="6">
        <f t="shared" si="308"/>
        <v>-2.963203785</v>
      </c>
      <c r="I308" s="6">
        <f t="shared" si="308"/>
        <v>-3.849136326</v>
      </c>
      <c r="J308" s="6">
        <f t="shared" si="308"/>
        <v>-2.308183529</v>
      </c>
      <c r="K308" s="6">
        <f t="shared" si="3"/>
        <v>-3.139909166</v>
      </c>
      <c r="L308" s="9" t="b">
        <f>if(iferror(VLOOKUP($A308, NIL!$A$2:$F1000, 1, false), false), true, false)</f>
        <v>1</v>
      </c>
    </row>
    <row r="309">
      <c r="A309" s="2">
        <v>1744.0</v>
      </c>
      <c r="B309" s="2" t="s">
        <v>354</v>
      </c>
    </row>
  </sheetData>
  <hyperlinks>
    <hyperlink r:id="rId1" ref="B128"/>
    <hyperlink r:id="rId2" ref="B157"/>
    <hyperlink r:id="rId3" ref="B235"/>
    <hyperlink r:id="rId4" ref="B251"/>
    <hyperlink r:id="rId5" ref="B288"/>
    <hyperlink r:id="rId6" ref="B299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13</v>
      </c>
      <c r="B1" s="2" t="s">
        <v>0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20</v>
      </c>
      <c r="I1" s="2" t="s">
        <v>22</v>
      </c>
      <c r="J1" s="2" t="s">
        <v>23</v>
      </c>
    </row>
    <row r="2">
      <c r="A2" s="2" t="s">
        <v>364</v>
      </c>
      <c r="B2" s="2">
        <v>205.0</v>
      </c>
      <c r="H2" s="2" t="s">
        <v>423</v>
      </c>
      <c r="J2" s="7" t="b">
        <f t="shared" ref="J2:J309" si="1">or(C2=-1, not(C2))</f>
        <v>1</v>
      </c>
    </row>
    <row r="3">
      <c r="A3" s="2" t="s">
        <v>405</v>
      </c>
      <c r="B3" s="2">
        <v>244.0</v>
      </c>
      <c r="H3" s="2" t="s">
        <v>424</v>
      </c>
      <c r="J3" s="7" t="b">
        <f t="shared" si="1"/>
        <v>1</v>
      </c>
    </row>
    <row r="4">
      <c r="A4" s="2" t="s">
        <v>356</v>
      </c>
      <c r="B4" s="2">
        <v>505.0</v>
      </c>
      <c r="C4" s="2">
        <v>-1.0</v>
      </c>
      <c r="E4" s="2">
        <v>1.0</v>
      </c>
      <c r="F4" s="2">
        <v>0.0</v>
      </c>
      <c r="G4" s="2">
        <v>1.0</v>
      </c>
      <c r="H4" s="2" t="s">
        <v>425</v>
      </c>
      <c r="I4" s="2">
        <v>0.0</v>
      </c>
      <c r="J4" s="7" t="b">
        <f t="shared" si="1"/>
        <v>1</v>
      </c>
    </row>
    <row r="5">
      <c r="A5" s="2" t="s">
        <v>359</v>
      </c>
      <c r="B5" s="2">
        <v>541.0</v>
      </c>
      <c r="H5" s="2" t="s">
        <v>426</v>
      </c>
      <c r="J5" s="7" t="b">
        <f t="shared" si="1"/>
        <v>1</v>
      </c>
    </row>
    <row r="6">
      <c r="A6" s="2" t="s">
        <v>407</v>
      </c>
      <c r="B6" s="2">
        <v>814.0</v>
      </c>
      <c r="C6" s="2">
        <v>-1.0</v>
      </c>
      <c r="D6" s="2">
        <v>1.0</v>
      </c>
      <c r="F6" s="2">
        <v>0.0</v>
      </c>
      <c r="G6" s="2">
        <v>0.0</v>
      </c>
      <c r="H6" s="2" t="s">
        <v>427</v>
      </c>
      <c r="I6" s="2">
        <v>0.0</v>
      </c>
      <c r="J6" s="7" t="b">
        <f t="shared" si="1"/>
        <v>1</v>
      </c>
    </row>
    <row r="7">
      <c r="A7" s="2" t="s">
        <v>367</v>
      </c>
      <c r="B7" s="2">
        <v>826.0</v>
      </c>
      <c r="C7" s="2">
        <v>0.0</v>
      </c>
      <c r="H7" s="2" t="s">
        <v>428</v>
      </c>
      <c r="J7" s="7" t="b">
        <f t="shared" si="1"/>
        <v>1</v>
      </c>
    </row>
    <row r="8">
      <c r="A8" s="2" t="s">
        <v>362</v>
      </c>
      <c r="B8" s="2">
        <v>1042.0</v>
      </c>
      <c r="C8" s="2">
        <v>-1.0</v>
      </c>
      <c r="H8" s="2" t="s">
        <v>429</v>
      </c>
      <c r="J8" s="7" t="b">
        <f t="shared" si="1"/>
        <v>1</v>
      </c>
    </row>
    <row r="9">
      <c r="A9" s="2" t="s">
        <v>366</v>
      </c>
      <c r="B9" s="2">
        <v>1360.0</v>
      </c>
      <c r="C9" s="2">
        <v>-1.0</v>
      </c>
      <c r="H9" s="2" t="s">
        <v>430</v>
      </c>
      <c r="J9" s="7" t="b">
        <f t="shared" si="1"/>
        <v>1</v>
      </c>
    </row>
    <row r="10">
      <c r="A10" s="2" t="s">
        <v>406</v>
      </c>
      <c r="B10" s="2">
        <v>1402.0</v>
      </c>
      <c r="C10" s="2">
        <v>-1.0</v>
      </c>
      <c r="H10" s="2" t="s">
        <v>431</v>
      </c>
      <c r="J10" s="7" t="b">
        <f t="shared" si="1"/>
        <v>1</v>
      </c>
    </row>
    <row r="11">
      <c r="A11" s="2" t="s">
        <v>408</v>
      </c>
      <c r="B11" s="2">
        <v>1451.0</v>
      </c>
      <c r="E11" s="2">
        <v>0.0</v>
      </c>
      <c r="H11" s="2" t="s">
        <v>432</v>
      </c>
      <c r="J11" s="7" t="b">
        <f t="shared" si="1"/>
        <v>1</v>
      </c>
    </row>
    <row r="12">
      <c r="A12" s="2" t="s">
        <v>368</v>
      </c>
      <c r="B12" s="2">
        <v>1454.0</v>
      </c>
      <c r="H12" s="2" t="s">
        <v>433</v>
      </c>
      <c r="J12" s="7" t="b">
        <f t="shared" si="1"/>
        <v>1</v>
      </c>
    </row>
    <row r="13">
      <c r="A13" s="2" t="s">
        <v>369</v>
      </c>
      <c r="B13" s="2">
        <v>1505.0</v>
      </c>
      <c r="H13" s="2" t="s">
        <v>434</v>
      </c>
      <c r="J13" s="7" t="b">
        <f t="shared" si="1"/>
        <v>1</v>
      </c>
    </row>
    <row r="14">
      <c r="A14" s="2" t="s">
        <v>410</v>
      </c>
      <c r="B14" s="2">
        <v>1518.0</v>
      </c>
      <c r="J14" s="7" t="b">
        <f t="shared" si="1"/>
        <v>1</v>
      </c>
    </row>
    <row r="15">
      <c r="A15" s="2" t="s">
        <v>412</v>
      </c>
      <c r="B15" s="2">
        <v>1585.0</v>
      </c>
      <c r="H15" s="2" t="s">
        <v>435</v>
      </c>
      <c r="J15" s="7" t="b">
        <f t="shared" si="1"/>
        <v>1</v>
      </c>
    </row>
    <row r="16">
      <c r="A16" s="2" t="s">
        <v>409</v>
      </c>
      <c r="B16" s="2">
        <v>1590.0</v>
      </c>
      <c r="H16" s="2" t="s">
        <v>436</v>
      </c>
      <c r="J16" s="7" t="b">
        <f t="shared" si="1"/>
        <v>1</v>
      </c>
    </row>
    <row r="17">
      <c r="A17" s="2" t="s">
        <v>365</v>
      </c>
      <c r="B17" s="2">
        <v>1672.0</v>
      </c>
      <c r="H17" s="2" t="s">
        <v>437</v>
      </c>
      <c r="J17" s="7" t="b">
        <f t="shared" si="1"/>
        <v>1</v>
      </c>
    </row>
    <row r="18">
      <c r="A18" s="2" t="s">
        <v>354</v>
      </c>
      <c r="B18" s="2">
        <v>1744.0</v>
      </c>
      <c r="H18" s="2" t="s">
        <v>438</v>
      </c>
      <c r="J18" s="7" t="b">
        <f t="shared" si="1"/>
        <v>1</v>
      </c>
    </row>
    <row r="19">
      <c r="A19" s="2" t="s">
        <v>403</v>
      </c>
      <c r="B19" s="2">
        <v>1745.0</v>
      </c>
      <c r="H19" s="2" t="s">
        <v>439</v>
      </c>
      <c r="J19" s="7" t="b">
        <f t="shared" si="1"/>
        <v>1</v>
      </c>
    </row>
    <row r="20">
      <c r="A20" s="2" t="s">
        <v>370</v>
      </c>
      <c r="B20" s="2">
        <v>1840.0</v>
      </c>
      <c r="H20" s="2" t="s">
        <v>440</v>
      </c>
      <c r="J20" s="7" t="b">
        <f t="shared" si="1"/>
        <v>1</v>
      </c>
    </row>
    <row r="21">
      <c r="A21" s="2" t="s">
        <v>404</v>
      </c>
      <c r="B21" s="2">
        <v>2014.0</v>
      </c>
      <c r="H21" s="2" t="s">
        <v>439</v>
      </c>
      <c r="J21" s="7" t="b">
        <f t="shared" si="1"/>
        <v>1</v>
      </c>
    </row>
    <row r="22">
      <c r="A22" s="2" t="s">
        <v>351</v>
      </c>
      <c r="B22" s="2">
        <v>2179.0</v>
      </c>
      <c r="H22" s="2" t="s">
        <v>441</v>
      </c>
      <c r="J22" s="7" t="b">
        <f t="shared" si="1"/>
        <v>1</v>
      </c>
    </row>
    <row r="23">
      <c r="A23" s="2" t="s">
        <v>363</v>
      </c>
      <c r="B23" s="2">
        <v>2205.0</v>
      </c>
      <c r="H23" s="2" t="s">
        <v>434</v>
      </c>
      <c r="J23" s="7" t="b">
        <f t="shared" si="1"/>
        <v>1</v>
      </c>
    </row>
    <row r="24">
      <c r="A24" s="2" t="s">
        <v>361</v>
      </c>
      <c r="B24" s="2">
        <v>2299.0</v>
      </c>
      <c r="H24" s="2" t="s">
        <v>442</v>
      </c>
      <c r="J24" s="7" t="b">
        <f t="shared" si="1"/>
        <v>1</v>
      </c>
    </row>
    <row r="25">
      <c r="A25" s="2" t="s">
        <v>411</v>
      </c>
      <c r="B25" s="2">
        <v>2370.0</v>
      </c>
      <c r="C25" s="2">
        <v>-1.0</v>
      </c>
      <c r="H25" s="2" t="s">
        <v>443</v>
      </c>
      <c r="J25" s="7" t="b">
        <f t="shared" si="1"/>
        <v>1</v>
      </c>
    </row>
    <row r="26">
      <c r="A26" s="2" t="s">
        <v>344</v>
      </c>
      <c r="B26" s="2">
        <v>2407.0</v>
      </c>
      <c r="H26" s="2" t="s">
        <v>444</v>
      </c>
      <c r="J26" s="7" t="b">
        <f t="shared" si="1"/>
        <v>1</v>
      </c>
    </row>
    <row r="27">
      <c r="A27" s="2" t="s">
        <v>30</v>
      </c>
      <c r="B27" s="2">
        <v>176.0</v>
      </c>
      <c r="C27" s="2">
        <v>4.0</v>
      </c>
      <c r="D27" s="2">
        <v>1.0</v>
      </c>
      <c r="E27" s="2">
        <v>1.0</v>
      </c>
      <c r="F27" s="2">
        <v>0.0</v>
      </c>
      <c r="G27" s="2">
        <v>0.0</v>
      </c>
      <c r="I27" s="2">
        <v>0.0</v>
      </c>
      <c r="J27" s="7" t="b">
        <f t="shared" si="1"/>
        <v>0</v>
      </c>
    </row>
    <row r="28">
      <c r="A28" s="2" t="s">
        <v>51</v>
      </c>
      <c r="B28" s="2">
        <v>239.0</v>
      </c>
      <c r="C28" s="2">
        <v>4.0</v>
      </c>
      <c r="D28" s="2">
        <v>1.0</v>
      </c>
      <c r="E28" s="2">
        <v>1.0</v>
      </c>
      <c r="F28" s="2">
        <v>1.0</v>
      </c>
      <c r="G28" s="2">
        <v>0.0</v>
      </c>
      <c r="I28" s="2">
        <v>1.0</v>
      </c>
      <c r="J28" s="7" t="b">
        <f t="shared" si="1"/>
        <v>0</v>
      </c>
    </row>
    <row r="29">
      <c r="A29" s="2" t="s">
        <v>53</v>
      </c>
      <c r="B29" s="2">
        <v>245.0</v>
      </c>
      <c r="C29" s="2">
        <v>2.0</v>
      </c>
      <c r="D29" s="2">
        <v>1.0</v>
      </c>
      <c r="E29" s="2">
        <v>1.0</v>
      </c>
      <c r="F29" s="2">
        <v>1.0</v>
      </c>
      <c r="G29" s="2">
        <v>0.0</v>
      </c>
      <c r="I29" s="2">
        <v>0.0</v>
      </c>
      <c r="J29" s="7" t="b">
        <f t="shared" si="1"/>
        <v>0</v>
      </c>
    </row>
    <row r="30">
      <c r="A30" s="2" t="s">
        <v>54</v>
      </c>
      <c r="B30" s="2">
        <v>492.0</v>
      </c>
      <c r="C30" s="2">
        <v>2.0</v>
      </c>
      <c r="D30" s="2">
        <v>0.0</v>
      </c>
      <c r="E30" s="2">
        <v>0.0</v>
      </c>
      <c r="F30" s="2">
        <v>0.0</v>
      </c>
      <c r="G30" s="2">
        <v>0.0</v>
      </c>
      <c r="I30" s="2">
        <v>0.0</v>
      </c>
      <c r="J30" s="7" t="b">
        <f t="shared" si="1"/>
        <v>0</v>
      </c>
    </row>
    <row r="31">
      <c r="A31" s="2" t="s">
        <v>56</v>
      </c>
      <c r="B31" s="2">
        <v>520.0</v>
      </c>
      <c r="C31" s="2">
        <v>4.0</v>
      </c>
      <c r="D31" s="2">
        <v>1.0</v>
      </c>
      <c r="E31" s="2">
        <v>1.0</v>
      </c>
      <c r="F31" s="2">
        <v>1.0</v>
      </c>
      <c r="G31" s="2">
        <v>1.0</v>
      </c>
      <c r="I31" s="2">
        <v>1.0</v>
      </c>
      <c r="J31" s="7" t="b">
        <f t="shared" si="1"/>
        <v>0</v>
      </c>
    </row>
    <row r="32">
      <c r="A32" s="2" t="s">
        <v>58</v>
      </c>
      <c r="B32" s="2">
        <v>523.0</v>
      </c>
      <c r="C32" s="2">
        <v>4.0</v>
      </c>
      <c r="D32" s="2">
        <v>1.0</v>
      </c>
      <c r="E32" s="2">
        <v>0.0</v>
      </c>
      <c r="F32" s="2">
        <v>1.0</v>
      </c>
      <c r="G32" s="2">
        <v>0.0</v>
      </c>
      <c r="I32" s="2">
        <v>1.0</v>
      </c>
      <c r="J32" s="7" t="b">
        <f t="shared" si="1"/>
        <v>0</v>
      </c>
    </row>
    <row r="33">
      <c r="A33" s="2" t="s">
        <v>60</v>
      </c>
      <c r="B33" s="2">
        <v>676.0</v>
      </c>
      <c r="C33" s="2">
        <v>4.0</v>
      </c>
      <c r="D33" s="2">
        <v>1.0</v>
      </c>
      <c r="E33" s="2">
        <v>1.0</v>
      </c>
      <c r="F33" s="2">
        <v>1.0</v>
      </c>
      <c r="G33" s="2">
        <v>1.0</v>
      </c>
      <c r="I33" s="2">
        <v>0.0</v>
      </c>
      <c r="J33" s="7" t="b">
        <f t="shared" si="1"/>
        <v>0</v>
      </c>
    </row>
    <row r="34">
      <c r="A34" s="2" t="s">
        <v>63</v>
      </c>
      <c r="B34" s="2">
        <v>755.0</v>
      </c>
      <c r="C34" s="2">
        <v>4.0</v>
      </c>
      <c r="D34" s="2">
        <v>1.0</v>
      </c>
      <c r="E34" s="2">
        <v>0.0</v>
      </c>
      <c r="F34" s="2">
        <v>0.0</v>
      </c>
      <c r="G34" s="2">
        <v>1.0</v>
      </c>
      <c r="I34" s="2">
        <v>0.0</v>
      </c>
      <c r="J34" s="7" t="b">
        <f t="shared" si="1"/>
        <v>0</v>
      </c>
    </row>
    <row r="35">
      <c r="A35" s="2" t="s">
        <v>64</v>
      </c>
      <c r="B35" s="2">
        <v>758.0</v>
      </c>
      <c r="C35" s="2">
        <v>4.0</v>
      </c>
      <c r="D35" s="2">
        <v>0.0</v>
      </c>
      <c r="E35" s="2">
        <v>1.0</v>
      </c>
      <c r="F35" s="2">
        <v>0.0</v>
      </c>
      <c r="G35" s="2">
        <v>0.0</v>
      </c>
      <c r="H35" s="2" t="s">
        <v>65</v>
      </c>
      <c r="I35" s="2">
        <v>0.0</v>
      </c>
      <c r="J35" s="7" t="b">
        <f t="shared" si="1"/>
        <v>0</v>
      </c>
    </row>
    <row r="36">
      <c r="A36" s="2" t="s">
        <v>67</v>
      </c>
      <c r="B36" s="2">
        <v>808.0</v>
      </c>
      <c r="C36" s="2">
        <v>4.0</v>
      </c>
      <c r="D36" s="2">
        <v>1.0</v>
      </c>
      <c r="E36" s="2">
        <v>1.0</v>
      </c>
      <c r="F36" s="2">
        <v>0.0</v>
      </c>
      <c r="G36" s="2">
        <v>0.0</v>
      </c>
      <c r="I36" s="2">
        <v>0.0</v>
      </c>
      <c r="J36" s="7" t="b">
        <f t="shared" si="1"/>
        <v>0</v>
      </c>
    </row>
    <row r="37">
      <c r="A37" s="2" t="s">
        <v>69</v>
      </c>
      <c r="B37" s="2">
        <v>810.0</v>
      </c>
      <c r="C37" s="2">
        <v>4.0</v>
      </c>
      <c r="D37" s="2">
        <v>1.0</v>
      </c>
      <c r="E37" s="2">
        <v>1.0</v>
      </c>
      <c r="F37" s="2">
        <v>0.0</v>
      </c>
      <c r="G37" s="2">
        <v>0.0</v>
      </c>
      <c r="I37" s="2">
        <v>0.0</v>
      </c>
      <c r="J37" s="7" t="b">
        <f t="shared" si="1"/>
        <v>0</v>
      </c>
    </row>
    <row r="38">
      <c r="A38" s="2" t="s">
        <v>71</v>
      </c>
      <c r="B38" s="2">
        <v>815.0</v>
      </c>
      <c r="C38" s="2">
        <v>4.0</v>
      </c>
      <c r="D38" s="2">
        <v>0.0</v>
      </c>
      <c r="E38" s="2">
        <v>1.0</v>
      </c>
      <c r="F38" s="2">
        <v>0.0</v>
      </c>
      <c r="G38" s="2">
        <v>0.0</v>
      </c>
      <c r="I38" s="2">
        <v>0.0</v>
      </c>
      <c r="J38" s="7" t="b">
        <f t="shared" si="1"/>
        <v>0</v>
      </c>
    </row>
    <row r="39">
      <c r="A39" s="2" t="s">
        <v>72</v>
      </c>
      <c r="B39" s="2">
        <v>823.0</v>
      </c>
      <c r="C39" s="2">
        <v>4.0</v>
      </c>
      <c r="D39" s="2">
        <v>1.0</v>
      </c>
      <c r="J39" s="7" t="b">
        <f t="shared" si="1"/>
        <v>0</v>
      </c>
    </row>
    <row r="40">
      <c r="A40" s="2" t="s">
        <v>74</v>
      </c>
      <c r="B40" s="2">
        <v>825.0</v>
      </c>
      <c r="C40" s="2">
        <v>4.0</v>
      </c>
      <c r="D40" s="2">
        <v>1.0</v>
      </c>
      <c r="E40" s="2">
        <v>0.0</v>
      </c>
      <c r="F40" s="2">
        <v>0.0</v>
      </c>
      <c r="G40" s="2">
        <v>0.0</v>
      </c>
      <c r="I40" s="2">
        <v>0.0</v>
      </c>
      <c r="J40" s="7" t="b">
        <f t="shared" si="1"/>
        <v>0</v>
      </c>
    </row>
    <row r="41">
      <c r="A41" s="2" t="s">
        <v>75</v>
      </c>
      <c r="B41" s="2">
        <v>830.0</v>
      </c>
      <c r="C41" s="2">
        <v>4.0</v>
      </c>
      <c r="D41" s="2">
        <v>1.0</v>
      </c>
      <c r="E41" s="2">
        <v>1.0</v>
      </c>
      <c r="F41" s="2">
        <v>1.0</v>
      </c>
      <c r="G41" s="2">
        <v>0.0</v>
      </c>
      <c r="I41" s="2">
        <v>1.0</v>
      </c>
      <c r="J41" s="7" t="b">
        <f t="shared" si="1"/>
        <v>0</v>
      </c>
    </row>
    <row r="42">
      <c r="A42" s="2" t="s">
        <v>77</v>
      </c>
      <c r="B42" s="2">
        <v>831.0</v>
      </c>
      <c r="C42" s="2">
        <v>4.0</v>
      </c>
      <c r="D42" s="2">
        <v>1.0</v>
      </c>
      <c r="E42" s="2">
        <v>0.0</v>
      </c>
      <c r="F42" s="2">
        <v>0.0</v>
      </c>
      <c r="G42" s="2">
        <v>0.0</v>
      </c>
      <c r="I42" s="2">
        <v>0.0</v>
      </c>
      <c r="J42" s="7" t="b">
        <f t="shared" si="1"/>
        <v>0</v>
      </c>
    </row>
    <row r="43">
      <c r="A43" s="2" t="s">
        <v>79</v>
      </c>
      <c r="B43" s="2">
        <v>865.0</v>
      </c>
      <c r="C43" s="2">
        <v>4.0</v>
      </c>
      <c r="D43" s="2">
        <v>1.0</v>
      </c>
      <c r="E43" s="2">
        <v>1.0</v>
      </c>
      <c r="F43" s="2">
        <v>0.0</v>
      </c>
      <c r="G43" s="2">
        <v>0.0</v>
      </c>
      <c r="I43" s="2">
        <v>0.0</v>
      </c>
      <c r="J43" s="7" t="b">
        <f t="shared" si="1"/>
        <v>0</v>
      </c>
    </row>
    <row r="44">
      <c r="A44" s="2" t="s">
        <v>81</v>
      </c>
      <c r="B44" s="2">
        <v>869.0</v>
      </c>
      <c r="C44" s="2">
        <v>4.0</v>
      </c>
      <c r="D44" s="2">
        <v>1.0</v>
      </c>
      <c r="E44" s="2">
        <v>1.0</v>
      </c>
      <c r="F44" s="2">
        <v>1.0</v>
      </c>
      <c r="G44" s="2">
        <v>0.0</v>
      </c>
      <c r="I44" s="2">
        <v>1.0</v>
      </c>
      <c r="J44" s="7" t="b">
        <f t="shared" si="1"/>
        <v>0</v>
      </c>
    </row>
    <row r="45">
      <c r="A45" s="2" t="s">
        <v>83</v>
      </c>
      <c r="B45" s="2">
        <v>871.0</v>
      </c>
      <c r="C45" s="2">
        <v>4.0</v>
      </c>
      <c r="D45" s="2">
        <v>1.0</v>
      </c>
      <c r="E45" s="2">
        <v>1.0</v>
      </c>
      <c r="F45" s="2">
        <v>0.0</v>
      </c>
      <c r="G45" s="2">
        <v>0.0</v>
      </c>
      <c r="I45" s="2">
        <v>1.0</v>
      </c>
      <c r="J45" s="7" t="b">
        <f t="shared" si="1"/>
        <v>0</v>
      </c>
    </row>
    <row r="46">
      <c r="A46" s="2" t="s">
        <v>84</v>
      </c>
      <c r="B46" s="2">
        <v>877.0</v>
      </c>
      <c r="C46" s="2">
        <v>4.0</v>
      </c>
      <c r="D46" s="2">
        <v>1.0</v>
      </c>
      <c r="E46" s="2">
        <v>0.0</v>
      </c>
      <c r="F46" s="2">
        <v>0.0</v>
      </c>
      <c r="G46" s="2">
        <v>0.0</v>
      </c>
      <c r="I46" s="2">
        <v>0.0</v>
      </c>
      <c r="J46" s="7" t="b">
        <f t="shared" si="1"/>
        <v>0</v>
      </c>
    </row>
    <row r="47">
      <c r="A47" s="2" t="s">
        <v>85</v>
      </c>
      <c r="B47" s="2">
        <v>924.0</v>
      </c>
      <c r="C47" s="2">
        <v>4.0</v>
      </c>
      <c r="D47" s="2">
        <v>1.0</v>
      </c>
      <c r="E47" s="2">
        <v>1.0</v>
      </c>
      <c r="F47" s="2">
        <v>1.0</v>
      </c>
      <c r="G47" s="2">
        <v>0.0</v>
      </c>
      <c r="I47" s="2">
        <v>0.0</v>
      </c>
      <c r="J47" s="7" t="b">
        <f t="shared" si="1"/>
        <v>0</v>
      </c>
    </row>
    <row r="48">
      <c r="A48" s="2" t="s">
        <v>86</v>
      </c>
      <c r="B48" s="2">
        <v>945.0</v>
      </c>
      <c r="C48" s="2">
        <v>4.0</v>
      </c>
      <c r="D48" s="2">
        <v>1.0</v>
      </c>
      <c r="E48" s="2">
        <v>1.0</v>
      </c>
      <c r="F48" s="2">
        <v>1.0</v>
      </c>
      <c r="G48" s="2">
        <v>1.0</v>
      </c>
      <c r="I48" s="2">
        <v>1.0</v>
      </c>
      <c r="J48" s="7" t="b">
        <f t="shared" si="1"/>
        <v>0</v>
      </c>
    </row>
    <row r="49">
      <c r="A49" s="2" t="s">
        <v>88</v>
      </c>
      <c r="B49" s="2">
        <v>949.0</v>
      </c>
      <c r="C49" s="2">
        <v>4.0</v>
      </c>
      <c r="D49" s="2">
        <v>1.0</v>
      </c>
      <c r="E49" s="2">
        <v>1.0</v>
      </c>
      <c r="F49" s="2">
        <v>0.0</v>
      </c>
      <c r="G49" s="2">
        <v>0.0</v>
      </c>
      <c r="I49" s="2">
        <v>0.0</v>
      </c>
      <c r="J49" s="7" t="b">
        <f t="shared" si="1"/>
        <v>0</v>
      </c>
    </row>
    <row r="50">
      <c r="A50" s="2" t="s">
        <v>89</v>
      </c>
      <c r="B50" s="2">
        <v>955.0</v>
      </c>
      <c r="C50" s="2">
        <v>4.0</v>
      </c>
      <c r="D50" s="2">
        <v>1.0</v>
      </c>
      <c r="E50" s="2">
        <v>1.0</v>
      </c>
      <c r="F50" s="2">
        <v>0.0</v>
      </c>
      <c r="G50" s="2">
        <v>0.0</v>
      </c>
      <c r="I50" s="2">
        <v>0.0</v>
      </c>
      <c r="J50" s="7" t="b">
        <f t="shared" si="1"/>
        <v>0</v>
      </c>
    </row>
    <row r="51">
      <c r="A51" s="2" t="s">
        <v>91</v>
      </c>
      <c r="B51" s="2">
        <v>1018.0</v>
      </c>
      <c r="C51" s="2">
        <v>4.0</v>
      </c>
      <c r="D51" s="2">
        <v>1.0</v>
      </c>
      <c r="E51" s="2">
        <v>1.0</v>
      </c>
      <c r="F51" s="2">
        <v>1.0</v>
      </c>
      <c r="G51" s="2">
        <v>0.0</v>
      </c>
      <c r="I51" s="2">
        <v>0.0</v>
      </c>
      <c r="J51" s="7" t="b">
        <f t="shared" si="1"/>
        <v>0</v>
      </c>
    </row>
    <row r="52">
      <c r="A52" s="2" t="s">
        <v>92</v>
      </c>
      <c r="B52" s="2">
        <v>1062.0</v>
      </c>
      <c r="C52" s="2">
        <v>4.0</v>
      </c>
      <c r="D52" s="2">
        <v>1.0</v>
      </c>
      <c r="E52" s="2">
        <v>1.0</v>
      </c>
      <c r="F52" s="2">
        <v>1.0</v>
      </c>
      <c r="G52" s="2">
        <v>1.0</v>
      </c>
      <c r="I52" s="2">
        <v>1.0</v>
      </c>
      <c r="J52" s="7" t="b">
        <f t="shared" si="1"/>
        <v>0</v>
      </c>
    </row>
    <row r="53">
      <c r="A53" s="2" t="s">
        <v>94</v>
      </c>
      <c r="B53" s="2">
        <v>1074.0</v>
      </c>
      <c r="C53" s="2">
        <v>4.0</v>
      </c>
      <c r="D53" s="2">
        <v>1.0</v>
      </c>
      <c r="E53" s="2">
        <v>1.0</v>
      </c>
      <c r="F53" s="2">
        <v>0.0</v>
      </c>
      <c r="G53" s="2">
        <v>0.0</v>
      </c>
      <c r="I53" s="2">
        <v>0.0</v>
      </c>
      <c r="J53" s="7" t="b">
        <f t="shared" si="1"/>
        <v>0</v>
      </c>
    </row>
    <row r="54">
      <c r="A54" s="2" t="s">
        <v>95</v>
      </c>
      <c r="B54" s="2">
        <v>1077.0</v>
      </c>
      <c r="C54" s="2">
        <v>4.0</v>
      </c>
      <c r="D54" s="2">
        <v>1.0</v>
      </c>
      <c r="E54" s="2">
        <v>1.0</v>
      </c>
      <c r="F54" s="2">
        <v>1.0</v>
      </c>
      <c r="G54" s="2">
        <v>1.0</v>
      </c>
      <c r="I54" s="2">
        <v>1.0</v>
      </c>
      <c r="J54" s="7" t="b">
        <f t="shared" si="1"/>
        <v>0</v>
      </c>
    </row>
    <row r="55">
      <c r="A55" s="2" t="s">
        <v>96</v>
      </c>
      <c r="B55" s="2">
        <v>1085.0</v>
      </c>
      <c r="C55" s="2">
        <v>4.0</v>
      </c>
      <c r="D55" s="2">
        <v>1.0</v>
      </c>
      <c r="E55" s="2">
        <v>0.0</v>
      </c>
      <c r="F55" s="2">
        <v>0.0</v>
      </c>
      <c r="G55" s="2">
        <v>0.0</v>
      </c>
      <c r="I55" s="2">
        <v>1.0</v>
      </c>
      <c r="J55" s="7" t="b">
        <f t="shared" si="1"/>
        <v>0</v>
      </c>
    </row>
    <row r="56">
      <c r="A56" s="2" t="s">
        <v>98</v>
      </c>
      <c r="B56" s="2">
        <v>1087.0</v>
      </c>
      <c r="C56" s="2">
        <v>4.0</v>
      </c>
      <c r="D56" s="2">
        <v>1.0</v>
      </c>
      <c r="E56" s="2">
        <v>1.0</v>
      </c>
      <c r="F56" s="2">
        <v>0.0</v>
      </c>
      <c r="G56" s="2">
        <v>0.0</v>
      </c>
      <c r="I56" s="2">
        <v>1.0</v>
      </c>
      <c r="J56" s="7" t="b">
        <f t="shared" si="1"/>
        <v>0</v>
      </c>
    </row>
    <row r="57">
      <c r="A57" s="2" t="s">
        <v>99</v>
      </c>
      <c r="B57" s="2">
        <v>1092.0</v>
      </c>
      <c r="C57" s="2">
        <v>4.0</v>
      </c>
      <c r="D57" s="2">
        <v>1.0</v>
      </c>
      <c r="E57" s="2">
        <v>0.0</v>
      </c>
      <c r="F57" s="2">
        <v>0.0</v>
      </c>
      <c r="G57" s="2">
        <v>0.0</v>
      </c>
      <c r="I57" s="2">
        <v>0.0</v>
      </c>
      <c r="J57" s="7" t="b">
        <f t="shared" si="1"/>
        <v>0</v>
      </c>
    </row>
    <row r="58">
      <c r="A58" s="10" t="s">
        <v>101</v>
      </c>
      <c r="B58" s="2">
        <v>1097.0</v>
      </c>
      <c r="C58" s="2">
        <v>4.0</v>
      </c>
      <c r="D58" s="2">
        <v>1.0</v>
      </c>
      <c r="E58" s="2">
        <v>0.0</v>
      </c>
      <c r="F58" s="2">
        <v>0.0</v>
      </c>
      <c r="G58" s="2">
        <v>0.0</v>
      </c>
      <c r="I58" s="2">
        <v>0.0</v>
      </c>
      <c r="J58" s="7" t="b">
        <f t="shared" si="1"/>
        <v>0</v>
      </c>
    </row>
    <row r="59">
      <c r="A59" s="2" t="s">
        <v>104</v>
      </c>
      <c r="B59" s="2">
        <v>1117.0</v>
      </c>
      <c r="C59" s="2">
        <v>4.0</v>
      </c>
      <c r="D59" s="2">
        <v>1.0</v>
      </c>
      <c r="E59" s="2">
        <v>1.0</v>
      </c>
      <c r="F59" s="2">
        <v>1.0</v>
      </c>
      <c r="G59" s="2">
        <v>1.0</v>
      </c>
      <c r="I59" s="2">
        <v>0.0</v>
      </c>
      <c r="J59" s="7" t="b">
        <f t="shared" si="1"/>
        <v>0</v>
      </c>
    </row>
    <row r="60">
      <c r="A60" s="2" t="s">
        <v>106</v>
      </c>
      <c r="B60" s="2">
        <v>1183.0</v>
      </c>
      <c r="C60" s="2">
        <v>4.0</v>
      </c>
      <c r="D60" s="2">
        <v>1.0</v>
      </c>
      <c r="E60" s="2">
        <v>1.0</v>
      </c>
      <c r="F60" s="2">
        <v>1.0</v>
      </c>
      <c r="G60" s="2">
        <v>1.0</v>
      </c>
      <c r="I60" s="2">
        <v>0.0</v>
      </c>
      <c r="J60" s="7" t="b">
        <f t="shared" si="1"/>
        <v>0</v>
      </c>
    </row>
    <row r="61">
      <c r="A61" s="2" t="s">
        <v>107</v>
      </c>
      <c r="B61" s="2">
        <v>1221.0</v>
      </c>
      <c r="C61" s="2">
        <v>4.0</v>
      </c>
      <c r="D61" s="2">
        <v>1.0</v>
      </c>
      <c r="J61" s="7" t="b">
        <f t="shared" si="1"/>
        <v>0</v>
      </c>
    </row>
    <row r="62">
      <c r="A62" s="2" t="s">
        <v>109</v>
      </c>
      <c r="B62" s="2">
        <v>1222.0</v>
      </c>
      <c r="C62" s="2">
        <v>4.0</v>
      </c>
      <c r="D62" s="2">
        <v>1.0</v>
      </c>
      <c r="E62" s="2">
        <v>1.0</v>
      </c>
      <c r="F62" s="2">
        <v>1.0</v>
      </c>
      <c r="G62" s="2">
        <v>0.0</v>
      </c>
      <c r="I62" s="2">
        <v>0.0</v>
      </c>
      <c r="J62" s="7" t="b">
        <f t="shared" si="1"/>
        <v>0</v>
      </c>
    </row>
    <row r="63">
      <c r="A63" s="2" t="s">
        <v>110</v>
      </c>
      <c r="B63" s="2">
        <v>1233.0</v>
      </c>
      <c r="C63" s="2">
        <v>4.0</v>
      </c>
      <c r="D63" s="2">
        <v>1.0</v>
      </c>
      <c r="E63" s="2">
        <v>1.0</v>
      </c>
      <c r="F63" s="2">
        <v>0.0</v>
      </c>
      <c r="G63" s="2">
        <v>0.0</v>
      </c>
      <c r="I63" s="2">
        <v>0.0</v>
      </c>
      <c r="J63" s="7" t="b">
        <f t="shared" si="1"/>
        <v>0</v>
      </c>
    </row>
    <row r="64">
      <c r="A64" s="2" t="s">
        <v>112</v>
      </c>
      <c r="B64" s="2">
        <v>1250.0</v>
      </c>
      <c r="C64" s="2">
        <v>4.0</v>
      </c>
      <c r="D64" s="2">
        <v>1.0</v>
      </c>
      <c r="E64" s="2">
        <v>1.0</v>
      </c>
      <c r="F64" s="2">
        <v>0.0</v>
      </c>
      <c r="G64" s="2">
        <v>0.0</v>
      </c>
      <c r="I64" s="2">
        <v>0.0</v>
      </c>
      <c r="J64" s="7" t="b">
        <f t="shared" si="1"/>
        <v>0</v>
      </c>
    </row>
    <row r="65">
      <c r="A65" s="2" t="s">
        <v>113</v>
      </c>
      <c r="B65" s="2">
        <v>1251.0</v>
      </c>
      <c r="C65" s="2">
        <v>4.0</v>
      </c>
      <c r="D65" s="2">
        <v>1.0</v>
      </c>
      <c r="E65" s="2">
        <v>1.0</v>
      </c>
      <c r="F65" s="2">
        <v>0.0</v>
      </c>
      <c r="G65" s="2">
        <v>0.0</v>
      </c>
      <c r="I65" s="2">
        <v>0.0</v>
      </c>
      <c r="J65" s="7" t="b">
        <f t="shared" si="1"/>
        <v>0</v>
      </c>
    </row>
    <row r="66">
      <c r="A66" s="2" t="s">
        <v>115</v>
      </c>
      <c r="B66" s="2">
        <v>1304.0</v>
      </c>
      <c r="C66" s="2">
        <v>4.0</v>
      </c>
      <c r="D66" s="2">
        <v>1.0</v>
      </c>
      <c r="E66" s="2">
        <v>1.0</v>
      </c>
      <c r="F66" s="2">
        <v>0.0</v>
      </c>
      <c r="G66" s="2">
        <v>0.0</v>
      </c>
      <c r="I66" s="2">
        <v>0.0</v>
      </c>
      <c r="J66" s="7" t="b">
        <f t="shared" si="1"/>
        <v>0</v>
      </c>
    </row>
    <row r="67">
      <c r="A67" s="2" t="s">
        <v>116</v>
      </c>
      <c r="B67" s="2">
        <v>1318.0</v>
      </c>
      <c r="C67" s="2">
        <v>4.0</v>
      </c>
      <c r="D67" s="2">
        <v>1.0</v>
      </c>
      <c r="E67" s="2">
        <v>0.0</v>
      </c>
      <c r="F67" s="2">
        <v>1.0</v>
      </c>
      <c r="G67" s="2">
        <v>1.0</v>
      </c>
      <c r="I67" s="2">
        <v>0.0</v>
      </c>
      <c r="J67" s="7" t="b">
        <f t="shared" si="1"/>
        <v>0</v>
      </c>
    </row>
    <row r="68">
      <c r="A68" s="2" t="s">
        <v>117</v>
      </c>
      <c r="B68" s="2">
        <v>1323.0</v>
      </c>
      <c r="C68" s="2">
        <v>4.0</v>
      </c>
      <c r="D68" s="2">
        <v>0.0</v>
      </c>
      <c r="E68" s="2">
        <v>1.0</v>
      </c>
      <c r="F68" s="2">
        <v>0.0</v>
      </c>
      <c r="G68" s="2">
        <v>0.0</v>
      </c>
      <c r="I68" s="2">
        <v>0.0</v>
      </c>
      <c r="J68" s="7" t="b">
        <f t="shared" si="1"/>
        <v>0</v>
      </c>
    </row>
    <row r="69">
      <c r="A69" s="2" t="s">
        <v>119</v>
      </c>
      <c r="B69" s="2">
        <v>1349.0</v>
      </c>
      <c r="C69" s="2">
        <v>4.0</v>
      </c>
      <c r="D69" s="2">
        <v>1.0</v>
      </c>
      <c r="E69" s="2">
        <v>0.0</v>
      </c>
      <c r="F69" s="2">
        <v>0.0</v>
      </c>
      <c r="G69" s="2">
        <v>0.0</v>
      </c>
      <c r="I69" s="2">
        <v>0.0</v>
      </c>
      <c r="J69" s="7" t="b">
        <f t="shared" si="1"/>
        <v>0</v>
      </c>
    </row>
    <row r="70">
      <c r="A70" s="2" t="s">
        <v>108</v>
      </c>
      <c r="B70" s="2">
        <v>1350.0</v>
      </c>
      <c r="C70" s="2">
        <v>4.0</v>
      </c>
      <c r="D70" s="2">
        <v>1.0</v>
      </c>
      <c r="E70" s="2">
        <v>1.0</v>
      </c>
      <c r="F70" s="2">
        <v>0.0</v>
      </c>
      <c r="G70" s="2">
        <v>0.0</v>
      </c>
      <c r="I70" s="2">
        <v>0.0</v>
      </c>
      <c r="J70" s="7" t="b">
        <f t="shared" si="1"/>
        <v>0</v>
      </c>
    </row>
    <row r="71">
      <c r="A71" s="2" t="s">
        <v>121</v>
      </c>
      <c r="B71" s="2">
        <v>1358.0</v>
      </c>
      <c r="C71" s="2">
        <v>4.0</v>
      </c>
      <c r="D71" s="2">
        <v>1.0</v>
      </c>
      <c r="E71" s="2">
        <v>1.0</v>
      </c>
      <c r="F71" s="2">
        <v>1.0</v>
      </c>
      <c r="G71" s="2">
        <v>0.0</v>
      </c>
      <c r="I71" s="2">
        <v>1.0</v>
      </c>
      <c r="J71" s="7" t="b">
        <f t="shared" si="1"/>
        <v>0</v>
      </c>
    </row>
    <row r="72">
      <c r="A72" s="2" t="s">
        <v>123</v>
      </c>
      <c r="B72" s="2">
        <v>1362.0</v>
      </c>
      <c r="C72" s="2">
        <v>2.0</v>
      </c>
      <c r="D72" s="2">
        <v>1.0</v>
      </c>
      <c r="E72" s="2">
        <v>0.0</v>
      </c>
      <c r="F72" s="2">
        <v>0.0</v>
      </c>
      <c r="G72" s="2">
        <v>0.0</v>
      </c>
      <c r="I72" s="2">
        <v>0.0</v>
      </c>
      <c r="J72" s="7" t="b">
        <f t="shared" si="1"/>
        <v>0</v>
      </c>
    </row>
    <row r="73">
      <c r="A73" s="10" t="s">
        <v>125</v>
      </c>
      <c r="B73" s="2">
        <v>1397.0</v>
      </c>
      <c r="C73" s="2">
        <v>4.0</v>
      </c>
      <c r="D73" s="2">
        <v>1.0</v>
      </c>
      <c r="E73" s="2">
        <v>1.0</v>
      </c>
      <c r="F73" s="2">
        <v>1.0</v>
      </c>
      <c r="G73" s="2">
        <v>0.0</v>
      </c>
      <c r="I73" s="2">
        <v>1.0</v>
      </c>
      <c r="J73" s="7" t="b">
        <f t="shared" si="1"/>
        <v>0</v>
      </c>
    </row>
    <row r="74">
      <c r="A74" s="2" t="s">
        <v>62</v>
      </c>
      <c r="B74" s="2">
        <v>1401.0</v>
      </c>
      <c r="C74" s="2">
        <v>4.0</v>
      </c>
      <c r="D74" s="2">
        <v>1.0</v>
      </c>
      <c r="E74" s="2">
        <v>1.0</v>
      </c>
      <c r="F74" s="2">
        <v>1.0</v>
      </c>
      <c r="G74" s="2">
        <v>0.0</v>
      </c>
      <c r="I74" s="2">
        <v>1.0</v>
      </c>
      <c r="J74" s="7" t="b">
        <f t="shared" si="1"/>
        <v>0</v>
      </c>
    </row>
    <row r="75">
      <c r="A75" s="2" t="s">
        <v>127</v>
      </c>
      <c r="B75" s="2">
        <v>1412.0</v>
      </c>
      <c r="C75" s="2">
        <v>4.0</v>
      </c>
      <c r="D75" s="2">
        <v>1.0</v>
      </c>
      <c r="E75" s="2">
        <v>1.0</v>
      </c>
      <c r="F75" s="2">
        <v>0.0</v>
      </c>
      <c r="G75" s="2">
        <v>0.0</v>
      </c>
      <c r="I75" s="2">
        <v>0.0</v>
      </c>
      <c r="J75" s="7" t="b">
        <f t="shared" si="1"/>
        <v>0</v>
      </c>
    </row>
    <row r="76">
      <c r="A76" s="2" t="s">
        <v>128</v>
      </c>
      <c r="B76" s="2">
        <v>1416.0</v>
      </c>
      <c r="C76" s="2">
        <v>4.0</v>
      </c>
      <c r="D76" s="2">
        <v>1.0</v>
      </c>
      <c r="E76" s="2">
        <v>1.0</v>
      </c>
      <c r="F76" s="2">
        <v>1.0</v>
      </c>
      <c r="G76" s="2">
        <v>1.0</v>
      </c>
      <c r="I76" s="2">
        <v>1.0</v>
      </c>
      <c r="J76" s="7" t="b">
        <f t="shared" si="1"/>
        <v>0</v>
      </c>
    </row>
    <row r="77">
      <c r="A77" s="2" t="s">
        <v>52</v>
      </c>
      <c r="B77" s="2">
        <v>1423.0</v>
      </c>
      <c r="C77" s="2">
        <v>4.0</v>
      </c>
      <c r="D77" s="2">
        <v>1.0</v>
      </c>
      <c r="E77" s="2">
        <v>1.0</v>
      </c>
      <c r="F77" s="2">
        <v>1.0</v>
      </c>
      <c r="G77" s="2">
        <v>1.0</v>
      </c>
      <c r="I77" s="2">
        <v>1.0</v>
      </c>
      <c r="J77" s="7" t="b">
        <f t="shared" si="1"/>
        <v>0</v>
      </c>
    </row>
    <row r="78">
      <c r="A78" s="2" t="s">
        <v>130</v>
      </c>
      <c r="B78" s="2">
        <v>1426.0</v>
      </c>
      <c r="C78" s="2">
        <v>4.0</v>
      </c>
      <c r="D78" s="2">
        <v>1.0</v>
      </c>
      <c r="E78" s="2">
        <v>1.0</v>
      </c>
      <c r="F78" s="2">
        <v>0.0</v>
      </c>
      <c r="G78" s="2">
        <v>0.0</v>
      </c>
      <c r="I78" s="2">
        <v>0.0</v>
      </c>
      <c r="J78" s="7" t="b">
        <f t="shared" si="1"/>
        <v>0</v>
      </c>
    </row>
    <row r="79">
      <c r="A79" s="2" t="s">
        <v>132</v>
      </c>
      <c r="B79" s="2">
        <v>1438.0</v>
      </c>
      <c r="C79" s="2">
        <v>4.0</v>
      </c>
      <c r="D79" s="2">
        <v>1.0</v>
      </c>
      <c r="E79" s="2">
        <v>1.0</v>
      </c>
      <c r="F79" s="2">
        <v>1.0</v>
      </c>
      <c r="G79" s="2">
        <v>1.0</v>
      </c>
      <c r="I79" s="2">
        <v>0.0</v>
      </c>
      <c r="J79" s="7" t="b">
        <f t="shared" si="1"/>
        <v>0</v>
      </c>
    </row>
    <row r="80">
      <c r="A80" s="2" t="s">
        <v>134</v>
      </c>
      <c r="B80" s="2">
        <v>1439.0</v>
      </c>
      <c r="C80" s="2">
        <v>4.0</v>
      </c>
      <c r="D80" s="2">
        <v>1.0</v>
      </c>
      <c r="J80" s="7" t="b">
        <f t="shared" si="1"/>
        <v>0</v>
      </c>
    </row>
    <row r="81">
      <c r="A81" s="2" t="s">
        <v>135</v>
      </c>
      <c r="B81" s="2">
        <v>1440.0</v>
      </c>
      <c r="C81" s="2">
        <v>4.0</v>
      </c>
      <c r="D81" s="2">
        <v>1.0</v>
      </c>
      <c r="E81" s="2">
        <v>1.0</v>
      </c>
      <c r="F81" s="2">
        <v>1.0</v>
      </c>
      <c r="G81" s="2">
        <v>0.0</v>
      </c>
      <c r="I81" s="2">
        <v>0.0</v>
      </c>
      <c r="J81" s="7" t="b">
        <f t="shared" si="1"/>
        <v>0</v>
      </c>
    </row>
    <row r="82">
      <c r="A82" s="2" t="s">
        <v>137</v>
      </c>
      <c r="B82" s="2">
        <v>1444.0</v>
      </c>
      <c r="C82" s="2">
        <v>4.0</v>
      </c>
      <c r="D82" s="2">
        <v>1.0</v>
      </c>
      <c r="E82" s="2">
        <v>1.0</v>
      </c>
      <c r="F82" s="2">
        <v>1.0</v>
      </c>
      <c r="G82" s="2">
        <v>0.0</v>
      </c>
      <c r="I82" s="2">
        <v>0.0</v>
      </c>
      <c r="J82" s="7" t="b">
        <f t="shared" si="1"/>
        <v>0</v>
      </c>
    </row>
    <row r="83">
      <c r="A83" s="2" t="s">
        <v>138</v>
      </c>
      <c r="B83" s="2">
        <v>1446.0</v>
      </c>
      <c r="C83" s="2">
        <v>4.0</v>
      </c>
      <c r="D83" s="2">
        <v>1.0</v>
      </c>
      <c r="E83" s="2">
        <v>1.0</v>
      </c>
      <c r="F83" s="2">
        <v>1.0</v>
      </c>
      <c r="G83" s="2">
        <v>0.0</v>
      </c>
      <c r="I83" s="2">
        <v>1.0</v>
      </c>
      <c r="J83" s="7" t="b">
        <f t="shared" si="1"/>
        <v>0</v>
      </c>
    </row>
    <row r="84">
      <c r="A84" s="2" t="s">
        <v>140</v>
      </c>
      <c r="B84" s="2">
        <v>1448.0</v>
      </c>
      <c r="C84" s="2">
        <v>4.0</v>
      </c>
      <c r="D84" s="2">
        <v>1.0</v>
      </c>
      <c r="E84" s="2">
        <v>1.0</v>
      </c>
      <c r="F84" s="2">
        <v>0.0</v>
      </c>
      <c r="G84" s="2">
        <v>0.0</v>
      </c>
      <c r="I84" s="2">
        <v>0.0</v>
      </c>
      <c r="J84" s="7" t="b">
        <f t="shared" si="1"/>
        <v>0</v>
      </c>
    </row>
    <row r="85">
      <c r="A85" s="2" t="s">
        <v>142</v>
      </c>
      <c r="B85" s="2">
        <v>1449.0</v>
      </c>
      <c r="C85" s="2">
        <v>4.0</v>
      </c>
      <c r="D85" s="2">
        <v>1.0</v>
      </c>
      <c r="E85" s="2">
        <v>1.0</v>
      </c>
      <c r="F85" s="2">
        <v>1.0</v>
      </c>
      <c r="G85" s="2">
        <v>0.0</v>
      </c>
      <c r="I85" s="2">
        <v>1.0</v>
      </c>
      <c r="J85" s="7" t="b">
        <f t="shared" si="1"/>
        <v>0</v>
      </c>
    </row>
    <row r="86">
      <c r="A86" s="2" t="s">
        <v>93</v>
      </c>
      <c r="B86" s="2">
        <v>1453.0</v>
      </c>
      <c r="C86" s="2">
        <v>4.0</v>
      </c>
      <c r="D86" s="2">
        <v>1.0</v>
      </c>
      <c r="E86" s="2">
        <v>1.0</v>
      </c>
      <c r="F86" s="2">
        <v>1.0</v>
      </c>
      <c r="G86" s="2">
        <v>1.0</v>
      </c>
      <c r="I86" s="2">
        <v>1.0</v>
      </c>
      <c r="J86" s="7" t="b">
        <f t="shared" si="1"/>
        <v>0</v>
      </c>
    </row>
    <row r="87">
      <c r="A87" s="2" t="s">
        <v>144</v>
      </c>
      <c r="B87" s="2">
        <v>1458.0</v>
      </c>
      <c r="C87" s="2">
        <v>4.0</v>
      </c>
      <c r="D87" s="2">
        <v>1.0</v>
      </c>
      <c r="E87" s="2">
        <v>1.0</v>
      </c>
      <c r="F87" s="2">
        <v>0.0</v>
      </c>
      <c r="G87" s="2">
        <v>1.0</v>
      </c>
      <c r="I87" s="2">
        <v>1.0</v>
      </c>
      <c r="J87" s="7" t="b">
        <f t="shared" si="1"/>
        <v>0</v>
      </c>
    </row>
    <row r="88">
      <c r="A88" s="2" t="s">
        <v>76</v>
      </c>
      <c r="B88" s="2">
        <v>1459.0</v>
      </c>
      <c r="C88" s="2">
        <v>4.0</v>
      </c>
      <c r="D88" s="2">
        <v>1.0</v>
      </c>
      <c r="E88" s="2">
        <v>1.0</v>
      </c>
      <c r="F88" s="2">
        <v>1.0</v>
      </c>
      <c r="G88" s="2">
        <v>0.0</v>
      </c>
      <c r="I88" s="2">
        <v>1.0</v>
      </c>
      <c r="J88" s="7" t="b">
        <f t="shared" si="1"/>
        <v>0</v>
      </c>
    </row>
    <row r="89">
      <c r="A89" s="2" t="s">
        <v>12</v>
      </c>
      <c r="B89" s="2">
        <v>1460.0</v>
      </c>
      <c r="C89" s="2">
        <v>4.0</v>
      </c>
      <c r="D89" s="2">
        <v>1.0</v>
      </c>
      <c r="E89" s="2">
        <v>1.0</v>
      </c>
      <c r="F89" s="2">
        <v>1.0</v>
      </c>
      <c r="G89" s="2">
        <v>1.0</v>
      </c>
      <c r="I89" s="2">
        <v>1.0</v>
      </c>
      <c r="J89" s="7" t="b">
        <f t="shared" si="1"/>
        <v>0</v>
      </c>
    </row>
    <row r="90">
      <c r="A90" s="2" t="s">
        <v>147</v>
      </c>
      <c r="B90" s="2">
        <v>1462.0</v>
      </c>
      <c r="C90" s="2">
        <v>4.0</v>
      </c>
      <c r="D90" s="2">
        <v>1.0</v>
      </c>
      <c r="E90" s="2">
        <v>0.0</v>
      </c>
      <c r="F90" s="2">
        <v>1.0</v>
      </c>
      <c r="G90" s="2">
        <v>0.0</v>
      </c>
      <c r="I90" s="2">
        <v>0.0</v>
      </c>
      <c r="J90" s="7" t="b">
        <f t="shared" si="1"/>
        <v>0</v>
      </c>
    </row>
    <row r="91">
      <c r="A91" s="2" t="s">
        <v>148</v>
      </c>
      <c r="B91" s="2">
        <v>1464.0</v>
      </c>
      <c r="C91" s="2">
        <v>4.0</v>
      </c>
      <c r="D91" s="2">
        <v>1.0</v>
      </c>
      <c r="E91" s="2">
        <v>1.0</v>
      </c>
      <c r="F91" s="2">
        <v>0.0</v>
      </c>
      <c r="G91" s="2">
        <v>0.0</v>
      </c>
      <c r="I91" s="2">
        <v>0.0</v>
      </c>
      <c r="J91" s="7" t="b">
        <f t="shared" si="1"/>
        <v>0</v>
      </c>
    </row>
    <row r="92">
      <c r="A92" s="10" t="s">
        <v>149</v>
      </c>
      <c r="B92" s="2">
        <v>1467.0</v>
      </c>
      <c r="C92" s="2">
        <v>4.0</v>
      </c>
      <c r="D92" s="2">
        <v>1.0</v>
      </c>
      <c r="E92" s="2">
        <v>1.0</v>
      </c>
      <c r="F92" s="2">
        <v>0.0</v>
      </c>
      <c r="G92" s="2">
        <v>0.0</v>
      </c>
      <c r="I92" s="2">
        <v>0.0</v>
      </c>
      <c r="J92" s="7" t="b">
        <f t="shared" si="1"/>
        <v>0</v>
      </c>
    </row>
    <row r="93">
      <c r="A93" s="2" t="s">
        <v>151</v>
      </c>
      <c r="B93" s="2">
        <v>1468.0</v>
      </c>
      <c r="C93" s="2">
        <v>4.0</v>
      </c>
      <c r="D93" s="2">
        <v>1.0</v>
      </c>
      <c r="E93" s="2">
        <v>1.0</v>
      </c>
      <c r="F93" s="2">
        <v>0.0</v>
      </c>
      <c r="G93" s="2">
        <v>0.0</v>
      </c>
      <c r="I93" s="2">
        <v>0.0</v>
      </c>
      <c r="J93" s="7" t="b">
        <f t="shared" si="1"/>
        <v>0</v>
      </c>
    </row>
    <row r="94">
      <c r="A94" s="2" t="s">
        <v>153</v>
      </c>
      <c r="B94" s="2">
        <v>1470.0</v>
      </c>
      <c r="C94" s="2">
        <v>4.0</v>
      </c>
      <c r="D94" s="2">
        <v>1.0</v>
      </c>
      <c r="E94" s="2">
        <v>1.0</v>
      </c>
      <c r="F94" s="2">
        <v>0.0</v>
      </c>
      <c r="G94" s="2">
        <v>0.0</v>
      </c>
      <c r="I94" s="2">
        <v>0.0</v>
      </c>
      <c r="J94" s="7" t="b">
        <f t="shared" si="1"/>
        <v>0</v>
      </c>
    </row>
    <row r="95">
      <c r="A95" s="2" t="s">
        <v>154</v>
      </c>
      <c r="B95" s="2">
        <v>1476.0</v>
      </c>
      <c r="C95" s="2">
        <v>4.0</v>
      </c>
      <c r="D95" s="2">
        <v>1.0</v>
      </c>
      <c r="E95" s="2">
        <v>1.0</v>
      </c>
      <c r="F95" s="2">
        <v>1.0</v>
      </c>
      <c r="G95" s="2">
        <v>1.0</v>
      </c>
      <c r="I95" s="2">
        <v>0.0</v>
      </c>
      <c r="J95" s="7" t="b">
        <f t="shared" si="1"/>
        <v>0</v>
      </c>
    </row>
    <row r="96">
      <c r="A96" s="2" t="s">
        <v>156</v>
      </c>
      <c r="B96" s="2">
        <v>1480.0</v>
      </c>
      <c r="C96" s="2">
        <v>4.0</v>
      </c>
      <c r="D96" s="2">
        <v>1.0</v>
      </c>
      <c r="E96" s="2">
        <v>1.0</v>
      </c>
      <c r="F96" s="2">
        <v>1.0</v>
      </c>
      <c r="G96" s="2">
        <v>1.0</v>
      </c>
      <c r="I96" s="2">
        <v>0.0</v>
      </c>
      <c r="J96" s="7" t="b">
        <f t="shared" si="1"/>
        <v>0</v>
      </c>
    </row>
    <row r="97">
      <c r="A97" s="2" t="s">
        <v>158</v>
      </c>
      <c r="B97" s="2">
        <v>1493.0</v>
      </c>
      <c r="C97" s="2">
        <v>4.0</v>
      </c>
      <c r="D97" s="2">
        <v>1.0</v>
      </c>
      <c r="E97" s="2">
        <v>1.0</v>
      </c>
      <c r="F97" s="2">
        <v>0.0</v>
      </c>
      <c r="G97" s="2">
        <v>0.0</v>
      </c>
      <c r="I97" s="2">
        <v>0.0</v>
      </c>
      <c r="J97" s="7" t="b">
        <f t="shared" si="1"/>
        <v>0</v>
      </c>
    </row>
    <row r="98">
      <c r="A98" s="2" t="s">
        <v>159</v>
      </c>
      <c r="B98" s="2">
        <v>1516.0</v>
      </c>
      <c r="C98" s="2">
        <v>4.0</v>
      </c>
      <c r="D98" s="2">
        <v>0.0</v>
      </c>
      <c r="E98" s="2">
        <v>1.0</v>
      </c>
      <c r="F98" s="2">
        <v>0.0</v>
      </c>
      <c r="G98" s="2">
        <v>0.0</v>
      </c>
      <c r="I98" s="2">
        <v>0.0</v>
      </c>
      <c r="J98" s="7" t="b">
        <f t="shared" si="1"/>
        <v>0</v>
      </c>
    </row>
    <row r="99">
      <c r="A99" s="2" t="s">
        <v>161</v>
      </c>
      <c r="B99" s="2">
        <v>1517.0</v>
      </c>
      <c r="C99" s="2">
        <v>4.0</v>
      </c>
      <c r="D99" s="2">
        <v>0.0</v>
      </c>
      <c r="E99" s="2">
        <v>1.0</v>
      </c>
      <c r="F99" s="2">
        <v>0.0</v>
      </c>
      <c r="G99" s="2">
        <v>0.0</v>
      </c>
      <c r="I99" s="2">
        <v>0.0</v>
      </c>
      <c r="J99" s="7" t="b">
        <f t="shared" si="1"/>
        <v>0</v>
      </c>
    </row>
    <row r="100">
      <c r="A100" s="2" t="s">
        <v>163</v>
      </c>
      <c r="B100" s="2">
        <v>1519.0</v>
      </c>
      <c r="C100" s="2">
        <v>4.0</v>
      </c>
      <c r="D100" s="2">
        <v>0.0</v>
      </c>
      <c r="E100" s="2">
        <v>1.0</v>
      </c>
      <c r="F100" s="2">
        <v>0.0</v>
      </c>
      <c r="G100" s="2">
        <v>0.0</v>
      </c>
      <c r="I100" s="2">
        <v>1.0</v>
      </c>
      <c r="J100" s="7" t="b">
        <f t="shared" si="1"/>
        <v>0</v>
      </c>
    </row>
    <row r="101">
      <c r="A101" s="2" t="s">
        <v>164</v>
      </c>
      <c r="B101" s="2">
        <v>1529.0</v>
      </c>
      <c r="C101" s="2">
        <v>4.0</v>
      </c>
      <c r="D101" s="2">
        <v>1.0</v>
      </c>
      <c r="E101" s="2">
        <v>1.0</v>
      </c>
      <c r="F101" s="2">
        <v>1.0</v>
      </c>
      <c r="G101" s="2">
        <v>0.0</v>
      </c>
      <c r="I101" s="2">
        <v>1.0</v>
      </c>
      <c r="J101" s="7" t="b">
        <f t="shared" si="1"/>
        <v>0</v>
      </c>
    </row>
    <row r="102">
      <c r="A102" s="2" t="s">
        <v>165</v>
      </c>
      <c r="B102" s="2">
        <v>1552.0</v>
      </c>
      <c r="C102" s="2">
        <v>4.0</v>
      </c>
      <c r="D102" s="2">
        <v>1.0</v>
      </c>
      <c r="E102" s="2">
        <v>1.0</v>
      </c>
      <c r="F102" s="2">
        <v>0.0</v>
      </c>
      <c r="G102" s="2">
        <v>0.0</v>
      </c>
      <c r="I102" s="2">
        <v>0.0</v>
      </c>
      <c r="J102" s="7" t="b">
        <f t="shared" si="1"/>
        <v>0</v>
      </c>
    </row>
    <row r="103">
      <c r="A103" s="2" t="s">
        <v>167</v>
      </c>
      <c r="B103" s="2">
        <v>1569.0</v>
      </c>
      <c r="C103" s="2">
        <v>4.0</v>
      </c>
      <c r="D103" s="2">
        <v>1.0</v>
      </c>
      <c r="E103" s="2">
        <v>1.0</v>
      </c>
      <c r="F103" s="2">
        <v>1.0</v>
      </c>
      <c r="G103" s="2">
        <v>1.0</v>
      </c>
      <c r="I103" s="2">
        <v>1.0</v>
      </c>
      <c r="J103" s="7" t="b">
        <f t="shared" si="1"/>
        <v>0</v>
      </c>
    </row>
    <row r="104">
      <c r="A104" s="2" t="s">
        <v>169</v>
      </c>
      <c r="B104" s="2">
        <v>1571.0</v>
      </c>
      <c r="C104" s="2">
        <v>4.0</v>
      </c>
      <c r="D104" s="2">
        <v>1.0</v>
      </c>
      <c r="E104" s="2">
        <v>1.0</v>
      </c>
      <c r="F104" s="2">
        <v>1.0</v>
      </c>
      <c r="G104" s="2">
        <v>1.0</v>
      </c>
      <c r="I104" s="2">
        <v>1.0</v>
      </c>
      <c r="J104" s="7" t="b">
        <f t="shared" si="1"/>
        <v>0</v>
      </c>
    </row>
    <row r="105">
      <c r="A105" s="2" t="s">
        <v>170</v>
      </c>
      <c r="B105" s="2">
        <v>1581.0</v>
      </c>
      <c r="C105" s="2">
        <v>4.0</v>
      </c>
      <c r="D105" s="2">
        <v>1.0</v>
      </c>
      <c r="E105" s="2">
        <v>1.0</v>
      </c>
      <c r="F105" s="2">
        <v>0.0</v>
      </c>
      <c r="G105" s="2">
        <v>0.0</v>
      </c>
      <c r="I105" s="2">
        <v>0.0</v>
      </c>
      <c r="J105" s="7" t="b">
        <f t="shared" si="1"/>
        <v>0</v>
      </c>
    </row>
    <row r="106">
      <c r="A106" s="2" t="s">
        <v>171</v>
      </c>
      <c r="B106" s="2">
        <v>1591.0</v>
      </c>
      <c r="C106" s="2">
        <v>2.0</v>
      </c>
      <c r="D106" s="2">
        <v>0.0</v>
      </c>
      <c r="E106" s="2">
        <v>1.0</v>
      </c>
      <c r="F106" s="2">
        <v>0.0</v>
      </c>
      <c r="G106" s="2">
        <v>0.0</v>
      </c>
      <c r="I106" s="2">
        <v>0.0</v>
      </c>
      <c r="J106" s="7" t="b">
        <f t="shared" si="1"/>
        <v>0</v>
      </c>
    </row>
    <row r="107">
      <c r="A107" s="2" t="s">
        <v>173</v>
      </c>
      <c r="B107" s="2">
        <v>1594.0</v>
      </c>
      <c r="C107" s="2">
        <v>4.0</v>
      </c>
      <c r="D107" s="2">
        <v>1.0</v>
      </c>
      <c r="E107" s="2">
        <v>1.0</v>
      </c>
      <c r="F107" s="2">
        <v>1.0</v>
      </c>
      <c r="G107" s="2">
        <v>1.0</v>
      </c>
      <c r="I107" s="2">
        <v>1.0</v>
      </c>
      <c r="J107" s="7" t="b">
        <f t="shared" si="1"/>
        <v>0</v>
      </c>
    </row>
    <row r="108">
      <c r="A108" s="2" t="s">
        <v>57</v>
      </c>
      <c r="B108" s="2">
        <v>1595.0</v>
      </c>
      <c r="C108" s="2">
        <v>4.0</v>
      </c>
      <c r="D108" s="2">
        <v>1.0</v>
      </c>
      <c r="E108" s="2">
        <v>0.0</v>
      </c>
      <c r="F108" s="2">
        <v>0.0</v>
      </c>
      <c r="G108" s="2">
        <v>0.0</v>
      </c>
      <c r="I108" s="2">
        <v>0.0</v>
      </c>
      <c r="J108" s="7" t="b">
        <f t="shared" si="1"/>
        <v>0</v>
      </c>
    </row>
    <row r="109">
      <c r="A109" s="2" t="s">
        <v>175</v>
      </c>
      <c r="B109" s="2">
        <v>1597.0</v>
      </c>
      <c r="C109" s="2">
        <v>4.0</v>
      </c>
      <c r="D109" s="2">
        <v>1.0</v>
      </c>
      <c r="E109" s="2">
        <v>1.0</v>
      </c>
      <c r="F109" s="2">
        <v>1.0</v>
      </c>
      <c r="G109" s="2">
        <v>1.0</v>
      </c>
      <c r="I109" s="2">
        <v>1.0</v>
      </c>
      <c r="J109" s="7" t="b">
        <f t="shared" si="1"/>
        <v>0</v>
      </c>
    </row>
    <row r="110">
      <c r="A110" s="2" t="s">
        <v>177</v>
      </c>
      <c r="B110" s="2">
        <v>1607.0</v>
      </c>
      <c r="C110" s="2">
        <v>4.0</v>
      </c>
      <c r="D110" s="2">
        <v>1.0</v>
      </c>
      <c r="E110" s="2">
        <v>1.0</v>
      </c>
      <c r="F110" s="2">
        <v>0.0</v>
      </c>
      <c r="G110" s="2">
        <v>0.0</v>
      </c>
      <c r="I110" s="2">
        <v>0.0</v>
      </c>
      <c r="J110" s="7" t="b">
        <f t="shared" si="1"/>
        <v>0</v>
      </c>
    </row>
    <row r="111">
      <c r="A111" s="2" t="s">
        <v>178</v>
      </c>
      <c r="B111" s="2">
        <v>1608.0</v>
      </c>
      <c r="C111" s="2">
        <v>4.0</v>
      </c>
      <c r="D111" s="2">
        <v>0.0</v>
      </c>
      <c r="E111" s="2">
        <v>1.0</v>
      </c>
      <c r="F111" s="2">
        <v>0.0</v>
      </c>
      <c r="G111" s="2">
        <v>0.0</v>
      </c>
      <c r="I111" s="2">
        <v>0.0</v>
      </c>
      <c r="J111" s="7" t="b">
        <f t="shared" si="1"/>
        <v>0</v>
      </c>
    </row>
    <row r="112">
      <c r="A112" s="2" t="s">
        <v>179</v>
      </c>
      <c r="B112" s="2">
        <v>1615.0</v>
      </c>
      <c r="C112" s="2">
        <v>4.0</v>
      </c>
      <c r="D112" s="2">
        <v>1.0</v>
      </c>
      <c r="E112" s="2">
        <v>1.0</v>
      </c>
      <c r="F112" s="2">
        <v>1.0</v>
      </c>
      <c r="G112" s="2">
        <v>0.0</v>
      </c>
      <c r="I112" s="2">
        <v>0.0</v>
      </c>
      <c r="J112" s="7" t="b">
        <f t="shared" si="1"/>
        <v>0</v>
      </c>
    </row>
    <row r="113">
      <c r="A113" s="2" t="s">
        <v>180</v>
      </c>
      <c r="B113" s="2">
        <v>1617.0</v>
      </c>
      <c r="C113" s="2">
        <v>2.0</v>
      </c>
      <c r="D113" s="2">
        <v>0.0</v>
      </c>
      <c r="E113" s="2">
        <v>1.0</v>
      </c>
      <c r="F113" s="2">
        <v>0.0</v>
      </c>
      <c r="G113" s="2">
        <v>0.0</v>
      </c>
      <c r="I113" s="2">
        <v>0.0</v>
      </c>
      <c r="J113" s="7" t="b">
        <f t="shared" si="1"/>
        <v>0</v>
      </c>
    </row>
    <row r="114">
      <c r="A114" s="2" t="s">
        <v>78</v>
      </c>
      <c r="B114" s="2">
        <v>1630.0</v>
      </c>
      <c r="C114" s="2">
        <v>4.0</v>
      </c>
      <c r="D114" s="2">
        <v>1.0</v>
      </c>
      <c r="E114" s="2">
        <v>0.0</v>
      </c>
      <c r="F114" s="2">
        <v>0.0</v>
      </c>
      <c r="G114" s="2">
        <v>0.0</v>
      </c>
      <c r="I114" s="2">
        <v>1.0</v>
      </c>
      <c r="J114" s="7" t="b">
        <f t="shared" si="1"/>
        <v>0</v>
      </c>
    </row>
    <row r="115">
      <c r="A115" s="2" t="s">
        <v>182</v>
      </c>
      <c r="B115" s="2">
        <v>1655.0</v>
      </c>
      <c r="C115" s="2">
        <v>4.0</v>
      </c>
      <c r="D115" s="2">
        <v>1.0</v>
      </c>
      <c r="E115" s="2">
        <v>1.0</v>
      </c>
      <c r="F115" s="2">
        <v>0.0</v>
      </c>
      <c r="G115" s="2">
        <v>0.0</v>
      </c>
      <c r="I115" s="2">
        <v>1.0</v>
      </c>
      <c r="J115" s="7" t="b">
        <f t="shared" si="1"/>
        <v>0</v>
      </c>
    </row>
    <row r="116">
      <c r="A116" s="2" t="s">
        <v>183</v>
      </c>
      <c r="B116" s="2">
        <v>1707.0</v>
      </c>
      <c r="C116" s="2">
        <v>4.0</v>
      </c>
      <c r="D116" s="2">
        <v>0.0</v>
      </c>
      <c r="E116" s="2">
        <v>1.0</v>
      </c>
      <c r="F116" s="2">
        <v>0.0</v>
      </c>
      <c r="G116" s="2">
        <v>0.0</v>
      </c>
      <c r="I116" s="2">
        <v>1.0</v>
      </c>
      <c r="J116" s="7" t="b">
        <f t="shared" si="1"/>
        <v>0</v>
      </c>
    </row>
    <row r="117">
      <c r="A117" s="2" t="s">
        <v>185</v>
      </c>
      <c r="B117" s="2">
        <v>1708.0</v>
      </c>
      <c r="C117" s="2">
        <v>4.0</v>
      </c>
      <c r="D117" s="2">
        <v>1.0</v>
      </c>
      <c r="J117" s="7" t="b">
        <f t="shared" si="1"/>
        <v>0</v>
      </c>
    </row>
    <row r="118">
      <c r="A118" s="10" t="s">
        <v>187</v>
      </c>
      <c r="B118" s="2">
        <v>1711.0</v>
      </c>
      <c r="C118" s="2">
        <v>4.0</v>
      </c>
      <c r="D118" s="2">
        <v>1.0</v>
      </c>
      <c r="E118" s="2">
        <v>1.0</v>
      </c>
      <c r="F118" s="2">
        <v>1.0</v>
      </c>
      <c r="G118" s="2">
        <v>0.0</v>
      </c>
      <c r="I118" s="2">
        <v>0.0</v>
      </c>
      <c r="J118" s="7" t="b">
        <f t="shared" si="1"/>
        <v>0</v>
      </c>
    </row>
    <row r="119">
      <c r="A119" s="2" t="s">
        <v>189</v>
      </c>
      <c r="B119" s="2">
        <v>1712.0</v>
      </c>
      <c r="C119" s="2">
        <v>4.0</v>
      </c>
      <c r="D119" s="2">
        <v>1.0</v>
      </c>
      <c r="J119" s="7" t="b">
        <f t="shared" si="1"/>
        <v>0</v>
      </c>
    </row>
    <row r="120">
      <c r="A120" s="2" t="s">
        <v>191</v>
      </c>
      <c r="B120" s="2">
        <v>1713.0</v>
      </c>
      <c r="C120" s="2">
        <v>4.0</v>
      </c>
      <c r="D120" s="2">
        <v>1.0</v>
      </c>
      <c r="J120" s="7" t="b">
        <f t="shared" si="1"/>
        <v>0</v>
      </c>
    </row>
    <row r="121">
      <c r="A121" s="2" t="s">
        <v>160</v>
      </c>
      <c r="B121" s="2">
        <v>1714.0</v>
      </c>
      <c r="C121" s="2">
        <v>4.0</v>
      </c>
      <c r="D121" s="2">
        <v>1.0</v>
      </c>
      <c r="E121" s="2">
        <v>1.0</v>
      </c>
      <c r="F121" s="2">
        <v>0.0</v>
      </c>
      <c r="G121" s="2">
        <v>1.0</v>
      </c>
      <c r="I121" s="2">
        <v>0.0</v>
      </c>
      <c r="J121" s="7" t="b">
        <f t="shared" si="1"/>
        <v>0</v>
      </c>
    </row>
    <row r="122">
      <c r="A122" s="2" t="s">
        <v>192</v>
      </c>
      <c r="B122" s="2">
        <v>1715.0</v>
      </c>
      <c r="C122" s="2">
        <v>4.0</v>
      </c>
      <c r="D122" s="2">
        <v>1.0</v>
      </c>
      <c r="E122" s="2">
        <v>1.0</v>
      </c>
      <c r="F122" s="2">
        <v>0.0</v>
      </c>
      <c r="G122" s="2">
        <v>1.0</v>
      </c>
      <c r="I122" s="2">
        <v>0.0</v>
      </c>
      <c r="J122" s="7" t="b">
        <f t="shared" si="1"/>
        <v>0</v>
      </c>
    </row>
    <row r="123">
      <c r="A123" s="2" t="s">
        <v>194</v>
      </c>
      <c r="B123" s="2">
        <v>1716.0</v>
      </c>
      <c r="C123" s="2">
        <v>4.0</v>
      </c>
      <c r="D123" s="2">
        <v>1.0</v>
      </c>
      <c r="E123" s="2">
        <v>1.0</v>
      </c>
      <c r="F123" s="2">
        <v>0.0</v>
      </c>
      <c r="G123" s="2">
        <v>1.0</v>
      </c>
      <c r="I123" s="2">
        <v>0.0</v>
      </c>
      <c r="J123" s="7" t="b">
        <f t="shared" si="1"/>
        <v>0</v>
      </c>
    </row>
    <row r="124">
      <c r="A124" s="2" t="s">
        <v>195</v>
      </c>
      <c r="B124" s="2">
        <v>1717.0</v>
      </c>
      <c r="C124" s="2">
        <v>4.0</v>
      </c>
      <c r="D124" s="2">
        <v>1.0</v>
      </c>
      <c r="J124" s="7" t="b">
        <f t="shared" si="1"/>
        <v>0</v>
      </c>
    </row>
    <row r="125">
      <c r="A125" s="2" t="s">
        <v>197</v>
      </c>
      <c r="B125" s="2">
        <v>1719.0</v>
      </c>
      <c r="C125" s="2">
        <v>4.0</v>
      </c>
      <c r="D125" s="2">
        <v>1.0</v>
      </c>
      <c r="E125" s="2">
        <v>1.0</v>
      </c>
      <c r="F125" s="2">
        <v>1.0</v>
      </c>
      <c r="G125" s="2">
        <v>1.0</v>
      </c>
      <c r="I125" s="2">
        <v>0.0</v>
      </c>
      <c r="J125" s="7" t="b">
        <f t="shared" si="1"/>
        <v>0</v>
      </c>
    </row>
    <row r="126">
      <c r="A126" s="2" t="s">
        <v>198</v>
      </c>
      <c r="B126" s="2">
        <v>1721.0</v>
      </c>
      <c r="C126" s="2">
        <v>4.0</v>
      </c>
      <c r="D126" s="2">
        <v>1.0</v>
      </c>
      <c r="E126" s="2">
        <v>1.0</v>
      </c>
      <c r="F126" s="2">
        <v>0.0</v>
      </c>
      <c r="G126" s="2">
        <v>0.0</v>
      </c>
      <c r="I126" s="2">
        <v>0.0</v>
      </c>
      <c r="J126" s="7" t="b">
        <f t="shared" si="1"/>
        <v>0</v>
      </c>
    </row>
    <row r="127">
      <c r="A127" s="2" t="s">
        <v>143</v>
      </c>
      <c r="B127" s="2">
        <v>1723.0</v>
      </c>
      <c r="C127" s="2">
        <v>4.0</v>
      </c>
      <c r="D127" s="2">
        <v>1.0</v>
      </c>
      <c r="E127" s="2">
        <v>1.0</v>
      </c>
      <c r="F127" s="2">
        <v>1.0</v>
      </c>
      <c r="G127" s="2">
        <v>1.0</v>
      </c>
      <c r="I127" s="2">
        <v>1.0</v>
      </c>
      <c r="J127" s="7" t="b">
        <f t="shared" si="1"/>
        <v>0</v>
      </c>
    </row>
    <row r="128">
      <c r="A128" s="2" t="s">
        <v>199</v>
      </c>
      <c r="B128" s="2">
        <v>1726.0</v>
      </c>
      <c r="C128" s="2">
        <v>4.0</v>
      </c>
      <c r="D128" s="2">
        <v>1.0</v>
      </c>
      <c r="E128" s="2">
        <v>1.0</v>
      </c>
      <c r="F128" s="2">
        <v>1.0</v>
      </c>
      <c r="G128" s="2">
        <v>0.0</v>
      </c>
      <c r="I128" s="2">
        <v>0.0</v>
      </c>
      <c r="J128" s="7" t="b">
        <f t="shared" si="1"/>
        <v>0</v>
      </c>
    </row>
    <row r="129">
      <c r="A129" s="2" t="s">
        <v>201</v>
      </c>
      <c r="B129" s="2">
        <v>1729.0</v>
      </c>
      <c r="C129" s="2">
        <v>4.0</v>
      </c>
      <c r="D129" s="2">
        <v>1.0</v>
      </c>
      <c r="E129" s="2">
        <v>0.0</v>
      </c>
      <c r="F129" s="2">
        <v>1.0</v>
      </c>
      <c r="G129" s="2">
        <v>0.0</v>
      </c>
      <c r="I129" s="2">
        <v>0.0</v>
      </c>
      <c r="J129" s="7" t="b">
        <f t="shared" si="1"/>
        <v>0</v>
      </c>
    </row>
    <row r="130">
      <c r="A130" s="2" t="s">
        <v>203</v>
      </c>
      <c r="B130" s="2">
        <v>1742.0</v>
      </c>
      <c r="C130" s="2">
        <v>4.0</v>
      </c>
      <c r="D130" s="2">
        <v>0.0</v>
      </c>
      <c r="E130" s="2">
        <v>1.0</v>
      </c>
      <c r="F130" s="2">
        <v>1.0</v>
      </c>
      <c r="G130" s="2">
        <v>0.0</v>
      </c>
      <c r="I130" s="2">
        <v>0.0</v>
      </c>
      <c r="J130" s="7" t="b">
        <f t="shared" si="1"/>
        <v>0</v>
      </c>
    </row>
    <row r="131">
      <c r="A131" s="2" t="s">
        <v>204</v>
      </c>
      <c r="B131" s="2">
        <v>1746.0</v>
      </c>
      <c r="C131" s="2">
        <v>4.0</v>
      </c>
      <c r="D131" s="2">
        <v>1.0</v>
      </c>
      <c r="E131" s="2">
        <v>1.0</v>
      </c>
      <c r="F131" s="2">
        <v>0.0</v>
      </c>
      <c r="G131" s="2">
        <v>0.0</v>
      </c>
      <c r="I131" s="2">
        <v>0.0</v>
      </c>
      <c r="J131" s="7" t="b">
        <f t="shared" si="1"/>
        <v>0</v>
      </c>
    </row>
    <row r="132">
      <c r="A132" s="2" t="s">
        <v>124</v>
      </c>
      <c r="B132" s="2">
        <v>1748.0</v>
      </c>
      <c r="C132" s="2">
        <v>4.0</v>
      </c>
      <c r="D132" s="2">
        <v>1.0</v>
      </c>
      <c r="E132" s="2">
        <v>1.0</v>
      </c>
      <c r="F132" s="2">
        <v>0.0</v>
      </c>
      <c r="G132" s="2">
        <v>0.0</v>
      </c>
      <c r="I132" s="2">
        <v>0.0</v>
      </c>
      <c r="J132" s="7" t="b">
        <f t="shared" si="1"/>
        <v>0</v>
      </c>
    </row>
    <row r="133">
      <c r="A133" s="2" t="s">
        <v>206</v>
      </c>
      <c r="B133" s="2">
        <v>1752.0</v>
      </c>
      <c r="C133" s="2">
        <v>4.0</v>
      </c>
      <c r="D133" s="2">
        <v>1.0</v>
      </c>
      <c r="E133" s="2">
        <v>1.0</v>
      </c>
      <c r="F133" s="2">
        <v>1.0</v>
      </c>
      <c r="G133" s="2">
        <v>0.0</v>
      </c>
      <c r="I133" s="2">
        <v>0.0</v>
      </c>
      <c r="J133" s="7" t="b">
        <f t="shared" si="1"/>
        <v>0</v>
      </c>
    </row>
    <row r="134">
      <c r="A134" s="2" t="s">
        <v>208</v>
      </c>
      <c r="B134" s="2">
        <v>1754.0</v>
      </c>
      <c r="C134" s="2">
        <v>4.0</v>
      </c>
      <c r="D134" s="2">
        <v>1.0</v>
      </c>
      <c r="E134" s="2">
        <v>1.0</v>
      </c>
      <c r="F134" s="2">
        <v>0.0</v>
      </c>
      <c r="G134" s="2">
        <v>0.0</v>
      </c>
      <c r="I134" s="2">
        <v>0.0</v>
      </c>
      <c r="J134" s="7" t="b">
        <f t="shared" si="1"/>
        <v>0</v>
      </c>
    </row>
    <row r="135">
      <c r="A135" s="2" t="s">
        <v>209</v>
      </c>
      <c r="B135" s="2">
        <v>1755.0</v>
      </c>
      <c r="C135" s="2">
        <v>4.0</v>
      </c>
      <c r="D135" s="2">
        <v>1.0</v>
      </c>
      <c r="E135" s="2">
        <v>1.0</v>
      </c>
      <c r="F135" s="2">
        <v>0.0</v>
      </c>
      <c r="G135" s="2">
        <v>0.0</v>
      </c>
      <c r="I135" s="2">
        <v>0.0</v>
      </c>
      <c r="J135" s="7" t="b">
        <f t="shared" si="1"/>
        <v>0</v>
      </c>
    </row>
    <row r="136">
      <c r="A136" s="2" t="s">
        <v>211</v>
      </c>
      <c r="B136" s="2">
        <v>1757.0</v>
      </c>
      <c r="C136" s="2">
        <v>4.0</v>
      </c>
      <c r="D136" s="2">
        <v>0.0</v>
      </c>
      <c r="E136" s="2">
        <v>1.0</v>
      </c>
      <c r="F136" s="2">
        <v>0.0</v>
      </c>
      <c r="G136" s="2">
        <v>0.0</v>
      </c>
      <c r="I136" s="2">
        <v>0.0</v>
      </c>
      <c r="J136" s="7" t="b">
        <f t="shared" si="1"/>
        <v>0</v>
      </c>
    </row>
    <row r="137">
      <c r="A137" s="2" t="s">
        <v>213</v>
      </c>
      <c r="B137" s="2">
        <v>1760.0</v>
      </c>
      <c r="C137" s="2">
        <v>4.0</v>
      </c>
      <c r="D137" s="2">
        <v>1.0</v>
      </c>
      <c r="E137" s="2">
        <v>1.0</v>
      </c>
      <c r="F137" s="2">
        <v>1.0</v>
      </c>
      <c r="G137" s="2">
        <v>0.0</v>
      </c>
      <c r="I137" s="2">
        <v>0.0</v>
      </c>
      <c r="J137" s="7" t="b">
        <f t="shared" si="1"/>
        <v>0</v>
      </c>
    </row>
    <row r="138">
      <c r="A138" s="2" t="s">
        <v>214</v>
      </c>
      <c r="B138" s="2">
        <v>1763.0</v>
      </c>
      <c r="C138" s="2">
        <v>4.0</v>
      </c>
      <c r="D138" s="2">
        <v>1.0</v>
      </c>
      <c r="E138" s="2">
        <v>1.0</v>
      </c>
      <c r="F138" s="2">
        <v>1.0</v>
      </c>
      <c r="G138" s="2">
        <v>0.0</v>
      </c>
      <c r="I138" s="2">
        <v>0.0</v>
      </c>
      <c r="J138" s="7" t="b">
        <f t="shared" si="1"/>
        <v>0</v>
      </c>
    </row>
    <row r="139">
      <c r="A139" s="2" t="s">
        <v>215</v>
      </c>
      <c r="B139" s="2">
        <v>1765.0</v>
      </c>
      <c r="C139" s="2">
        <v>4.0</v>
      </c>
      <c r="D139" s="2">
        <v>1.0</v>
      </c>
      <c r="E139" s="2">
        <v>1.0</v>
      </c>
      <c r="F139" s="2">
        <v>1.0</v>
      </c>
      <c r="G139" s="2">
        <v>1.0</v>
      </c>
      <c r="I139" s="2">
        <v>0.0</v>
      </c>
      <c r="J139" s="7" t="b">
        <f t="shared" si="1"/>
        <v>0</v>
      </c>
    </row>
    <row r="140">
      <c r="A140" s="2" t="s">
        <v>216</v>
      </c>
      <c r="B140" s="2">
        <v>1766.0</v>
      </c>
      <c r="C140" s="2">
        <v>4.0</v>
      </c>
      <c r="D140" s="2">
        <v>1.0</v>
      </c>
      <c r="E140" s="2">
        <v>1.0</v>
      </c>
      <c r="F140" s="2">
        <v>1.0</v>
      </c>
      <c r="G140" s="2">
        <v>0.0</v>
      </c>
      <c r="I140" s="2">
        <v>0.0</v>
      </c>
      <c r="J140" s="7" t="b">
        <f t="shared" si="1"/>
        <v>0</v>
      </c>
    </row>
    <row r="141">
      <c r="A141" s="2" t="s">
        <v>217</v>
      </c>
      <c r="B141" s="2">
        <v>1780.0</v>
      </c>
      <c r="C141" s="2">
        <v>4.0</v>
      </c>
      <c r="D141" s="2">
        <v>1.0</v>
      </c>
      <c r="E141" s="2">
        <v>0.0</v>
      </c>
      <c r="F141" s="2">
        <v>0.0</v>
      </c>
      <c r="G141" s="2">
        <v>0.0</v>
      </c>
      <c r="I141" s="2">
        <v>0.0</v>
      </c>
      <c r="J141" s="7" t="b">
        <f t="shared" si="1"/>
        <v>0</v>
      </c>
    </row>
    <row r="142">
      <c r="A142" s="2" t="s">
        <v>218</v>
      </c>
      <c r="B142" s="2">
        <v>1791.0</v>
      </c>
      <c r="C142" s="2">
        <v>4.0</v>
      </c>
      <c r="D142" s="2">
        <v>1.0</v>
      </c>
      <c r="E142" s="2">
        <v>1.0</v>
      </c>
      <c r="F142" s="2">
        <v>0.0</v>
      </c>
      <c r="G142" s="2">
        <v>0.0</v>
      </c>
      <c r="I142" s="2">
        <v>0.0</v>
      </c>
      <c r="J142" s="7" t="b">
        <f t="shared" si="1"/>
        <v>0</v>
      </c>
    </row>
    <row r="143">
      <c r="A143" s="2" t="s">
        <v>220</v>
      </c>
      <c r="B143" s="2">
        <v>1804.0</v>
      </c>
      <c r="C143" s="2">
        <v>4.0</v>
      </c>
      <c r="D143" s="2">
        <v>1.0</v>
      </c>
      <c r="E143" s="2">
        <v>1.0</v>
      </c>
      <c r="F143" s="2">
        <v>1.0</v>
      </c>
      <c r="G143" s="2">
        <v>0.0</v>
      </c>
      <c r="I143" s="2">
        <v>0.0</v>
      </c>
      <c r="J143" s="7" t="b">
        <f t="shared" si="1"/>
        <v>0</v>
      </c>
    </row>
    <row r="144">
      <c r="A144" s="2" t="s">
        <v>221</v>
      </c>
      <c r="B144" s="2">
        <v>1823.0</v>
      </c>
      <c r="C144" s="2">
        <v>2.0</v>
      </c>
      <c r="D144" s="2">
        <v>0.0</v>
      </c>
      <c r="E144" s="2">
        <v>1.0</v>
      </c>
      <c r="F144" s="2">
        <v>0.0</v>
      </c>
      <c r="G144" s="2">
        <v>0.0</v>
      </c>
      <c r="I144" s="2">
        <v>0.0</v>
      </c>
      <c r="J144" s="7" t="b">
        <f t="shared" si="1"/>
        <v>0</v>
      </c>
    </row>
    <row r="145">
      <c r="A145" s="2" t="s">
        <v>222</v>
      </c>
      <c r="B145" s="2">
        <v>1826.0</v>
      </c>
      <c r="C145" s="2">
        <v>4.0</v>
      </c>
      <c r="D145" s="2">
        <v>1.0</v>
      </c>
      <c r="E145" s="2">
        <v>1.0</v>
      </c>
      <c r="F145" s="2">
        <v>1.0</v>
      </c>
      <c r="G145" s="2">
        <v>0.0</v>
      </c>
      <c r="I145" s="2">
        <v>1.0</v>
      </c>
      <c r="J145" s="7" t="b">
        <f t="shared" si="1"/>
        <v>0</v>
      </c>
    </row>
    <row r="146">
      <c r="A146" s="2" t="s">
        <v>224</v>
      </c>
      <c r="B146" s="2">
        <v>1827.0</v>
      </c>
      <c r="C146" s="2">
        <v>4.0</v>
      </c>
      <c r="D146" s="2">
        <v>1.0</v>
      </c>
      <c r="E146" s="2">
        <v>1.0</v>
      </c>
      <c r="F146" s="2">
        <v>0.0</v>
      </c>
      <c r="G146" s="2">
        <v>0.0</v>
      </c>
      <c r="I146" s="2">
        <v>1.0</v>
      </c>
      <c r="J146" s="7" t="b">
        <f t="shared" si="1"/>
        <v>0</v>
      </c>
    </row>
    <row r="147">
      <c r="A147" s="2" t="s">
        <v>225</v>
      </c>
      <c r="B147" s="2">
        <v>1832.0</v>
      </c>
      <c r="C147" s="2">
        <v>4.0</v>
      </c>
      <c r="D147" s="2">
        <v>1.0</v>
      </c>
      <c r="E147" s="2">
        <v>1.0</v>
      </c>
      <c r="F147" s="2">
        <v>1.0</v>
      </c>
      <c r="G147" s="2">
        <v>0.0</v>
      </c>
      <c r="I147" s="2">
        <v>1.0</v>
      </c>
      <c r="J147" s="7" t="b">
        <f t="shared" si="1"/>
        <v>0</v>
      </c>
    </row>
    <row r="148">
      <c r="A148" s="2" t="s">
        <v>226</v>
      </c>
      <c r="B148" s="2">
        <v>1833.0</v>
      </c>
      <c r="C148" s="2">
        <v>4.0</v>
      </c>
      <c r="D148" s="2">
        <v>1.0</v>
      </c>
      <c r="E148" s="2">
        <v>1.0</v>
      </c>
      <c r="F148" s="2">
        <v>0.0</v>
      </c>
      <c r="G148" s="2">
        <v>0.0</v>
      </c>
      <c r="I148" s="2">
        <v>0.0</v>
      </c>
      <c r="J148" s="7" t="b">
        <f t="shared" si="1"/>
        <v>0</v>
      </c>
    </row>
    <row r="149">
      <c r="A149" s="2" t="s">
        <v>188</v>
      </c>
      <c r="B149" s="2">
        <v>1839.0</v>
      </c>
      <c r="C149" s="2">
        <v>4.0</v>
      </c>
      <c r="D149" s="2">
        <v>1.0</v>
      </c>
      <c r="E149" s="2">
        <v>1.0</v>
      </c>
      <c r="F149" s="2">
        <v>1.0</v>
      </c>
      <c r="G149" s="2">
        <v>1.0</v>
      </c>
      <c r="I149" s="2">
        <v>0.0</v>
      </c>
      <c r="J149" s="7" t="b">
        <f t="shared" si="1"/>
        <v>0</v>
      </c>
    </row>
    <row r="150">
      <c r="A150" s="2" t="s">
        <v>227</v>
      </c>
      <c r="B150" s="2">
        <v>1844.0</v>
      </c>
      <c r="C150" s="2">
        <v>4.0</v>
      </c>
      <c r="D150" s="2">
        <v>1.0</v>
      </c>
      <c r="E150" s="2">
        <v>1.0</v>
      </c>
      <c r="F150" s="2">
        <v>1.0</v>
      </c>
      <c r="G150" s="2">
        <v>1.0</v>
      </c>
      <c r="I150" s="2">
        <v>1.0</v>
      </c>
      <c r="J150" s="7" t="b">
        <f t="shared" si="1"/>
        <v>0</v>
      </c>
    </row>
    <row r="151">
      <c r="A151" s="2" t="s">
        <v>145</v>
      </c>
      <c r="B151" s="2">
        <v>1846.0</v>
      </c>
      <c r="C151" s="2">
        <v>4.0</v>
      </c>
      <c r="D151" s="2">
        <v>1.0</v>
      </c>
      <c r="E151" s="2">
        <v>1.0</v>
      </c>
      <c r="F151" s="2">
        <v>1.0</v>
      </c>
      <c r="G151" s="2">
        <v>1.0</v>
      </c>
      <c r="I151" s="2">
        <v>1.0</v>
      </c>
      <c r="J151" s="7" t="b">
        <f t="shared" si="1"/>
        <v>0</v>
      </c>
    </row>
    <row r="152">
      <c r="A152" s="2" t="s">
        <v>230</v>
      </c>
      <c r="B152" s="2">
        <v>1849.0</v>
      </c>
      <c r="C152" s="2">
        <v>4.0</v>
      </c>
      <c r="D152" s="2">
        <v>0.0</v>
      </c>
      <c r="E152" s="2">
        <v>1.0</v>
      </c>
      <c r="F152" s="2">
        <v>0.0</v>
      </c>
      <c r="G152" s="2">
        <v>0.0</v>
      </c>
      <c r="I152" s="2">
        <v>1.0</v>
      </c>
      <c r="J152" s="7" t="b">
        <f t="shared" si="1"/>
        <v>0</v>
      </c>
    </row>
    <row r="153">
      <c r="A153" s="2" t="s">
        <v>231</v>
      </c>
      <c r="B153" s="2">
        <v>1850.0</v>
      </c>
      <c r="C153" s="2">
        <v>4.0</v>
      </c>
      <c r="D153" s="2">
        <v>0.0</v>
      </c>
      <c r="E153" s="2">
        <v>1.0</v>
      </c>
      <c r="F153" s="2">
        <v>1.0</v>
      </c>
      <c r="G153" s="2">
        <v>0.0</v>
      </c>
      <c r="I153" s="2">
        <v>1.0</v>
      </c>
      <c r="J153" s="7" t="b">
        <f t="shared" si="1"/>
        <v>0</v>
      </c>
    </row>
    <row r="154">
      <c r="A154" s="2" t="s">
        <v>232</v>
      </c>
      <c r="B154" s="2">
        <v>1851.0</v>
      </c>
      <c r="C154" s="2">
        <v>4.0</v>
      </c>
      <c r="D154" s="2">
        <v>0.0</v>
      </c>
      <c r="E154" s="2">
        <v>1.0</v>
      </c>
      <c r="F154" s="2">
        <v>1.0</v>
      </c>
      <c r="G154" s="2">
        <v>0.0</v>
      </c>
      <c r="I154" s="2">
        <v>1.0</v>
      </c>
      <c r="J154" s="7" t="b">
        <f t="shared" si="1"/>
        <v>0</v>
      </c>
    </row>
    <row r="155">
      <c r="A155" s="2" t="s">
        <v>234</v>
      </c>
      <c r="B155" s="2">
        <v>1852.0</v>
      </c>
      <c r="C155" s="2">
        <v>4.0</v>
      </c>
      <c r="D155" s="2">
        <v>0.0</v>
      </c>
      <c r="E155" s="2">
        <v>1.0</v>
      </c>
      <c r="F155" s="2">
        <v>1.0</v>
      </c>
      <c r="G155" s="2">
        <v>0.0</v>
      </c>
      <c r="I155" s="2">
        <v>1.0</v>
      </c>
      <c r="J155" s="7" t="b">
        <f t="shared" si="1"/>
        <v>0</v>
      </c>
    </row>
    <row r="156">
      <c r="A156" s="2" t="s">
        <v>236</v>
      </c>
      <c r="B156" s="2">
        <v>1853.0</v>
      </c>
      <c r="C156" s="2">
        <v>4.0</v>
      </c>
      <c r="D156" s="2">
        <v>0.0</v>
      </c>
      <c r="E156" s="2">
        <v>1.0</v>
      </c>
      <c r="F156" s="2">
        <v>0.0</v>
      </c>
      <c r="G156" s="2">
        <v>0.0</v>
      </c>
      <c r="I156" s="2">
        <v>0.0</v>
      </c>
      <c r="J156" s="7" t="b">
        <f t="shared" si="1"/>
        <v>0</v>
      </c>
    </row>
    <row r="157">
      <c r="A157" s="10" t="s">
        <v>237</v>
      </c>
      <c r="B157" s="2">
        <v>1855.0</v>
      </c>
      <c r="C157" s="2">
        <v>4.0</v>
      </c>
      <c r="D157" s="2">
        <v>0.0</v>
      </c>
      <c r="E157" s="2">
        <v>1.0</v>
      </c>
      <c r="F157" s="2">
        <v>0.0</v>
      </c>
      <c r="G157" s="2">
        <v>0.0</v>
      </c>
      <c r="I157" s="2">
        <v>0.0</v>
      </c>
      <c r="J157" s="7" t="b">
        <f t="shared" si="1"/>
        <v>0</v>
      </c>
    </row>
    <row r="158">
      <c r="A158" s="2" t="s">
        <v>193</v>
      </c>
      <c r="B158" s="2">
        <v>1858.0</v>
      </c>
      <c r="C158" s="2">
        <v>4.0</v>
      </c>
      <c r="D158" s="2">
        <v>1.0</v>
      </c>
      <c r="E158" s="2">
        <v>1.0</v>
      </c>
      <c r="F158" s="2">
        <v>0.0</v>
      </c>
      <c r="G158" s="2">
        <v>0.0</v>
      </c>
      <c r="I158" s="2">
        <v>0.0</v>
      </c>
      <c r="J158" s="7" t="b">
        <f t="shared" si="1"/>
        <v>0</v>
      </c>
    </row>
    <row r="159">
      <c r="A159" s="2" t="s">
        <v>238</v>
      </c>
      <c r="B159" s="2">
        <v>1859.0</v>
      </c>
      <c r="C159" s="2">
        <v>4.0</v>
      </c>
      <c r="D159" s="2">
        <v>1.0</v>
      </c>
      <c r="E159" s="2">
        <v>1.0</v>
      </c>
      <c r="F159" s="2">
        <v>1.0</v>
      </c>
      <c r="G159" s="2">
        <v>0.0</v>
      </c>
      <c r="I159" s="2">
        <v>0.0</v>
      </c>
      <c r="J159" s="7" t="b">
        <f t="shared" si="1"/>
        <v>0</v>
      </c>
    </row>
    <row r="160">
      <c r="A160" s="2" t="s">
        <v>239</v>
      </c>
      <c r="B160" s="2">
        <v>1862.0</v>
      </c>
      <c r="C160" s="2">
        <v>4.0</v>
      </c>
      <c r="D160" s="2">
        <v>1.0</v>
      </c>
      <c r="E160" s="2">
        <v>1.0</v>
      </c>
      <c r="F160" s="2">
        <v>0.0</v>
      </c>
      <c r="G160" s="2">
        <v>0.0</v>
      </c>
      <c r="I160" s="2">
        <v>0.0</v>
      </c>
      <c r="J160" s="7" t="b">
        <f t="shared" si="1"/>
        <v>0</v>
      </c>
    </row>
    <row r="161">
      <c r="A161" s="2" t="s">
        <v>241</v>
      </c>
      <c r="B161" s="2">
        <v>1864.0</v>
      </c>
      <c r="C161" s="2">
        <v>4.0</v>
      </c>
      <c r="D161" s="2">
        <v>0.0</v>
      </c>
      <c r="E161" s="2">
        <v>1.0</v>
      </c>
      <c r="F161" s="2">
        <v>0.0</v>
      </c>
      <c r="G161" s="2">
        <v>0.0</v>
      </c>
      <c r="I161" s="2">
        <v>0.0</v>
      </c>
      <c r="J161" s="7" t="b">
        <f t="shared" si="1"/>
        <v>0</v>
      </c>
    </row>
    <row r="162">
      <c r="A162" s="2" t="s">
        <v>242</v>
      </c>
      <c r="B162" s="2">
        <v>1867.0</v>
      </c>
      <c r="C162" s="2">
        <v>4.0</v>
      </c>
      <c r="D162" s="2">
        <v>1.0</v>
      </c>
      <c r="E162" s="2">
        <v>1.0</v>
      </c>
      <c r="F162" s="2">
        <v>0.0</v>
      </c>
      <c r="G162" s="2">
        <v>0.0</v>
      </c>
      <c r="I162" s="2">
        <v>0.0</v>
      </c>
      <c r="J162" s="7" t="b">
        <f t="shared" si="1"/>
        <v>0</v>
      </c>
    </row>
    <row r="163">
      <c r="A163" s="2" t="s">
        <v>244</v>
      </c>
      <c r="B163" s="2">
        <v>1868.0</v>
      </c>
      <c r="C163" s="2">
        <v>4.0</v>
      </c>
      <c r="D163" s="2">
        <v>1.0</v>
      </c>
      <c r="E163" s="2">
        <v>1.0</v>
      </c>
      <c r="F163" s="2">
        <v>1.0</v>
      </c>
      <c r="G163" s="2">
        <v>0.0</v>
      </c>
      <c r="I163" s="2">
        <v>0.0</v>
      </c>
      <c r="J163" s="7" t="b">
        <f t="shared" si="1"/>
        <v>0</v>
      </c>
    </row>
    <row r="164">
      <c r="A164" s="2" t="s">
        <v>245</v>
      </c>
      <c r="B164" s="2">
        <v>1869.0</v>
      </c>
      <c r="C164" s="2">
        <v>4.0</v>
      </c>
      <c r="D164" s="2">
        <v>0.0</v>
      </c>
      <c r="E164" s="2">
        <v>1.0</v>
      </c>
      <c r="F164" s="2">
        <v>0.0</v>
      </c>
      <c r="G164" s="2">
        <v>0.0</v>
      </c>
      <c r="I164" s="2">
        <v>0.0</v>
      </c>
      <c r="J164" s="7" t="b">
        <f t="shared" si="1"/>
        <v>0</v>
      </c>
    </row>
    <row r="165">
      <c r="A165" s="2" t="s">
        <v>246</v>
      </c>
      <c r="B165" s="2">
        <v>1870.0</v>
      </c>
      <c r="C165" s="2">
        <v>4.0</v>
      </c>
      <c r="D165" s="2">
        <v>1.0</v>
      </c>
      <c r="E165" s="2">
        <v>1.0</v>
      </c>
      <c r="F165" s="2">
        <v>1.0</v>
      </c>
      <c r="G165" s="2">
        <v>1.0</v>
      </c>
      <c r="I165" s="2">
        <v>1.0</v>
      </c>
      <c r="J165" s="7" t="b">
        <f t="shared" si="1"/>
        <v>0</v>
      </c>
    </row>
    <row r="166">
      <c r="A166" s="2" t="s">
        <v>248</v>
      </c>
      <c r="B166" s="2">
        <v>1871.0</v>
      </c>
      <c r="C166" s="2">
        <v>4.0</v>
      </c>
      <c r="D166" s="2">
        <v>0.0</v>
      </c>
      <c r="E166" s="2">
        <v>1.0</v>
      </c>
      <c r="F166" s="2">
        <v>0.0</v>
      </c>
      <c r="G166" s="2">
        <v>0.0</v>
      </c>
      <c r="I166" s="2">
        <v>0.0</v>
      </c>
      <c r="J166" s="7" t="b">
        <f t="shared" si="1"/>
        <v>0</v>
      </c>
    </row>
    <row r="167">
      <c r="A167" s="2" t="s">
        <v>249</v>
      </c>
      <c r="B167" s="2">
        <v>1874.0</v>
      </c>
      <c r="C167" s="2">
        <v>4.0</v>
      </c>
      <c r="D167" s="2">
        <v>1.0</v>
      </c>
      <c r="E167" s="2">
        <v>1.0</v>
      </c>
      <c r="F167" s="2">
        <v>1.0</v>
      </c>
      <c r="G167" s="2">
        <v>1.0</v>
      </c>
      <c r="I167" s="2">
        <v>0.0</v>
      </c>
      <c r="J167" s="7" t="b">
        <f t="shared" si="1"/>
        <v>0</v>
      </c>
    </row>
    <row r="168">
      <c r="A168" s="2" t="s">
        <v>129</v>
      </c>
      <c r="B168" s="2">
        <v>1875.0</v>
      </c>
      <c r="C168" s="2">
        <v>4.0</v>
      </c>
      <c r="D168" s="2">
        <v>1.0</v>
      </c>
      <c r="E168" s="2">
        <v>1.0</v>
      </c>
      <c r="F168" s="2">
        <v>0.0</v>
      </c>
      <c r="G168" s="2">
        <v>0.0</v>
      </c>
      <c r="I168" s="2">
        <v>0.0</v>
      </c>
      <c r="J168" s="7" t="b">
        <f t="shared" si="1"/>
        <v>0</v>
      </c>
    </row>
    <row r="169">
      <c r="A169" s="2" t="s">
        <v>250</v>
      </c>
      <c r="B169" s="2">
        <v>1876.0</v>
      </c>
      <c r="C169" s="2">
        <v>4.0</v>
      </c>
      <c r="D169" s="2">
        <v>1.0</v>
      </c>
      <c r="E169" s="2">
        <v>1.0</v>
      </c>
      <c r="F169" s="2">
        <v>1.0</v>
      </c>
      <c r="G169" s="2">
        <v>0.0</v>
      </c>
      <c r="I169" s="2">
        <v>0.0</v>
      </c>
      <c r="J169" s="7" t="b">
        <f t="shared" si="1"/>
        <v>0</v>
      </c>
    </row>
    <row r="170">
      <c r="A170" s="2" t="s">
        <v>251</v>
      </c>
      <c r="B170" s="2">
        <v>1885.0</v>
      </c>
      <c r="C170" s="2">
        <v>4.0</v>
      </c>
      <c r="D170" s="2">
        <v>0.0</v>
      </c>
      <c r="E170" s="2">
        <v>1.0</v>
      </c>
      <c r="F170" s="2">
        <v>0.0</v>
      </c>
      <c r="G170" s="2">
        <v>0.0</v>
      </c>
      <c r="I170" s="2">
        <v>0.0</v>
      </c>
      <c r="J170" s="7" t="b">
        <f t="shared" si="1"/>
        <v>0</v>
      </c>
    </row>
    <row r="171">
      <c r="A171" s="2" t="s">
        <v>253</v>
      </c>
      <c r="B171" s="2">
        <v>1888.0</v>
      </c>
      <c r="C171" s="2">
        <v>4.0</v>
      </c>
      <c r="D171" s="2">
        <v>1.0</v>
      </c>
      <c r="E171" s="2">
        <v>0.0</v>
      </c>
      <c r="F171" s="2">
        <v>1.0</v>
      </c>
      <c r="G171" s="2">
        <v>0.0</v>
      </c>
      <c r="I171" s="2">
        <v>0.0</v>
      </c>
      <c r="J171" s="7" t="b">
        <f t="shared" si="1"/>
        <v>0</v>
      </c>
    </row>
    <row r="172">
      <c r="A172" s="2" t="s">
        <v>254</v>
      </c>
      <c r="B172" s="2">
        <v>1893.0</v>
      </c>
      <c r="C172" s="2">
        <v>4.0</v>
      </c>
      <c r="D172" s="2">
        <v>1.0</v>
      </c>
      <c r="E172" s="2">
        <v>1.0</v>
      </c>
      <c r="F172" s="2">
        <v>1.0</v>
      </c>
      <c r="G172" s="2">
        <v>1.0</v>
      </c>
      <c r="I172" s="2">
        <v>0.0</v>
      </c>
      <c r="J172" s="7" t="b">
        <f t="shared" si="1"/>
        <v>0</v>
      </c>
    </row>
    <row r="173">
      <c r="A173" s="2" t="s">
        <v>256</v>
      </c>
      <c r="B173" s="2">
        <v>1895.0</v>
      </c>
      <c r="C173" s="2">
        <v>4.0</v>
      </c>
      <c r="D173" s="2">
        <v>1.0</v>
      </c>
      <c r="E173" s="2">
        <v>1.0</v>
      </c>
      <c r="F173" s="2">
        <v>1.0</v>
      </c>
      <c r="G173" s="2">
        <v>1.0</v>
      </c>
      <c r="I173" s="2">
        <v>0.0</v>
      </c>
      <c r="J173" s="7" t="b">
        <f t="shared" si="1"/>
        <v>0</v>
      </c>
    </row>
    <row r="174">
      <c r="A174" s="2" t="s">
        <v>196</v>
      </c>
      <c r="B174" s="2">
        <v>1896.0</v>
      </c>
      <c r="C174" s="2">
        <v>4.0</v>
      </c>
      <c r="D174" s="2">
        <v>1.0</v>
      </c>
      <c r="E174" s="2">
        <v>1.0</v>
      </c>
      <c r="F174" s="2">
        <v>1.0</v>
      </c>
      <c r="G174" s="2">
        <v>1.0</v>
      </c>
      <c r="I174" s="2">
        <v>0.0</v>
      </c>
      <c r="J174" s="7" t="b">
        <f t="shared" si="1"/>
        <v>0</v>
      </c>
    </row>
    <row r="175">
      <c r="A175" s="2" t="s">
        <v>259</v>
      </c>
      <c r="B175" s="2">
        <v>1904.0</v>
      </c>
      <c r="C175" s="2">
        <v>4.0</v>
      </c>
      <c r="D175" s="2">
        <v>1.0</v>
      </c>
      <c r="E175" s="2">
        <v>1.0</v>
      </c>
      <c r="F175" s="2">
        <v>0.0</v>
      </c>
      <c r="G175" s="2">
        <v>0.0</v>
      </c>
      <c r="I175" s="2">
        <v>0.0</v>
      </c>
      <c r="J175" s="7" t="b">
        <f t="shared" si="1"/>
        <v>0</v>
      </c>
    </row>
    <row r="176">
      <c r="A176" s="2" t="s">
        <v>261</v>
      </c>
      <c r="B176" s="2">
        <v>1931.0</v>
      </c>
      <c r="C176" s="2">
        <v>4.0</v>
      </c>
      <c r="D176" s="2">
        <v>0.0</v>
      </c>
      <c r="E176" s="2">
        <v>1.0</v>
      </c>
      <c r="F176" s="2">
        <v>0.0</v>
      </c>
      <c r="G176" s="2">
        <v>0.0</v>
      </c>
      <c r="I176" s="2">
        <v>0.0</v>
      </c>
      <c r="J176" s="7" t="b">
        <f t="shared" si="1"/>
        <v>0</v>
      </c>
    </row>
    <row r="177">
      <c r="A177" s="2" t="s">
        <v>263</v>
      </c>
      <c r="B177" s="2">
        <v>1949.0</v>
      </c>
      <c r="C177" s="2">
        <v>4.0</v>
      </c>
      <c r="D177" s="2">
        <v>1.0</v>
      </c>
      <c r="J177" s="7" t="b">
        <f t="shared" si="1"/>
        <v>0</v>
      </c>
    </row>
    <row r="178">
      <c r="A178" s="2" t="s">
        <v>87</v>
      </c>
      <c r="B178" s="2">
        <v>1965.0</v>
      </c>
      <c r="C178" s="2">
        <v>4.0</v>
      </c>
      <c r="D178" s="2">
        <v>1.0</v>
      </c>
      <c r="E178" s="2">
        <v>1.0</v>
      </c>
      <c r="F178" s="2">
        <v>1.0</v>
      </c>
      <c r="G178" s="2">
        <v>1.0</v>
      </c>
      <c r="I178" s="2">
        <v>0.0</v>
      </c>
      <c r="J178" s="7" t="b">
        <f t="shared" si="1"/>
        <v>0</v>
      </c>
    </row>
    <row r="179">
      <c r="A179" s="2" t="s">
        <v>267</v>
      </c>
      <c r="B179" s="2">
        <v>1973.0</v>
      </c>
      <c r="C179" s="2">
        <v>4.0</v>
      </c>
      <c r="D179" s="2">
        <v>1.0</v>
      </c>
      <c r="J179" s="7" t="b">
        <f t="shared" si="1"/>
        <v>0</v>
      </c>
    </row>
    <row r="180">
      <c r="A180" s="2" t="s">
        <v>269</v>
      </c>
      <c r="B180" s="2">
        <v>1975.0</v>
      </c>
      <c r="C180" s="2">
        <v>4.0</v>
      </c>
      <c r="D180" s="2">
        <v>1.0</v>
      </c>
      <c r="E180" s="2">
        <v>1.0</v>
      </c>
      <c r="F180" s="2">
        <v>1.0</v>
      </c>
      <c r="G180" s="2">
        <v>0.0</v>
      </c>
      <c r="I180" s="2">
        <v>1.0</v>
      </c>
      <c r="J180" s="7" t="b">
        <f t="shared" si="1"/>
        <v>0</v>
      </c>
    </row>
    <row r="181">
      <c r="A181" s="2" t="s">
        <v>270</v>
      </c>
      <c r="B181" s="2">
        <v>1984.0</v>
      </c>
      <c r="C181" s="2">
        <v>4.0</v>
      </c>
      <c r="D181" s="2">
        <v>1.0</v>
      </c>
      <c r="E181" s="2">
        <v>1.0</v>
      </c>
      <c r="F181" s="2">
        <v>0.0</v>
      </c>
      <c r="G181" s="2">
        <v>0.0</v>
      </c>
      <c r="I181" s="2">
        <v>0.0</v>
      </c>
      <c r="J181" s="7" t="b">
        <f t="shared" si="1"/>
        <v>0</v>
      </c>
    </row>
    <row r="182">
      <c r="A182" s="2" t="s">
        <v>105</v>
      </c>
      <c r="B182" s="2">
        <v>1985.0</v>
      </c>
      <c r="C182" s="2">
        <v>4.0</v>
      </c>
      <c r="D182" s="2">
        <v>1.0</v>
      </c>
      <c r="E182" s="2">
        <v>1.0</v>
      </c>
      <c r="F182" s="2">
        <v>1.0</v>
      </c>
      <c r="G182" s="2">
        <v>1.0</v>
      </c>
      <c r="I182" s="2">
        <v>0.0</v>
      </c>
      <c r="J182" s="7" t="b">
        <f t="shared" si="1"/>
        <v>0</v>
      </c>
    </row>
    <row r="183">
      <c r="A183" s="2" t="s">
        <v>271</v>
      </c>
      <c r="B183" s="2">
        <v>1988.0</v>
      </c>
      <c r="C183" s="2">
        <v>4.0</v>
      </c>
      <c r="D183" s="2">
        <v>1.0</v>
      </c>
      <c r="E183" s="2">
        <v>1.0</v>
      </c>
      <c r="F183" s="2">
        <v>0.0</v>
      </c>
      <c r="G183" s="2">
        <v>0.0</v>
      </c>
      <c r="I183" s="2">
        <v>0.0</v>
      </c>
      <c r="J183" s="7" t="b">
        <f t="shared" si="1"/>
        <v>0</v>
      </c>
    </row>
    <row r="184">
      <c r="A184" s="2" t="s">
        <v>207</v>
      </c>
      <c r="B184" s="2">
        <v>1990.0</v>
      </c>
      <c r="C184" s="2">
        <v>4.0</v>
      </c>
      <c r="D184" s="2">
        <v>1.0</v>
      </c>
      <c r="E184" s="2">
        <v>1.0</v>
      </c>
      <c r="F184" s="2">
        <v>0.0</v>
      </c>
      <c r="G184" s="2">
        <v>0.0</v>
      </c>
      <c r="I184" s="2">
        <v>0.0</v>
      </c>
      <c r="J184" s="7" t="b">
        <f t="shared" si="1"/>
        <v>0</v>
      </c>
    </row>
    <row r="185">
      <c r="A185" s="2" t="s">
        <v>136</v>
      </c>
      <c r="B185" s="2">
        <v>1991.0</v>
      </c>
      <c r="C185" s="2">
        <v>4.0</v>
      </c>
      <c r="D185" s="2">
        <v>1.0</v>
      </c>
      <c r="E185" s="2">
        <v>1.0</v>
      </c>
      <c r="F185" s="2">
        <v>1.0</v>
      </c>
      <c r="G185" s="2">
        <v>1.0</v>
      </c>
      <c r="I185" s="2">
        <v>1.0</v>
      </c>
      <c r="J185" s="7" t="b">
        <f t="shared" si="1"/>
        <v>0</v>
      </c>
    </row>
    <row r="186">
      <c r="A186" s="2" t="s">
        <v>274</v>
      </c>
      <c r="B186" s="2">
        <v>1997.0</v>
      </c>
      <c r="C186" s="2">
        <v>4.0</v>
      </c>
      <c r="D186" s="2">
        <v>1.0</v>
      </c>
      <c r="E186" s="2">
        <v>1.0</v>
      </c>
      <c r="F186" s="2">
        <v>0.0</v>
      </c>
      <c r="G186" s="2">
        <v>0.0</v>
      </c>
      <c r="I186" s="2">
        <v>0.0</v>
      </c>
      <c r="J186" s="7" t="b">
        <f t="shared" si="1"/>
        <v>0</v>
      </c>
    </row>
    <row r="187">
      <c r="A187" s="2" t="s">
        <v>275</v>
      </c>
      <c r="B187" s="2">
        <v>1998.0</v>
      </c>
      <c r="C187" s="2">
        <v>4.0</v>
      </c>
      <c r="D187" s="2">
        <v>1.0</v>
      </c>
      <c r="E187" s="2">
        <v>1.0</v>
      </c>
      <c r="F187" s="2">
        <v>0.0</v>
      </c>
      <c r="G187" s="2">
        <v>0.0</v>
      </c>
      <c r="I187" s="2">
        <v>0.0</v>
      </c>
      <c r="J187" s="7" t="b">
        <f t="shared" si="1"/>
        <v>0</v>
      </c>
    </row>
    <row r="188">
      <c r="A188" s="2" t="s">
        <v>162</v>
      </c>
      <c r="B188" s="2">
        <v>1999.0</v>
      </c>
      <c r="C188" s="2">
        <v>4.0</v>
      </c>
      <c r="D188" s="2">
        <v>1.0</v>
      </c>
      <c r="E188" s="2">
        <v>1.0</v>
      </c>
      <c r="F188" s="2">
        <v>0.0</v>
      </c>
      <c r="G188" s="2">
        <v>1.0</v>
      </c>
      <c r="I188" s="2">
        <v>0.0</v>
      </c>
      <c r="J188" s="7" t="b">
        <f t="shared" si="1"/>
        <v>0</v>
      </c>
    </row>
    <row r="189">
      <c r="A189" s="2" t="s">
        <v>66</v>
      </c>
      <c r="B189" s="2">
        <v>2000.0</v>
      </c>
      <c r="C189" s="2">
        <v>4.0</v>
      </c>
      <c r="D189" s="2">
        <v>1.0</v>
      </c>
      <c r="E189" s="2">
        <v>1.0</v>
      </c>
      <c r="F189" s="2">
        <v>1.0</v>
      </c>
      <c r="G189" s="2">
        <v>1.0</v>
      </c>
      <c r="I189" s="2">
        <v>1.0</v>
      </c>
      <c r="J189" s="7" t="b">
        <f t="shared" si="1"/>
        <v>0</v>
      </c>
    </row>
    <row r="190">
      <c r="A190" s="2" t="s">
        <v>150</v>
      </c>
      <c r="B190" s="2">
        <v>2001.0</v>
      </c>
      <c r="C190" s="2">
        <v>4.0</v>
      </c>
      <c r="D190" s="2">
        <v>1.0</v>
      </c>
      <c r="E190" s="2">
        <v>1.0</v>
      </c>
      <c r="F190" s="2">
        <v>1.0</v>
      </c>
      <c r="G190" s="2">
        <v>1.0</v>
      </c>
      <c r="I190" s="2">
        <v>1.0</v>
      </c>
      <c r="J190" s="7" t="b">
        <f t="shared" si="1"/>
        <v>0</v>
      </c>
    </row>
    <row r="191">
      <c r="A191" s="2" t="s">
        <v>278</v>
      </c>
      <c r="B191" s="2">
        <v>2009.0</v>
      </c>
      <c r="C191" s="2">
        <v>4.0</v>
      </c>
      <c r="D191" s="2">
        <v>1.0</v>
      </c>
      <c r="E191" s="2">
        <v>1.0</v>
      </c>
      <c r="F191" s="2">
        <v>0.0</v>
      </c>
      <c r="G191" s="2">
        <v>0.0</v>
      </c>
      <c r="I191" s="2">
        <v>0.0</v>
      </c>
      <c r="J191" s="7" t="b">
        <f t="shared" si="1"/>
        <v>0</v>
      </c>
    </row>
    <row r="192">
      <c r="A192" s="2" t="s">
        <v>279</v>
      </c>
      <c r="B192" s="2">
        <v>2010.0</v>
      </c>
      <c r="C192" s="2">
        <v>4.0</v>
      </c>
      <c r="D192" s="2">
        <v>1.0</v>
      </c>
      <c r="E192" s="2">
        <v>1.0</v>
      </c>
      <c r="F192" s="2">
        <v>0.0</v>
      </c>
      <c r="G192" s="2">
        <v>0.0</v>
      </c>
      <c r="I192" s="2">
        <v>0.0</v>
      </c>
      <c r="J192" s="7" t="b">
        <f t="shared" si="1"/>
        <v>0</v>
      </c>
    </row>
    <row r="193">
      <c r="A193" s="2" t="s">
        <v>280</v>
      </c>
      <c r="B193" s="2">
        <v>2011.0</v>
      </c>
      <c r="C193" s="2">
        <v>4.0</v>
      </c>
      <c r="D193" s="2">
        <v>1.0</v>
      </c>
      <c r="E193" s="2">
        <v>1.0</v>
      </c>
      <c r="F193" s="2">
        <v>0.0</v>
      </c>
      <c r="G193" s="2">
        <v>0.0</v>
      </c>
      <c r="I193" s="2">
        <v>0.0</v>
      </c>
      <c r="J193" s="7" t="b">
        <f t="shared" si="1"/>
        <v>0</v>
      </c>
    </row>
    <row r="194">
      <c r="A194" s="2" t="s">
        <v>282</v>
      </c>
      <c r="B194" s="2">
        <v>2012.0</v>
      </c>
      <c r="C194" s="2">
        <v>4.0</v>
      </c>
      <c r="D194" s="2">
        <v>1.0</v>
      </c>
      <c r="E194" s="2">
        <v>1.0</v>
      </c>
      <c r="F194" s="2">
        <v>0.0</v>
      </c>
      <c r="G194" s="2">
        <v>0.0</v>
      </c>
      <c r="I194" s="2">
        <v>0.0</v>
      </c>
      <c r="J194" s="7" t="b">
        <f t="shared" si="1"/>
        <v>0</v>
      </c>
    </row>
    <row r="195">
      <c r="A195" s="2" t="s">
        <v>284</v>
      </c>
      <c r="B195" s="2">
        <v>2015.0</v>
      </c>
      <c r="C195" s="2">
        <v>4.0</v>
      </c>
      <c r="D195" s="2">
        <v>1.0</v>
      </c>
      <c r="E195" s="2">
        <v>1.0</v>
      </c>
      <c r="F195" s="2">
        <v>0.0</v>
      </c>
      <c r="G195" s="2">
        <v>0.0</v>
      </c>
      <c r="I195" s="2">
        <v>0.0</v>
      </c>
      <c r="J195" s="7" t="b">
        <f t="shared" si="1"/>
        <v>0</v>
      </c>
    </row>
    <row r="196">
      <c r="A196" s="2" t="s">
        <v>264</v>
      </c>
      <c r="B196" s="2">
        <v>2019.0</v>
      </c>
      <c r="C196" s="2">
        <v>4.0</v>
      </c>
      <c r="D196" s="2">
        <v>1.0</v>
      </c>
      <c r="E196" s="2">
        <v>1.0</v>
      </c>
      <c r="F196" s="2">
        <v>0.0</v>
      </c>
      <c r="G196" s="2">
        <v>0.0</v>
      </c>
      <c r="I196" s="2">
        <v>0.0</v>
      </c>
      <c r="J196" s="7" t="b">
        <f t="shared" si="1"/>
        <v>0</v>
      </c>
    </row>
    <row r="197">
      <c r="A197" s="2" t="s">
        <v>286</v>
      </c>
      <c r="B197" s="2">
        <v>2023.0</v>
      </c>
      <c r="C197" s="2">
        <v>4.0</v>
      </c>
      <c r="D197" s="2">
        <v>1.0</v>
      </c>
      <c r="E197" s="2">
        <v>1.0</v>
      </c>
      <c r="F197" s="2">
        <v>0.0</v>
      </c>
      <c r="G197" s="2">
        <v>0.0</v>
      </c>
      <c r="I197" s="2">
        <v>0.0</v>
      </c>
      <c r="J197" s="7" t="b">
        <f t="shared" si="1"/>
        <v>0</v>
      </c>
    </row>
    <row r="198">
      <c r="A198" s="2" t="s">
        <v>288</v>
      </c>
      <c r="B198" s="2">
        <v>2045.0</v>
      </c>
      <c r="C198" s="2">
        <v>4.0</v>
      </c>
      <c r="D198" s="2">
        <v>1.0</v>
      </c>
      <c r="E198" s="2">
        <v>1.0</v>
      </c>
      <c r="F198" s="2">
        <v>1.0</v>
      </c>
      <c r="G198" s="2">
        <v>0.0</v>
      </c>
      <c r="I198" s="2">
        <v>0.0</v>
      </c>
      <c r="J198" s="7" t="b">
        <f t="shared" si="1"/>
        <v>0</v>
      </c>
    </row>
    <row r="199">
      <c r="A199" s="2" t="s">
        <v>277</v>
      </c>
      <c r="B199" s="2">
        <v>2055.0</v>
      </c>
      <c r="C199" s="2">
        <v>4.0</v>
      </c>
      <c r="D199" s="2">
        <v>1.0</v>
      </c>
      <c r="J199" s="7" t="b">
        <f t="shared" si="1"/>
        <v>0</v>
      </c>
    </row>
    <row r="200">
      <c r="A200" s="2" t="s">
        <v>290</v>
      </c>
      <c r="B200" s="2">
        <v>2062.0</v>
      </c>
      <c r="C200" s="2">
        <v>4.0</v>
      </c>
      <c r="D200" s="2">
        <v>1.0</v>
      </c>
      <c r="E200" s="2">
        <v>1.0</v>
      </c>
      <c r="F200" s="2">
        <v>1.0</v>
      </c>
      <c r="G200" s="2">
        <v>0.0</v>
      </c>
      <c r="I200" s="2">
        <v>0.0</v>
      </c>
      <c r="J200" s="7" t="b">
        <f t="shared" si="1"/>
        <v>0</v>
      </c>
    </row>
    <row r="201">
      <c r="A201" s="2" t="s">
        <v>291</v>
      </c>
      <c r="B201" s="2">
        <v>2064.0</v>
      </c>
      <c r="C201" s="2">
        <v>4.0</v>
      </c>
      <c r="D201" s="2">
        <v>1.0</v>
      </c>
      <c r="E201" s="2">
        <v>1.0</v>
      </c>
      <c r="F201" s="2">
        <v>1.0</v>
      </c>
      <c r="G201" s="2">
        <v>1.0</v>
      </c>
      <c r="I201" s="2">
        <v>0.0</v>
      </c>
      <c r="J201" s="7" t="b">
        <f t="shared" si="1"/>
        <v>0</v>
      </c>
    </row>
    <row r="202">
      <c r="A202" s="2" t="s">
        <v>174</v>
      </c>
      <c r="B202" s="2">
        <v>2067.0</v>
      </c>
      <c r="C202" s="2">
        <v>4.0</v>
      </c>
      <c r="D202" s="2">
        <v>1.0</v>
      </c>
      <c r="E202" s="2">
        <v>1.0</v>
      </c>
      <c r="F202" s="2">
        <v>1.0</v>
      </c>
      <c r="G202" s="2">
        <v>0.0</v>
      </c>
      <c r="I202" s="2">
        <v>0.0</v>
      </c>
      <c r="J202" s="7" t="b">
        <f t="shared" si="1"/>
        <v>0</v>
      </c>
    </row>
    <row r="203">
      <c r="A203" s="2" t="s">
        <v>294</v>
      </c>
      <c r="B203" s="2">
        <v>2068.0</v>
      </c>
      <c r="C203" s="2">
        <v>4.0</v>
      </c>
      <c r="D203" s="2">
        <v>1.0</v>
      </c>
      <c r="E203" s="2">
        <v>1.0</v>
      </c>
      <c r="F203" s="2">
        <v>0.0</v>
      </c>
      <c r="G203" s="2">
        <v>0.0</v>
      </c>
      <c r="I203" s="2">
        <v>0.0</v>
      </c>
      <c r="J203" s="7" t="b">
        <f t="shared" si="1"/>
        <v>0</v>
      </c>
    </row>
    <row r="204">
      <c r="A204" s="2" t="s">
        <v>295</v>
      </c>
      <c r="B204" s="2">
        <v>2071.0</v>
      </c>
      <c r="C204" s="2">
        <v>4.0</v>
      </c>
      <c r="D204" s="2">
        <v>1.0</v>
      </c>
      <c r="E204" s="2">
        <v>1.0</v>
      </c>
      <c r="F204" s="2">
        <v>0.0</v>
      </c>
      <c r="G204" s="2">
        <v>0.0</v>
      </c>
      <c r="I204" s="2">
        <v>0.0</v>
      </c>
      <c r="J204" s="7" t="b">
        <f t="shared" si="1"/>
        <v>0</v>
      </c>
    </row>
    <row r="205">
      <c r="A205" s="2" t="s">
        <v>296</v>
      </c>
      <c r="B205" s="2">
        <v>2079.0</v>
      </c>
      <c r="C205" s="2">
        <v>4.0</v>
      </c>
      <c r="D205" s="2">
        <v>1.0</v>
      </c>
      <c r="E205" s="2">
        <v>1.0</v>
      </c>
      <c r="F205" s="2">
        <v>0.0</v>
      </c>
      <c r="G205" s="2">
        <v>0.0</v>
      </c>
      <c r="I205" s="2">
        <v>0.0</v>
      </c>
      <c r="J205" s="7" t="b">
        <f t="shared" si="1"/>
        <v>0</v>
      </c>
    </row>
    <row r="206">
      <c r="A206" s="2" t="s">
        <v>131</v>
      </c>
      <c r="B206" s="2">
        <v>2080.0</v>
      </c>
      <c r="C206" s="2">
        <v>4.0</v>
      </c>
      <c r="D206" s="2">
        <v>1.0</v>
      </c>
      <c r="E206" s="2">
        <v>1.0</v>
      </c>
      <c r="F206" s="2">
        <v>1.0</v>
      </c>
      <c r="G206" s="2">
        <v>1.0</v>
      </c>
      <c r="I206" s="2">
        <v>1.0</v>
      </c>
      <c r="J206" s="7" t="b">
        <f t="shared" si="1"/>
        <v>0</v>
      </c>
    </row>
    <row r="207">
      <c r="A207" s="2" t="s">
        <v>298</v>
      </c>
      <c r="B207" s="2">
        <v>2081.0</v>
      </c>
      <c r="C207" s="2">
        <v>4.0</v>
      </c>
      <c r="D207" s="2">
        <v>1.0</v>
      </c>
      <c r="E207" s="2">
        <v>0.0</v>
      </c>
      <c r="F207" s="2">
        <v>0.0</v>
      </c>
      <c r="G207" s="2">
        <v>0.0</v>
      </c>
      <c r="I207" s="2">
        <v>0.0</v>
      </c>
      <c r="J207" s="7" t="b">
        <f t="shared" si="1"/>
        <v>0</v>
      </c>
    </row>
    <row r="208">
      <c r="A208" s="2" t="s">
        <v>102</v>
      </c>
      <c r="B208" s="2">
        <v>2082.0</v>
      </c>
      <c r="C208" s="2">
        <v>4.0</v>
      </c>
      <c r="D208" s="2">
        <v>1.0</v>
      </c>
      <c r="E208" s="2">
        <v>1.0</v>
      </c>
      <c r="F208" s="2">
        <v>0.0</v>
      </c>
      <c r="G208" s="2">
        <v>0.0</v>
      </c>
      <c r="I208" s="2">
        <v>0.0</v>
      </c>
      <c r="J208" s="7" t="b">
        <f t="shared" si="1"/>
        <v>0</v>
      </c>
    </row>
    <row r="209">
      <c r="A209" s="2" t="s">
        <v>247</v>
      </c>
      <c r="B209" s="2">
        <v>2086.0</v>
      </c>
      <c r="C209" s="2">
        <v>4.0</v>
      </c>
      <c r="D209" s="2">
        <v>1.0</v>
      </c>
      <c r="E209" s="2">
        <v>1.0</v>
      </c>
      <c r="F209" s="2">
        <v>0.0</v>
      </c>
      <c r="G209" s="2">
        <v>0.0</v>
      </c>
      <c r="I209" s="2">
        <v>0.0</v>
      </c>
      <c r="J209" s="7" t="b">
        <f t="shared" si="1"/>
        <v>0</v>
      </c>
    </row>
    <row r="210">
      <c r="A210" s="2" t="s">
        <v>300</v>
      </c>
      <c r="B210" s="2">
        <v>2088.0</v>
      </c>
      <c r="C210" s="2">
        <v>4.0</v>
      </c>
      <c r="D210" s="2">
        <v>1.0</v>
      </c>
      <c r="E210" s="2">
        <v>1.0</v>
      </c>
      <c r="F210" s="2">
        <v>0.0</v>
      </c>
      <c r="G210" s="2">
        <v>0.0</v>
      </c>
      <c r="I210" s="2">
        <v>0.0</v>
      </c>
      <c r="J210" s="7" t="b">
        <f t="shared" si="1"/>
        <v>0</v>
      </c>
    </row>
    <row r="211">
      <c r="A211" s="2" t="s">
        <v>292</v>
      </c>
      <c r="B211" s="2">
        <v>2089.0</v>
      </c>
      <c r="C211" s="2">
        <v>4.0</v>
      </c>
      <c r="D211" s="2">
        <v>1.0</v>
      </c>
      <c r="E211" s="2">
        <v>1.0</v>
      </c>
      <c r="F211" s="2">
        <v>1.0</v>
      </c>
      <c r="G211" s="2">
        <v>1.0</v>
      </c>
      <c r="I211" s="2">
        <v>1.0</v>
      </c>
      <c r="J211" s="7" t="b">
        <f t="shared" si="1"/>
        <v>0</v>
      </c>
    </row>
    <row r="212">
      <c r="A212" s="2" t="s">
        <v>260</v>
      </c>
      <c r="B212" s="2">
        <v>2090.0</v>
      </c>
      <c r="C212" s="2">
        <v>4.0</v>
      </c>
      <c r="D212" s="2">
        <v>1.0</v>
      </c>
      <c r="E212" s="2">
        <v>1.0</v>
      </c>
      <c r="F212" s="2">
        <v>1.0</v>
      </c>
      <c r="G212" s="2">
        <v>1.0</v>
      </c>
      <c r="I212" s="2">
        <v>1.0</v>
      </c>
      <c r="J212" s="7" t="b">
        <f t="shared" si="1"/>
        <v>0</v>
      </c>
    </row>
    <row r="213">
      <c r="A213" s="2" t="s">
        <v>301</v>
      </c>
      <c r="B213" s="2">
        <v>2092.0</v>
      </c>
      <c r="C213" s="2">
        <v>4.0</v>
      </c>
      <c r="D213" s="2">
        <v>1.0</v>
      </c>
      <c r="E213" s="2">
        <v>1.0</v>
      </c>
      <c r="F213" s="2">
        <v>0.0</v>
      </c>
      <c r="G213" s="2">
        <v>0.0</v>
      </c>
      <c r="I213" s="2">
        <v>0.0</v>
      </c>
      <c r="J213" s="7" t="b">
        <f t="shared" si="1"/>
        <v>0</v>
      </c>
    </row>
    <row r="214">
      <c r="A214" s="2" t="s">
        <v>243</v>
      </c>
      <c r="B214" s="2">
        <v>2094.0</v>
      </c>
      <c r="C214" s="2">
        <v>4.0</v>
      </c>
      <c r="D214" s="2">
        <v>1.0</v>
      </c>
      <c r="E214" s="2">
        <v>1.0</v>
      </c>
      <c r="F214" s="2">
        <v>1.0</v>
      </c>
      <c r="G214" s="2">
        <v>1.0</v>
      </c>
      <c r="I214" s="2">
        <v>1.0</v>
      </c>
      <c r="J214" s="7" t="b">
        <f t="shared" si="1"/>
        <v>0</v>
      </c>
    </row>
    <row r="215">
      <c r="A215" s="2" t="s">
        <v>268</v>
      </c>
      <c r="B215" s="2">
        <v>2095.0</v>
      </c>
      <c r="C215" s="2">
        <v>4.0</v>
      </c>
      <c r="D215" s="2">
        <v>1.0</v>
      </c>
      <c r="E215" s="2">
        <v>1.0</v>
      </c>
      <c r="F215" s="2">
        <v>1.0</v>
      </c>
      <c r="G215" s="2">
        <v>1.0</v>
      </c>
      <c r="I215" s="2">
        <v>1.0</v>
      </c>
      <c r="J215" s="7" t="b">
        <f t="shared" si="1"/>
        <v>0</v>
      </c>
    </row>
    <row r="216">
      <c r="A216" s="2" t="s">
        <v>68</v>
      </c>
      <c r="B216" s="2">
        <v>2096.0</v>
      </c>
      <c r="C216" s="2">
        <v>4.0</v>
      </c>
      <c r="D216" s="2">
        <v>1.0</v>
      </c>
      <c r="E216" s="2">
        <v>1.0</v>
      </c>
      <c r="F216" s="2">
        <v>1.0</v>
      </c>
      <c r="G216" s="2">
        <v>1.0</v>
      </c>
      <c r="I216" s="2">
        <v>1.0</v>
      </c>
      <c r="J216" s="7" t="b">
        <f t="shared" si="1"/>
        <v>0</v>
      </c>
    </row>
    <row r="217">
      <c r="A217" s="2" t="s">
        <v>111</v>
      </c>
      <c r="B217" s="2">
        <v>2097.0</v>
      </c>
      <c r="C217" s="2">
        <v>4.0</v>
      </c>
      <c r="D217" s="2">
        <v>1.0</v>
      </c>
      <c r="E217" s="2">
        <v>1.0</v>
      </c>
      <c r="F217" s="2">
        <v>1.0</v>
      </c>
      <c r="G217" s="2">
        <v>1.0</v>
      </c>
      <c r="I217" s="2">
        <v>1.0</v>
      </c>
      <c r="J217" s="7" t="b">
        <f t="shared" si="1"/>
        <v>0</v>
      </c>
    </row>
    <row r="218">
      <c r="A218" s="2" t="s">
        <v>181</v>
      </c>
      <c r="B218" s="2">
        <v>2098.0</v>
      </c>
      <c r="C218" s="2">
        <v>4.0</v>
      </c>
      <c r="D218" s="2">
        <v>1.0</v>
      </c>
      <c r="E218" s="2">
        <v>1.0</v>
      </c>
      <c r="F218" s="2">
        <v>1.0</v>
      </c>
      <c r="G218" s="2">
        <v>0.0</v>
      </c>
      <c r="I218" s="2">
        <v>1.0</v>
      </c>
      <c r="J218" s="7" t="b">
        <f t="shared" si="1"/>
        <v>0</v>
      </c>
    </row>
    <row r="219">
      <c r="A219" s="2" t="s">
        <v>262</v>
      </c>
      <c r="B219" s="2">
        <v>2099.0</v>
      </c>
      <c r="C219" s="2">
        <v>2.0</v>
      </c>
      <c r="D219" s="2">
        <v>1.0</v>
      </c>
      <c r="E219" s="2">
        <v>0.0</v>
      </c>
      <c r="F219" s="2">
        <v>1.0</v>
      </c>
      <c r="G219" s="2">
        <v>0.0</v>
      </c>
      <c r="I219" s="2">
        <v>1.0</v>
      </c>
      <c r="J219" s="7" t="b">
        <f t="shared" si="1"/>
        <v>0</v>
      </c>
    </row>
    <row r="220">
      <c r="A220" s="2" t="s">
        <v>114</v>
      </c>
      <c r="B220" s="2">
        <v>2100.0</v>
      </c>
      <c r="C220" s="2">
        <v>4.0</v>
      </c>
      <c r="D220" s="2">
        <v>1.0</v>
      </c>
      <c r="E220" s="2">
        <v>1.0</v>
      </c>
      <c r="F220" s="2">
        <v>1.0</v>
      </c>
      <c r="G220" s="2">
        <v>1.0</v>
      </c>
      <c r="I220" s="2">
        <v>1.0</v>
      </c>
      <c r="J220" s="7" t="b">
        <f t="shared" si="1"/>
        <v>0</v>
      </c>
    </row>
    <row r="221">
      <c r="A221" s="2" t="s">
        <v>303</v>
      </c>
      <c r="B221" s="2">
        <v>2102.0</v>
      </c>
      <c r="C221" s="2">
        <v>4.0</v>
      </c>
      <c r="D221" s="2">
        <v>1.0</v>
      </c>
      <c r="E221" s="2">
        <v>0.0</v>
      </c>
      <c r="F221" s="2">
        <v>1.0</v>
      </c>
      <c r="G221" s="2">
        <v>1.0</v>
      </c>
      <c r="I221" s="2">
        <v>1.0</v>
      </c>
      <c r="J221" s="7" t="b">
        <f t="shared" si="1"/>
        <v>0</v>
      </c>
    </row>
    <row r="222">
      <c r="A222" s="2" t="s">
        <v>287</v>
      </c>
      <c r="B222" s="2">
        <v>2104.0</v>
      </c>
      <c r="C222" s="2">
        <v>4.0</v>
      </c>
      <c r="D222" s="2">
        <v>1.0</v>
      </c>
      <c r="E222" s="2">
        <v>1.0</v>
      </c>
      <c r="F222" s="2">
        <v>1.0</v>
      </c>
      <c r="G222" s="2">
        <v>1.0</v>
      </c>
      <c r="I222" s="2">
        <v>1.0</v>
      </c>
      <c r="J222" s="7" t="b">
        <f t="shared" si="1"/>
        <v>0</v>
      </c>
    </row>
    <row r="223">
      <c r="A223" s="2" t="s">
        <v>200</v>
      </c>
      <c r="B223" s="2">
        <v>2105.0</v>
      </c>
      <c r="C223" s="2">
        <v>4.0</v>
      </c>
      <c r="D223" s="2">
        <v>1.0</v>
      </c>
      <c r="J223" s="7" t="b">
        <f t="shared" si="1"/>
        <v>0</v>
      </c>
    </row>
    <row r="224">
      <c r="A224" s="2" t="s">
        <v>305</v>
      </c>
      <c r="B224" s="2">
        <v>2106.0</v>
      </c>
      <c r="C224" s="2">
        <v>4.0</v>
      </c>
      <c r="D224" s="2">
        <v>1.0</v>
      </c>
      <c r="E224" s="2">
        <v>1.0</v>
      </c>
      <c r="F224" s="2">
        <v>1.0</v>
      </c>
      <c r="G224" s="2">
        <v>0.0</v>
      </c>
      <c r="I224" s="2">
        <v>0.0</v>
      </c>
      <c r="J224" s="7" t="b">
        <f t="shared" si="1"/>
        <v>0</v>
      </c>
    </row>
    <row r="225">
      <c r="A225" s="2" t="s">
        <v>306</v>
      </c>
      <c r="B225" s="2">
        <v>2107.0</v>
      </c>
      <c r="C225" s="2">
        <v>4.0</v>
      </c>
      <c r="D225" s="2">
        <v>1.0</v>
      </c>
      <c r="E225" s="2">
        <v>1.0</v>
      </c>
      <c r="F225" s="2">
        <v>1.0</v>
      </c>
      <c r="G225" s="2">
        <v>1.0</v>
      </c>
      <c r="I225" s="2">
        <v>1.0</v>
      </c>
      <c r="J225" s="7" t="b">
        <f t="shared" si="1"/>
        <v>0</v>
      </c>
    </row>
    <row r="226">
      <c r="A226" s="2" t="s">
        <v>307</v>
      </c>
      <c r="B226" s="2">
        <v>2108.0</v>
      </c>
      <c r="C226" s="2">
        <v>4.0</v>
      </c>
      <c r="D226" s="2">
        <v>1.0</v>
      </c>
      <c r="E226" s="2">
        <v>1.0</v>
      </c>
      <c r="F226" s="2">
        <v>1.0</v>
      </c>
      <c r="G226" s="2">
        <v>1.0</v>
      </c>
      <c r="I226" s="2">
        <v>0.0</v>
      </c>
      <c r="J226" s="7" t="b">
        <f t="shared" si="1"/>
        <v>0</v>
      </c>
    </row>
    <row r="227">
      <c r="A227" s="2" t="s">
        <v>122</v>
      </c>
      <c r="B227" s="2">
        <v>2109.0</v>
      </c>
      <c r="C227" s="2">
        <v>4.0</v>
      </c>
      <c r="D227" s="2">
        <v>1.0</v>
      </c>
      <c r="E227" s="2">
        <v>1.0</v>
      </c>
      <c r="F227" s="2">
        <v>1.0</v>
      </c>
      <c r="G227" s="2">
        <v>1.0</v>
      </c>
      <c r="I227" s="2">
        <v>1.0</v>
      </c>
      <c r="J227" s="7" t="b">
        <f t="shared" si="1"/>
        <v>0</v>
      </c>
    </row>
    <row r="228">
      <c r="A228" s="2" t="s">
        <v>126</v>
      </c>
      <c r="B228" s="2">
        <v>2110.0</v>
      </c>
      <c r="C228" s="2">
        <v>4.0</v>
      </c>
      <c r="D228" s="2">
        <v>1.0</v>
      </c>
      <c r="E228" s="2">
        <v>1.0</v>
      </c>
      <c r="F228" s="2">
        <v>1.0</v>
      </c>
      <c r="G228" s="2">
        <v>1.0</v>
      </c>
      <c r="I228" s="2">
        <v>0.0</v>
      </c>
      <c r="J228" s="7" t="b">
        <f t="shared" si="1"/>
        <v>0</v>
      </c>
    </row>
    <row r="229">
      <c r="A229" s="2" t="s">
        <v>202</v>
      </c>
      <c r="B229" s="2">
        <v>2111.0</v>
      </c>
      <c r="C229" s="2">
        <v>4.0</v>
      </c>
      <c r="D229" s="2">
        <v>1.0</v>
      </c>
      <c r="E229" s="2">
        <v>1.0</v>
      </c>
      <c r="F229" s="2">
        <v>1.0</v>
      </c>
      <c r="G229" s="2">
        <v>1.0</v>
      </c>
      <c r="I229" s="2">
        <v>0.0</v>
      </c>
      <c r="J229" s="7" t="b">
        <f t="shared" si="1"/>
        <v>0</v>
      </c>
    </row>
    <row r="230">
      <c r="A230" s="2" t="s">
        <v>283</v>
      </c>
      <c r="B230" s="2">
        <v>2112.0</v>
      </c>
      <c r="C230" s="2">
        <v>4.0</v>
      </c>
      <c r="D230" s="2">
        <v>1.0</v>
      </c>
      <c r="E230" s="2">
        <v>1.0</v>
      </c>
      <c r="F230" s="2">
        <v>1.0</v>
      </c>
      <c r="G230" s="2">
        <v>1.0</v>
      </c>
      <c r="I230" s="2">
        <v>0.0</v>
      </c>
      <c r="J230" s="7" t="b">
        <f t="shared" si="1"/>
        <v>0</v>
      </c>
    </row>
    <row r="231">
      <c r="A231" s="2" t="s">
        <v>139</v>
      </c>
      <c r="B231" s="2">
        <v>2113.0</v>
      </c>
      <c r="C231" s="2">
        <v>4.0</v>
      </c>
      <c r="D231" s="2">
        <v>1.0</v>
      </c>
      <c r="E231" s="2">
        <v>1.0</v>
      </c>
      <c r="F231" s="2">
        <v>1.0</v>
      </c>
      <c r="G231" s="2">
        <v>1.0</v>
      </c>
      <c r="I231" s="2">
        <v>0.0</v>
      </c>
      <c r="J231" s="7" t="b">
        <f t="shared" si="1"/>
        <v>0</v>
      </c>
    </row>
    <row r="232">
      <c r="A232" s="2" t="s">
        <v>152</v>
      </c>
      <c r="B232" s="2">
        <v>2114.0</v>
      </c>
      <c r="C232" s="2">
        <v>4.0</v>
      </c>
      <c r="D232" s="2">
        <v>1.0</v>
      </c>
      <c r="E232" s="2">
        <v>1.0</v>
      </c>
      <c r="F232" s="2">
        <v>1.0</v>
      </c>
      <c r="G232" s="2">
        <v>1.0</v>
      </c>
      <c r="I232" s="2">
        <v>0.0</v>
      </c>
      <c r="J232" s="7" t="b">
        <f t="shared" si="1"/>
        <v>0</v>
      </c>
    </row>
    <row r="233">
      <c r="A233" s="2" t="s">
        <v>168</v>
      </c>
      <c r="B233" s="2">
        <v>2116.0</v>
      </c>
      <c r="C233" s="2">
        <v>4.0</v>
      </c>
      <c r="D233" s="2">
        <v>1.0</v>
      </c>
      <c r="E233" s="2">
        <v>1.0</v>
      </c>
      <c r="F233" s="2">
        <v>1.0</v>
      </c>
      <c r="G233" s="2">
        <v>1.0</v>
      </c>
      <c r="I233" s="2">
        <v>1.0</v>
      </c>
      <c r="J233" s="7" t="b">
        <f t="shared" si="1"/>
        <v>0</v>
      </c>
    </row>
    <row r="234">
      <c r="A234" s="2" t="s">
        <v>308</v>
      </c>
      <c r="B234" s="2">
        <v>2119.0</v>
      </c>
      <c r="C234" s="2">
        <v>4.0</v>
      </c>
      <c r="D234" s="2">
        <v>1.0</v>
      </c>
      <c r="E234" s="2">
        <v>1.0</v>
      </c>
      <c r="F234" s="2">
        <v>0.0</v>
      </c>
      <c r="G234" s="2">
        <v>1.0</v>
      </c>
      <c r="I234" s="2">
        <v>0.0</v>
      </c>
      <c r="J234" s="7" t="b">
        <f t="shared" si="1"/>
        <v>0</v>
      </c>
    </row>
    <row r="235">
      <c r="A235" s="2" t="s">
        <v>61</v>
      </c>
      <c r="B235" s="2">
        <v>2149.0</v>
      </c>
      <c r="C235" s="2">
        <v>4.0</v>
      </c>
      <c r="D235" s="2">
        <v>0.0</v>
      </c>
      <c r="E235" s="2">
        <v>1.0</v>
      </c>
      <c r="F235" s="2">
        <v>1.0</v>
      </c>
      <c r="G235" s="2">
        <v>0.0</v>
      </c>
      <c r="I235" s="2">
        <v>0.0</v>
      </c>
      <c r="J235" s="7" t="b">
        <f t="shared" si="1"/>
        <v>0</v>
      </c>
    </row>
    <row r="236">
      <c r="A236" s="2" t="s">
        <v>184</v>
      </c>
      <c r="B236" s="2">
        <v>2155.0</v>
      </c>
      <c r="C236" s="2">
        <v>4.0</v>
      </c>
      <c r="D236" s="2">
        <v>1.0</v>
      </c>
      <c r="E236" s="2">
        <v>1.0</v>
      </c>
      <c r="F236" s="2">
        <v>0.0</v>
      </c>
      <c r="G236" s="2">
        <v>0.0</v>
      </c>
      <c r="I236" s="2">
        <v>0.0</v>
      </c>
      <c r="J236" s="7" t="b">
        <f t="shared" si="1"/>
        <v>0</v>
      </c>
    </row>
    <row r="237">
      <c r="A237" s="2" t="s">
        <v>309</v>
      </c>
      <c r="B237" s="2">
        <v>2167.0</v>
      </c>
      <c r="C237" s="2">
        <v>4.0</v>
      </c>
      <c r="D237" s="2">
        <v>1.0</v>
      </c>
      <c r="E237" s="2">
        <v>1.0</v>
      </c>
      <c r="F237" s="2">
        <v>0.0</v>
      </c>
      <c r="G237" s="2">
        <v>0.0</v>
      </c>
      <c r="I237" s="2">
        <v>0.0</v>
      </c>
      <c r="J237" s="7" t="b">
        <f t="shared" si="1"/>
        <v>0</v>
      </c>
    </row>
    <row r="238">
      <c r="A238" s="2" t="s">
        <v>118</v>
      </c>
      <c r="B238" s="2">
        <v>2173.0</v>
      </c>
      <c r="C238" s="2">
        <v>4.0</v>
      </c>
      <c r="D238" s="2">
        <v>1.0</v>
      </c>
      <c r="E238" s="2">
        <v>1.0</v>
      </c>
      <c r="F238" s="2">
        <v>0.0</v>
      </c>
      <c r="G238" s="2">
        <v>0.0</v>
      </c>
      <c r="I238" s="2">
        <v>0.0</v>
      </c>
      <c r="J238" s="7" t="b">
        <f t="shared" si="1"/>
        <v>0</v>
      </c>
    </row>
    <row r="239">
      <c r="A239" s="2" t="s">
        <v>266</v>
      </c>
      <c r="B239" s="2">
        <v>2181.0</v>
      </c>
      <c r="C239" s="2">
        <v>4.0</v>
      </c>
      <c r="D239" s="2">
        <v>1.0</v>
      </c>
      <c r="E239" s="2">
        <v>1.0</v>
      </c>
      <c r="F239" s="2">
        <v>0.0</v>
      </c>
      <c r="G239" s="2">
        <v>0.0</v>
      </c>
      <c r="I239" s="2">
        <v>0.0</v>
      </c>
      <c r="J239" s="7" t="b">
        <f t="shared" si="1"/>
        <v>0</v>
      </c>
    </row>
    <row r="240">
      <c r="A240" s="2" t="s">
        <v>310</v>
      </c>
      <c r="B240" s="2">
        <v>2182.0</v>
      </c>
      <c r="C240" s="2">
        <v>4.0</v>
      </c>
      <c r="D240" s="2">
        <v>1.0</v>
      </c>
      <c r="E240" s="2">
        <v>1.0</v>
      </c>
      <c r="F240" s="2">
        <v>0.0</v>
      </c>
      <c r="G240" s="2">
        <v>0.0</v>
      </c>
      <c r="I240" s="2">
        <v>1.0</v>
      </c>
      <c r="J240" s="7" t="b">
        <f t="shared" si="1"/>
        <v>0</v>
      </c>
    </row>
    <row r="241">
      <c r="A241" s="2" t="s">
        <v>133</v>
      </c>
      <c r="B241" s="2">
        <v>2184.0</v>
      </c>
      <c r="C241" s="2">
        <v>4.0</v>
      </c>
      <c r="D241" s="2">
        <v>1.0</v>
      </c>
      <c r="E241" s="2">
        <v>1.0</v>
      </c>
      <c r="F241" s="2">
        <v>0.0</v>
      </c>
      <c r="G241" s="2">
        <v>0.0</v>
      </c>
      <c r="I241" s="2">
        <v>0.0</v>
      </c>
      <c r="J241" s="7" t="b">
        <f t="shared" si="1"/>
        <v>0</v>
      </c>
    </row>
    <row r="242">
      <c r="A242" s="2" t="s">
        <v>205</v>
      </c>
      <c r="B242" s="2">
        <v>2189.0</v>
      </c>
      <c r="C242" s="2">
        <v>4.0</v>
      </c>
      <c r="D242" s="2">
        <v>1.0</v>
      </c>
      <c r="E242" s="2">
        <v>1.0</v>
      </c>
      <c r="F242" s="2">
        <v>0.0</v>
      </c>
      <c r="G242" s="2">
        <v>1.0</v>
      </c>
      <c r="I242" s="2">
        <v>0.0</v>
      </c>
      <c r="J242" s="7" t="b">
        <f t="shared" si="1"/>
        <v>0</v>
      </c>
    </row>
    <row r="243">
      <c r="A243" s="2" t="s">
        <v>311</v>
      </c>
      <c r="B243" s="2">
        <v>2191.0</v>
      </c>
      <c r="C243" s="2">
        <v>4.0</v>
      </c>
      <c r="D243" s="2">
        <v>0.0</v>
      </c>
      <c r="E243" s="2">
        <v>1.0</v>
      </c>
      <c r="F243" s="2">
        <v>0.0</v>
      </c>
      <c r="G243" s="2">
        <v>1.0</v>
      </c>
      <c r="I243" s="2">
        <v>0.0</v>
      </c>
      <c r="J243" s="7" t="b">
        <f t="shared" si="1"/>
        <v>0</v>
      </c>
    </row>
    <row r="244">
      <c r="A244" s="2" t="s">
        <v>252</v>
      </c>
      <c r="B244" s="2">
        <v>2192.0</v>
      </c>
      <c r="C244" s="2">
        <v>4.0</v>
      </c>
      <c r="D244" s="2">
        <v>1.0</v>
      </c>
      <c r="E244" s="2">
        <v>1.0</v>
      </c>
      <c r="F244" s="2">
        <v>0.0</v>
      </c>
      <c r="G244" s="2">
        <v>0.0</v>
      </c>
      <c r="I244" s="2">
        <v>0.0</v>
      </c>
      <c r="J244" s="7" t="b">
        <f t="shared" si="1"/>
        <v>0</v>
      </c>
    </row>
    <row r="245">
      <c r="A245" s="2" t="s">
        <v>240</v>
      </c>
      <c r="B245" s="2">
        <v>2201.0</v>
      </c>
      <c r="C245" s="2">
        <v>4.0</v>
      </c>
      <c r="D245" s="2">
        <v>1.0</v>
      </c>
      <c r="E245" s="2">
        <v>1.0</v>
      </c>
      <c r="F245" s="2">
        <v>0.0</v>
      </c>
      <c r="G245" s="2">
        <v>0.0</v>
      </c>
      <c r="I245" s="2">
        <v>0.0</v>
      </c>
      <c r="J245" s="7" t="b">
        <f t="shared" si="1"/>
        <v>0</v>
      </c>
    </row>
    <row r="246">
      <c r="A246" s="2" t="s">
        <v>313</v>
      </c>
      <c r="B246" s="2">
        <v>2202.0</v>
      </c>
      <c r="C246" s="2">
        <v>4.0</v>
      </c>
      <c r="D246" s="2">
        <v>1.0</v>
      </c>
      <c r="E246" s="2">
        <v>1.0</v>
      </c>
      <c r="F246" s="2">
        <v>0.0</v>
      </c>
      <c r="G246" s="2">
        <v>0.0</v>
      </c>
      <c r="I246" s="2">
        <v>0.0</v>
      </c>
      <c r="J246" s="7" t="b">
        <f t="shared" si="1"/>
        <v>0</v>
      </c>
    </row>
    <row r="247">
      <c r="A247" s="2" t="s">
        <v>314</v>
      </c>
      <c r="B247" s="2">
        <v>2203.0</v>
      </c>
      <c r="C247" s="2">
        <v>4.0</v>
      </c>
      <c r="D247" s="2">
        <v>1.0</v>
      </c>
      <c r="E247" s="2">
        <v>1.0</v>
      </c>
      <c r="F247" s="2">
        <v>0.0</v>
      </c>
      <c r="G247" s="2">
        <v>0.0</v>
      </c>
      <c r="I247" s="2">
        <v>0.0</v>
      </c>
      <c r="J247" s="7" t="b">
        <f t="shared" si="1"/>
        <v>0</v>
      </c>
    </row>
    <row r="248">
      <c r="A248" s="2" t="s">
        <v>293</v>
      </c>
      <c r="B248" s="2">
        <v>2204.0</v>
      </c>
      <c r="C248" s="2">
        <v>4.0</v>
      </c>
      <c r="D248" s="2">
        <v>1.0</v>
      </c>
      <c r="E248" s="2">
        <v>1.0</v>
      </c>
      <c r="F248" s="2">
        <v>0.0</v>
      </c>
      <c r="G248" s="2">
        <v>0.0</v>
      </c>
      <c r="I248" s="2">
        <v>0.0</v>
      </c>
      <c r="J248" s="7" t="b">
        <f t="shared" si="1"/>
        <v>0</v>
      </c>
    </row>
    <row r="249">
      <c r="A249" s="2" t="s">
        <v>316</v>
      </c>
      <c r="B249" s="2">
        <v>2209.0</v>
      </c>
      <c r="C249" s="2">
        <v>4.0</v>
      </c>
      <c r="D249" s="2">
        <v>1.0</v>
      </c>
      <c r="E249" s="2">
        <v>1.0</v>
      </c>
      <c r="F249" s="2">
        <v>1.0</v>
      </c>
      <c r="G249" s="2">
        <v>0.0</v>
      </c>
      <c r="I249" s="2">
        <v>0.0</v>
      </c>
      <c r="J249" s="7" t="b">
        <f t="shared" si="1"/>
        <v>0</v>
      </c>
    </row>
    <row r="250">
      <c r="A250" s="2" t="s">
        <v>317</v>
      </c>
      <c r="B250" s="2">
        <v>2211.0</v>
      </c>
      <c r="C250" s="2">
        <v>4.0</v>
      </c>
      <c r="D250" s="2">
        <v>1.0</v>
      </c>
      <c r="E250" s="2">
        <v>1.0</v>
      </c>
      <c r="F250" s="2">
        <v>1.0</v>
      </c>
      <c r="G250" s="2">
        <v>0.0</v>
      </c>
      <c r="I250" s="2">
        <v>0.0</v>
      </c>
      <c r="J250" s="7" t="b">
        <f t="shared" si="1"/>
        <v>0</v>
      </c>
    </row>
    <row r="251">
      <c r="A251" s="2" t="s">
        <v>318</v>
      </c>
      <c r="B251" s="2">
        <v>2212.0</v>
      </c>
      <c r="C251" s="2">
        <v>4.0</v>
      </c>
      <c r="D251" s="2">
        <v>1.0</v>
      </c>
      <c r="E251" s="2">
        <v>1.0</v>
      </c>
      <c r="F251" s="2">
        <v>0.0</v>
      </c>
      <c r="G251" s="2">
        <v>0.0</v>
      </c>
      <c r="I251" s="2">
        <v>0.0</v>
      </c>
      <c r="J251" s="7" t="b">
        <f t="shared" si="1"/>
        <v>0</v>
      </c>
    </row>
    <row r="252">
      <c r="A252" s="2" t="s">
        <v>319</v>
      </c>
      <c r="B252" s="2">
        <v>2213.0</v>
      </c>
      <c r="C252" s="2">
        <v>4.0</v>
      </c>
      <c r="D252" s="2">
        <v>1.0</v>
      </c>
      <c r="E252" s="2">
        <v>1.0</v>
      </c>
      <c r="F252" s="2">
        <v>0.0</v>
      </c>
      <c r="G252" s="2">
        <v>0.0</v>
      </c>
      <c r="I252" s="2">
        <v>0.0</v>
      </c>
      <c r="J252" s="7" t="b">
        <f t="shared" si="1"/>
        <v>0</v>
      </c>
    </row>
    <row r="253">
      <c r="A253" s="2" t="s">
        <v>255</v>
      </c>
      <c r="B253" s="2">
        <v>2214.0</v>
      </c>
      <c r="C253" s="2">
        <v>4.0</v>
      </c>
      <c r="D253" s="2">
        <v>1.0</v>
      </c>
      <c r="E253" s="2">
        <v>1.0</v>
      </c>
      <c r="F253" s="2">
        <v>0.0</v>
      </c>
      <c r="G253" s="2">
        <v>1.0</v>
      </c>
      <c r="I253" s="2">
        <v>0.0</v>
      </c>
      <c r="J253" s="7" t="b">
        <f t="shared" si="1"/>
        <v>0</v>
      </c>
    </row>
    <row r="254">
      <c r="A254" s="2" t="s">
        <v>320</v>
      </c>
      <c r="B254" s="2">
        <v>2215.0</v>
      </c>
      <c r="C254" s="2">
        <v>4.0</v>
      </c>
      <c r="D254" s="2">
        <v>1.0</v>
      </c>
      <c r="E254" s="2">
        <v>1.0</v>
      </c>
      <c r="F254" s="2">
        <v>0.0</v>
      </c>
      <c r="G254" s="2">
        <v>0.0</v>
      </c>
      <c r="I254" s="2">
        <v>0.0</v>
      </c>
      <c r="J254" s="7" t="b">
        <f t="shared" si="1"/>
        <v>0</v>
      </c>
    </row>
    <row r="255">
      <c r="A255" s="2" t="s">
        <v>103</v>
      </c>
      <c r="B255" s="2">
        <v>2248.0</v>
      </c>
      <c r="C255" s="2">
        <v>4.0</v>
      </c>
      <c r="D255" s="2">
        <v>1.0</v>
      </c>
      <c r="E255" s="2">
        <v>1.0</v>
      </c>
      <c r="F255" s="2">
        <v>0.0</v>
      </c>
      <c r="G255" s="2">
        <v>0.0</v>
      </c>
      <c r="I255" s="2">
        <v>0.0</v>
      </c>
      <c r="J255" s="7" t="b">
        <f t="shared" si="1"/>
        <v>0</v>
      </c>
    </row>
    <row r="256">
      <c r="A256" s="2" t="s">
        <v>289</v>
      </c>
      <c r="B256" s="2">
        <v>2281.0</v>
      </c>
      <c r="C256" s="2">
        <v>4.0</v>
      </c>
      <c r="D256" s="2">
        <v>1.0</v>
      </c>
      <c r="E256" s="2">
        <v>1.0</v>
      </c>
      <c r="F256" s="2">
        <v>0.0</v>
      </c>
      <c r="G256" s="2">
        <v>0.0</v>
      </c>
      <c r="I256" s="2">
        <v>0.0</v>
      </c>
      <c r="J256" s="7" t="b">
        <f t="shared" si="1"/>
        <v>0</v>
      </c>
    </row>
    <row r="257">
      <c r="A257" s="2" t="s">
        <v>322</v>
      </c>
      <c r="B257" s="2">
        <v>2283.0</v>
      </c>
      <c r="C257" s="2">
        <v>4.0</v>
      </c>
      <c r="D257" s="2">
        <v>1.0</v>
      </c>
      <c r="E257" s="2">
        <v>1.0</v>
      </c>
      <c r="F257" s="2">
        <v>1.0</v>
      </c>
      <c r="G257" s="2">
        <v>0.0</v>
      </c>
      <c r="I257" s="2">
        <v>1.0</v>
      </c>
      <c r="J257" s="7" t="b">
        <f t="shared" si="1"/>
        <v>0</v>
      </c>
    </row>
    <row r="258">
      <c r="A258" s="2" t="s">
        <v>233</v>
      </c>
      <c r="B258" s="2">
        <v>2285.0</v>
      </c>
      <c r="C258" s="2">
        <v>4.0</v>
      </c>
      <c r="D258" s="2">
        <v>1.0</v>
      </c>
      <c r="E258" s="2">
        <v>0.0</v>
      </c>
      <c r="F258" s="2">
        <v>1.0</v>
      </c>
      <c r="G258" s="2">
        <v>0.0</v>
      </c>
      <c r="I258" s="2">
        <v>1.0</v>
      </c>
      <c r="J258" s="7" t="b">
        <f t="shared" si="1"/>
        <v>0</v>
      </c>
    </row>
    <row r="259">
      <c r="A259" s="2" t="s">
        <v>166</v>
      </c>
      <c r="B259" s="2">
        <v>2287.0</v>
      </c>
      <c r="C259" s="2">
        <v>4.0</v>
      </c>
      <c r="D259" s="2">
        <v>1.0</v>
      </c>
      <c r="E259" s="2">
        <v>1.0</v>
      </c>
      <c r="F259" s="2">
        <v>1.0</v>
      </c>
      <c r="G259" s="2">
        <v>1.0</v>
      </c>
      <c r="I259" s="2">
        <v>1.0</v>
      </c>
      <c r="J259" s="7" t="b">
        <f t="shared" si="1"/>
        <v>0</v>
      </c>
    </row>
    <row r="260">
      <c r="A260" s="2" t="s">
        <v>190</v>
      </c>
      <c r="B260" s="2">
        <v>2288.0</v>
      </c>
      <c r="C260" s="2">
        <v>4.0</v>
      </c>
      <c r="D260" s="2">
        <v>1.0</v>
      </c>
      <c r="E260" s="2">
        <v>1.0</v>
      </c>
      <c r="F260" s="2">
        <v>1.0</v>
      </c>
      <c r="G260" s="2">
        <v>1.0</v>
      </c>
      <c r="I260" s="2">
        <v>1.0</v>
      </c>
      <c r="J260" s="7" t="b">
        <f t="shared" si="1"/>
        <v>0</v>
      </c>
    </row>
    <row r="261">
      <c r="A261" s="2" t="s">
        <v>141</v>
      </c>
      <c r="B261" s="2">
        <v>2289.0</v>
      </c>
      <c r="C261" s="2">
        <v>4.0</v>
      </c>
      <c r="D261" s="2">
        <v>1.0</v>
      </c>
      <c r="E261" s="2">
        <v>1.0</v>
      </c>
      <c r="F261" s="2">
        <v>1.0</v>
      </c>
      <c r="G261" s="2">
        <v>1.0</v>
      </c>
      <c r="I261" s="2">
        <v>1.0</v>
      </c>
      <c r="J261" s="7" t="b">
        <f t="shared" si="1"/>
        <v>0</v>
      </c>
    </row>
    <row r="262">
      <c r="A262" s="2" t="s">
        <v>80</v>
      </c>
      <c r="B262" s="2">
        <v>2290.0</v>
      </c>
      <c r="C262" s="2">
        <v>4.0</v>
      </c>
      <c r="D262" s="2">
        <v>1.0</v>
      </c>
      <c r="E262" s="2">
        <v>1.0</v>
      </c>
      <c r="F262" s="2">
        <v>1.0</v>
      </c>
      <c r="G262" s="2">
        <v>1.0</v>
      </c>
      <c r="I262" s="2">
        <v>1.0</v>
      </c>
      <c r="J262" s="7" t="b">
        <f t="shared" si="1"/>
        <v>0</v>
      </c>
    </row>
    <row r="263">
      <c r="A263" s="2" t="s">
        <v>210</v>
      </c>
      <c r="B263" s="2">
        <v>2291.0</v>
      </c>
      <c r="C263" s="2">
        <v>4.0</v>
      </c>
      <c r="D263" s="2">
        <v>1.0</v>
      </c>
      <c r="E263" s="2">
        <v>1.0</v>
      </c>
      <c r="F263" s="2">
        <v>0.0</v>
      </c>
      <c r="G263" s="2">
        <v>0.0</v>
      </c>
      <c r="I263" s="2">
        <v>0.0</v>
      </c>
      <c r="J263" s="7" t="b">
        <f t="shared" si="1"/>
        <v>0</v>
      </c>
    </row>
    <row r="264">
      <c r="A264" s="2" t="s">
        <v>323</v>
      </c>
      <c r="B264" s="2">
        <v>2292.0</v>
      </c>
      <c r="C264" s="2">
        <v>4.0</v>
      </c>
      <c r="D264" s="2">
        <v>1.0</v>
      </c>
      <c r="E264" s="2">
        <v>1.0</v>
      </c>
      <c r="F264" s="2">
        <v>0.0</v>
      </c>
      <c r="G264" s="2">
        <v>0.0</v>
      </c>
      <c r="I264" s="2">
        <v>0.0</v>
      </c>
      <c r="J264" s="7" t="b">
        <f t="shared" si="1"/>
        <v>0</v>
      </c>
    </row>
    <row r="265">
      <c r="A265" s="2" t="s">
        <v>324</v>
      </c>
      <c r="B265" s="2">
        <v>2296.0</v>
      </c>
      <c r="C265" s="2">
        <v>4.0</v>
      </c>
      <c r="D265" s="2">
        <v>1.0</v>
      </c>
      <c r="E265" s="2">
        <v>1.0</v>
      </c>
      <c r="F265" s="2">
        <v>1.0</v>
      </c>
      <c r="G265" s="2">
        <v>1.0</v>
      </c>
      <c r="I265" s="2">
        <v>0.0</v>
      </c>
      <c r="J265" s="7" t="b">
        <f t="shared" si="1"/>
        <v>0</v>
      </c>
    </row>
    <row r="266">
      <c r="A266" s="2" t="s">
        <v>265</v>
      </c>
      <c r="B266" s="2">
        <v>2297.0</v>
      </c>
      <c r="C266" s="2">
        <v>4.0</v>
      </c>
      <c r="D266" s="2">
        <v>1.0</v>
      </c>
      <c r="E266" s="2">
        <v>1.0</v>
      </c>
      <c r="F266" s="2">
        <v>1.0</v>
      </c>
      <c r="G266" s="2">
        <v>1.0</v>
      </c>
      <c r="I266" s="2">
        <v>1.0</v>
      </c>
      <c r="J266" s="7" t="b">
        <f t="shared" si="1"/>
        <v>0</v>
      </c>
    </row>
    <row r="267">
      <c r="A267" s="2" t="s">
        <v>155</v>
      </c>
      <c r="B267" s="2">
        <v>2301.0</v>
      </c>
      <c r="C267" s="2">
        <v>4.0</v>
      </c>
      <c r="D267" s="2">
        <v>1.0</v>
      </c>
      <c r="E267" s="2">
        <v>1.0</v>
      </c>
      <c r="F267" s="2">
        <v>0.0</v>
      </c>
      <c r="G267" s="2">
        <v>0.0</v>
      </c>
      <c r="I267" s="2">
        <v>0.0</v>
      </c>
      <c r="J267" s="7" t="b">
        <f t="shared" si="1"/>
        <v>0</v>
      </c>
    </row>
    <row r="268">
      <c r="A268" s="2">
        <v>2048.0</v>
      </c>
      <c r="B268" s="2">
        <v>2307.0</v>
      </c>
      <c r="C268" s="2">
        <v>4.0</v>
      </c>
      <c r="D268" s="2">
        <v>1.0</v>
      </c>
      <c r="E268" s="2">
        <v>1.0</v>
      </c>
      <c r="F268" s="2">
        <v>1.0</v>
      </c>
      <c r="G268" s="2">
        <v>0.0</v>
      </c>
      <c r="I268" s="2">
        <v>0.0</v>
      </c>
      <c r="J268" s="7" t="b">
        <f t="shared" si="1"/>
        <v>0</v>
      </c>
    </row>
    <row r="269">
      <c r="A269" s="2" t="s">
        <v>325</v>
      </c>
      <c r="B269" s="2">
        <v>2349.0</v>
      </c>
      <c r="C269" s="2">
        <v>4.0</v>
      </c>
      <c r="D269" s="2">
        <v>1.0</v>
      </c>
      <c r="E269" s="2">
        <v>1.0</v>
      </c>
      <c r="F269" s="2">
        <v>0.0</v>
      </c>
      <c r="G269" s="2">
        <v>1.0</v>
      </c>
      <c r="I269" s="2">
        <v>0.0</v>
      </c>
      <c r="J269" s="7" t="b">
        <f t="shared" si="1"/>
        <v>0</v>
      </c>
    </row>
    <row r="270">
      <c r="A270" s="2" t="s">
        <v>219</v>
      </c>
      <c r="B270" s="2">
        <v>2351.0</v>
      </c>
      <c r="C270" s="2">
        <v>4.0</v>
      </c>
      <c r="D270" s="2">
        <v>1.0</v>
      </c>
      <c r="E270" s="2">
        <v>1.0</v>
      </c>
      <c r="F270" s="2">
        <v>1.0</v>
      </c>
      <c r="G270" s="2">
        <v>0.0</v>
      </c>
      <c r="I270" s="2">
        <v>0.0</v>
      </c>
      <c r="J270" s="7" t="b">
        <f t="shared" si="1"/>
        <v>0</v>
      </c>
    </row>
    <row r="271">
      <c r="A271" s="10" t="s">
        <v>326</v>
      </c>
      <c r="B271" s="2">
        <v>2359.0</v>
      </c>
      <c r="C271" s="2">
        <v>4.0</v>
      </c>
      <c r="D271" s="2">
        <v>1.0</v>
      </c>
      <c r="E271" s="2">
        <v>1.0</v>
      </c>
      <c r="F271" s="2">
        <v>1.0</v>
      </c>
      <c r="G271" s="2">
        <v>0.0</v>
      </c>
      <c r="I271" s="2">
        <v>0.0</v>
      </c>
      <c r="J271" s="7" t="b">
        <f t="shared" si="1"/>
        <v>0</v>
      </c>
    </row>
    <row r="272">
      <c r="A272" s="2" t="s">
        <v>235</v>
      </c>
      <c r="B272" s="2">
        <v>2361.0</v>
      </c>
      <c r="C272" s="2">
        <v>4.0</v>
      </c>
      <c r="D272" s="2">
        <v>1.0</v>
      </c>
      <c r="E272" s="2">
        <v>0.0</v>
      </c>
      <c r="F272" s="2">
        <v>1.0</v>
      </c>
      <c r="G272" s="2">
        <v>1.0</v>
      </c>
      <c r="I272" s="2">
        <v>0.0</v>
      </c>
      <c r="J272" s="7" t="b">
        <f t="shared" si="1"/>
        <v>0</v>
      </c>
    </row>
    <row r="273">
      <c r="A273" s="2" t="s">
        <v>82</v>
      </c>
      <c r="B273" s="2">
        <v>2362.0</v>
      </c>
      <c r="C273" s="2">
        <v>4.0</v>
      </c>
      <c r="D273" s="2">
        <v>1.0</v>
      </c>
      <c r="E273" s="2">
        <v>1.0</v>
      </c>
      <c r="F273" s="2">
        <v>1.0</v>
      </c>
      <c r="G273" s="2">
        <v>1.0</v>
      </c>
      <c r="I273" s="2">
        <v>0.0</v>
      </c>
      <c r="J273" s="7" t="b">
        <f t="shared" si="1"/>
        <v>0</v>
      </c>
    </row>
    <row r="274">
      <c r="A274" s="2" t="s">
        <v>281</v>
      </c>
      <c r="B274" s="2">
        <v>2369.0</v>
      </c>
      <c r="C274" s="2">
        <v>4.0</v>
      </c>
      <c r="D274" s="2">
        <v>1.0</v>
      </c>
      <c r="J274" s="7" t="b">
        <f t="shared" si="1"/>
        <v>0</v>
      </c>
    </row>
    <row r="275">
      <c r="A275" s="2" t="s">
        <v>212</v>
      </c>
      <c r="B275" s="2">
        <v>2373.0</v>
      </c>
      <c r="C275" s="2">
        <v>4.0</v>
      </c>
      <c r="D275" s="2">
        <v>1.0</v>
      </c>
      <c r="E275" s="2">
        <v>1.0</v>
      </c>
      <c r="F275" s="2">
        <v>1.0</v>
      </c>
      <c r="G275" s="2">
        <v>0.0</v>
      </c>
      <c r="I275" s="2">
        <v>0.0</v>
      </c>
      <c r="J275" s="7" t="b">
        <f t="shared" si="1"/>
        <v>0</v>
      </c>
    </row>
    <row r="276">
      <c r="A276" s="2" t="s">
        <v>157</v>
      </c>
      <c r="B276" s="2">
        <v>2374.0</v>
      </c>
      <c r="C276" s="2">
        <v>4.0</v>
      </c>
      <c r="D276" s="2">
        <v>1.0</v>
      </c>
      <c r="E276" s="2">
        <v>1.0</v>
      </c>
      <c r="F276" s="2">
        <v>1.0</v>
      </c>
      <c r="G276" s="2">
        <v>1.0</v>
      </c>
      <c r="I276" s="2">
        <v>0.0</v>
      </c>
      <c r="J276" s="7" t="b">
        <f t="shared" si="1"/>
        <v>0</v>
      </c>
    </row>
    <row r="277">
      <c r="A277" s="2" t="s">
        <v>297</v>
      </c>
      <c r="B277" s="2">
        <v>2376.0</v>
      </c>
      <c r="C277" s="2">
        <v>4.0</v>
      </c>
      <c r="D277" s="2">
        <v>0.0</v>
      </c>
      <c r="E277" s="2">
        <v>1.0</v>
      </c>
      <c r="F277" s="2">
        <v>0.0</v>
      </c>
      <c r="G277" s="2">
        <v>0.0</v>
      </c>
      <c r="I277" s="2">
        <v>0.0</v>
      </c>
      <c r="J277" s="7" t="b">
        <f t="shared" si="1"/>
        <v>0</v>
      </c>
    </row>
    <row r="278">
      <c r="A278" s="2" t="s">
        <v>100</v>
      </c>
      <c r="B278" s="2">
        <v>2377.0</v>
      </c>
      <c r="C278" s="2">
        <v>4.0</v>
      </c>
      <c r="D278" s="2">
        <v>1.0</v>
      </c>
      <c r="E278" s="2">
        <v>1.0</v>
      </c>
      <c r="F278" s="2">
        <v>0.0</v>
      </c>
      <c r="G278" s="2">
        <v>0.0</v>
      </c>
      <c r="I278" s="2">
        <v>0.0</v>
      </c>
      <c r="J278" s="7" t="b">
        <f t="shared" si="1"/>
        <v>0</v>
      </c>
    </row>
    <row r="279">
      <c r="A279" s="2" t="s">
        <v>312</v>
      </c>
      <c r="B279" s="2">
        <v>2380.0</v>
      </c>
      <c r="C279" s="2">
        <v>4.0</v>
      </c>
      <c r="D279" s="2">
        <v>1.0</v>
      </c>
      <c r="E279" s="2">
        <v>1.0</v>
      </c>
      <c r="F279" s="2">
        <v>0.0</v>
      </c>
      <c r="G279" s="2">
        <v>0.0</v>
      </c>
      <c r="I279" s="2">
        <v>0.0</v>
      </c>
      <c r="J279" s="7" t="b">
        <f t="shared" si="1"/>
        <v>0</v>
      </c>
    </row>
    <row r="280">
      <c r="A280" s="2" t="s">
        <v>315</v>
      </c>
      <c r="B280" s="2">
        <v>2382.0</v>
      </c>
      <c r="C280" s="2">
        <v>4.0</v>
      </c>
      <c r="D280" s="2">
        <v>1.0</v>
      </c>
      <c r="E280" s="2">
        <v>1.0</v>
      </c>
      <c r="F280" s="2">
        <v>0.0</v>
      </c>
      <c r="G280" s="2">
        <v>0.0</v>
      </c>
      <c r="I280" s="2">
        <v>0.0</v>
      </c>
      <c r="J280" s="7" t="b">
        <f t="shared" si="1"/>
        <v>0</v>
      </c>
    </row>
    <row r="281">
      <c r="A281" s="2" t="s">
        <v>70</v>
      </c>
      <c r="B281" s="2">
        <v>2389.0</v>
      </c>
      <c r="C281" s="2">
        <v>4.0</v>
      </c>
      <c r="D281" s="2">
        <v>1.0</v>
      </c>
      <c r="E281" s="2">
        <v>1.0</v>
      </c>
      <c r="F281" s="2">
        <v>1.0</v>
      </c>
      <c r="G281" s="2">
        <v>1.0</v>
      </c>
      <c r="I281" s="2">
        <v>0.0</v>
      </c>
      <c r="J281" s="7" t="b">
        <f t="shared" si="1"/>
        <v>0</v>
      </c>
    </row>
    <row r="282">
      <c r="A282" s="2" t="s">
        <v>59</v>
      </c>
      <c r="B282" s="2">
        <v>2391.0</v>
      </c>
      <c r="C282" s="2">
        <v>2.0</v>
      </c>
      <c r="D282" s="2">
        <v>0.0</v>
      </c>
      <c r="E282" s="2">
        <v>1.0</v>
      </c>
      <c r="F282" s="2">
        <v>0.0</v>
      </c>
      <c r="G282" s="2">
        <v>0.0</v>
      </c>
      <c r="I282" s="2">
        <v>0.0</v>
      </c>
      <c r="J282" s="7" t="b">
        <f t="shared" si="1"/>
        <v>0</v>
      </c>
    </row>
    <row r="283">
      <c r="A283" s="2" t="s">
        <v>223</v>
      </c>
      <c r="B283" s="2">
        <v>2393.0</v>
      </c>
      <c r="C283" s="2">
        <v>4.0</v>
      </c>
      <c r="D283" s="2">
        <v>1.0</v>
      </c>
      <c r="E283" s="2">
        <v>1.0</v>
      </c>
      <c r="F283" s="2">
        <v>0.0</v>
      </c>
      <c r="G283" s="2">
        <v>0.0</v>
      </c>
      <c r="I283" s="2">
        <v>0.0</v>
      </c>
      <c r="J283" s="7" t="b">
        <f t="shared" si="1"/>
        <v>0</v>
      </c>
    </row>
    <row r="284">
      <c r="A284" s="2" t="s">
        <v>321</v>
      </c>
      <c r="B284" s="2">
        <v>2395.0</v>
      </c>
      <c r="C284" s="2">
        <v>4.0</v>
      </c>
      <c r="D284" s="2">
        <v>1.0</v>
      </c>
      <c r="E284" s="2">
        <v>1.0</v>
      </c>
      <c r="F284" s="2">
        <v>0.0</v>
      </c>
      <c r="G284" s="2">
        <v>0.0</v>
      </c>
      <c r="I284" s="2">
        <v>0.0</v>
      </c>
      <c r="J284" s="7" t="b">
        <f t="shared" si="1"/>
        <v>0</v>
      </c>
    </row>
    <row r="285">
      <c r="A285" s="2" t="s">
        <v>304</v>
      </c>
      <c r="B285" s="2">
        <v>2396.0</v>
      </c>
      <c r="C285" s="2">
        <v>4.0</v>
      </c>
      <c r="D285" s="2">
        <v>1.0</v>
      </c>
      <c r="E285" s="2">
        <v>1.0</v>
      </c>
      <c r="F285" s="2">
        <v>0.0</v>
      </c>
      <c r="G285" s="2">
        <v>0.0</v>
      </c>
      <c r="I285" s="2">
        <v>0.0</v>
      </c>
      <c r="J285" s="7" t="b">
        <f t="shared" si="1"/>
        <v>0</v>
      </c>
    </row>
    <row r="286">
      <c r="A286" s="2" t="s">
        <v>330</v>
      </c>
      <c r="B286" s="2">
        <v>2397.0</v>
      </c>
      <c r="C286" s="2">
        <v>4.0</v>
      </c>
      <c r="D286" s="2">
        <v>0.0</v>
      </c>
      <c r="E286" s="2">
        <v>1.0</v>
      </c>
      <c r="F286" s="2">
        <v>1.0</v>
      </c>
      <c r="G286" s="2">
        <v>0.0</v>
      </c>
      <c r="I286" s="2">
        <v>0.0</v>
      </c>
      <c r="J286" s="7" t="b">
        <f t="shared" si="1"/>
        <v>0</v>
      </c>
    </row>
    <row r="287">
      <c r="A287" s="2" t="s">
        <v>329</v>
      </c>
      <c r="B287" s="2">
        <v>2403.0</v>
      </c>
      <c r="C287" s="2">
        <v>4.0</v>
      </c>
      <c r="D287" s="2">
        <v>1.0</v>
      </c>
      <c r="E287" s="2">
        <v>1.0</v>
      </c>
      <c r="F287" s="2">
        <v>1.0</v>
      </c>
      <c r="G287" s="2">
        <v>0.0</v>
      </c>
      <c r="I287" s="2">
        <v>0.0</v>
      </c>
      <c r="J287" s="7" t="b">
        <f t="shared" si="1"/>
        <v>0</v>
      </c>
    </row>
    <row r="288">
      <c r="A288" s="2" t="s">
        <v>176</v>
      </c>
      <c r="B288" s="2">
        <v>2404.0</v>
      </c>
      <c r="C288" s="2">
        <v>4.0</v>
      </c>
      <c r="D288" s="2">
        <v>1.0</v>
      </c>
      <c r="E288" s="2">
        <v>1.0</v>
      </c>
      <c r="F288" s="2">
        <v>1.0</v>
      </c>
      <c r="G288" s="2">
        <v>1.0</v>
      </c>
      <c r="I288" s="2">
        <v>0.0</v>
      </c>
      <c r="J288" s="7" t="b">
        <f t="shared" si="1"/>
        <v>0</v>
      </c>
    </row>
    <row r="289">
      <c r="A289" s="2" t="s">
        <v>258</v>
      </c>
      <c r="B289" s="2">
        <v>2408.0</v>
      </c>
      <c r="C289" s="2">
        <v>4.0</v>
      </c>
      <c r="D289" s="2">
        <v>1.0</v>
      </c>
      <c r="E289" s="2">
        <v>1.0</v>
      </c>
      <c r="F289" s="2">
        <v>0.0</v>
      </c>
      <c r="G289" s="2">
        <v>1.0</v>
      </c>
      <c r="I289" s="2">
        <v>0.0</v>
      </c>
      <c r="J289" s="7" t="b">
        <f t="shared" si="1"/>
        <v>0</v>
      </c>
    </row>
    <row r="290">
      <c r="A290" s="2" t="s">
        <v>333</v>
      </c>
      <c r="B290" s="2">
        <v>2413.0</v>
      </c>
      <c r="C290" s="2">
        <v>4.0</v>
      </c>
      <c r="D290" s="2">
        <v>1.0</v>
      </c>
      <c r="E290" s="2">
        <v>1.0</v>
      </c>
      <c r="F290" s="2">
        <v>0.0</v>
      </c>
      <c r="G290" s="2">
        <v>0.0</v>
      </c>
      <c r="I290" s="2">
        <v>0.0</v>
      </c>
      <c r="J290" s="7" t="b">
        <f t="shared" si="1"/>
        <v>0</v>
      </c>
    </row>
    <row r="291">
      <c r="A291" s="2" t="s">
        <v>331</v>
      </c>
      <c r="B291" s="2">
        <v>2414.0</v>
      </c>
      <c r="C291" s="2">
        <v>4.0</v>
      </c>
      <c r="D291" s="2">
        <v>1.0</v>
      </c>
      <c r="E291" s="2">
        <v>1.0</v>
      </c>
      <c r="F291" s="2">
        <v>0.0</v>
      </c>
      <c r="G291" s="2">
        <v>0.0</v>
      </c>
      <c r="I291" s="2">
        <v>0.0</v>
      </c>
      <c r="J291" s="7" t="b">
        <f t="shared" si="1"/>
        <v>0</v>
      </c>
    </row>
    <row r="292">
      <c r="A292" s="2" t="s">
        <v>334</v>
      </c>
      <c r="B292" s="2">
        <v>2420.0</v>
      </c>
      <c r="C292" s="2">
        <v>2.0</v>
      </c>
      <c r="D292" s="2">
        <v>0.0</v>
      </c>
      <c r="E292" s="2">
        <v>1.0</v>
      </c>
      <c r="F292" s="2">
        <v>0.0</v>
      </c>
      <c r="G292" s="2">
        <v>0.0</v>
      </c>
      <c r="I292" s="2">
        <v>0.0</v>
      </c>
      <c r="J292" s="7" t="b">
        <f t="shared" si="1"/>
        <v>0</v>
      </c>
    </row>
    <row r="293">
      <c r="A293" s="2" t="s">
        <v>228</v>
      </c>
      <c r="B293" s="2">
        <v>2421.0</v>
      </c>
      <c r="C293" s="2">
        <v>4.0</v>
      </c>
      <c r="D293" s="2">
        <v>1.0</v>
      </c>
      <c r="E293" s="2">
        <v>1.0</v>
      </c>
      <c r="F293" s="2">
        <v>0.0</v>
      </c>
      <c r="G293" s="2">
        <v>1.0</v>
      </c>
      <c r="I293" s="2">
        <v>0.0</v>
      </c>
      <c r="J293" s="7" t="b">
        <f t="shared" si="1"/>
        <v>0</v>
      </c>
    </row>
    <row r="294">
      <c r="A294" s="2" t="s">
        <v>328</v>
      </c>
      <c r="B294" s="2">
        <v>2422.0</v>
      </c>
      <c r="C294" s="2">
        <v>4.0</v>
      </c>
      <c r="D294" s="2">
        <v>0.0</v>
      </c>
      <c r="E294" s="2">
        <v>1.0</v>
      </c>
      <c r="F294" s="2">
        <v>1.0</v>
      </c>
      <c r="G294" s="2">
        <v>0.0</v>
      </c>
      <c r="I294" s="2">
        <v>0.0</v>
      </c>
      <c r="J294" s="7" t="b">
        <f t="shared" si="1"/>
        <v>0</v>
      </c>
    </row>
    <row r="295">
      <c r="A295" s="2" t="s">
        <v>73</v>
      </c>
      <c r="B295" s="2">
        <v>2423.0</v>
      </c>
      <c r="C295" s="2">
        <v>4.0</v>
      </c>
      <c r="D295" s="2">
        <v>1.0</v>
      </c>
      <c r="E295" s="2">
        <v>1.0</v>
      </c>
      <c r="F295" s="2">
        <v>0.0</v>
      </c>
      <c r="G295" s="2">
        <v>0.0</v>
      </c>
      <c r="I295" s="2">
        <v>0.0</v>
      </c>
      <c r="J295" s="7" t="b">
        <f t="shared" si="1"/>
        <v>0</v>
      </c>
    </row>
    <row r="296">
      <c r="A296" s="2" t="s">
        <v>50</v>
      </c>
      <c r="B296" s="2">
        <v>2425.0</v>
      </c>
      <c r="C296" s="2">
        <v>4.0</v>
      </c>
      <c r="D296" s="2">
        <v>1.0</v>
      </c>
      <c r="E296" s="2">
        <v>1.0</v>
      </c>
      <c r="F296" s="2">
        <v>0.0</v>
      </c>
      <c r="G296" s="2">
        <v>1.0</v>
      </c>
      <c r="I296" s="2">
        <v>1.0</v>
      </c>
      <c r="J296" s="7" t="b">
        <f t="shared" si="1"/>
        <v>0</v>
      </c>
    </row>
    <row r="297">
      <c r="A297" s="2" t="s">
        <v>229</v>
      </c>
      <c r="B297" s="2">
        <v>2432.0</v>
      </c>
      <c r="C297" s="2">
        <v>4.0</v>
      </c>
      <c r="D297" s="2">
        <v>1.0</v>
      </c>
      <c r="E297" s="2">
        <v>1.0</v>
      </c>
      <c r="F297" s="2">
        <v>0.0</v>
      </c>
      <c r="G297" s="2">
        <v>1.0</v>
      </c>
      <c r="I297" s="2">
        <v>0.0</v>
      </c>
      <c r="J297" s="7" t="b">
        <f t="shared" si="1"/>
        <v>0</v>
      </c>
    </row>
    <row r="298">
      <c r="A298" s="2" t="s">
        <v>327</v>
      </c>
      <c r="B298" s="2">
        <v>2436.0</v>
      </c>
      <c r="C298" s="2">
        <v>4.0</v>
      </c>
      <c r="D298" s="2">
        <v>1.0</v>
      </c>
      <c r="E298" s="2">
        <v>1.0</v>
      </c>
      <c r="F298" s="2">
        <v>0.0</v>
      </c>
      <c r="G298" s="2">
        <v>0.0</v>
      </c>
      <c r="I298" s="2">
        <v>0.0</v>
      </c>
      <c r="J298" s="7" t="b">
        <f t="shared" si="1"/>
        <v>0</v>
      </c>
    </row>
    <row r="299">
      <c r="A299" s="2" t="s">
        <v>302</v>
      </c>
      <c r="B299" s="2">
        <v>2439.0</v>
      </c>
      <c r="C299" s="2">
        <v>4.0</v>
      </c>
      <c r="D299" s="2">
        <v>1.0</v>
      </c>
      <c r="E299" s="2">
        <v>1.0</v>
      </c>
      <c r="F299" s="2">
        <v>1.0</v>
      </c>
      <c r="G299" s="2">
        <v>1.0</v>
      </c>
      <c r="I299" s="2">
        <v>0.0</v>
      </c>
      <c r="J299" s="7" t="b">
        <f t="shared" si="1"/>
        <v>0</v>
      </c>
    </row>
    <row r="300">
      <c r="A300" s="2" t="s">
        <v>335</v>
      </c>
      <c r="B300" s="2">
        <v>2441.0</v>
      </c>
      <c r="C300" s="2">
        <v>4.0</v>
      </c>
      <c r="D300" s="2">
        <v>1.0</v>
      </c>
      <c r="E300" s="2">
        <v>1.0</v>
      </c>
      <c r="F300" s="2">
        <v>0.0</v>
      </c>
      <c r="G300" s="2">
        <v>0.0</v>
      </c>
      <c r="I300" s="2">
        <v>0.0</v>
      </c>
      <c r="J300" s="7" t="b">
        <f t="shared" si="1"/>
        <v>0</v>
      </c>
    </row>
    <row r="301">
      <c r="A301" s="2" t="s">
        <v>90</v>
      </c>
      <c r="B301" s="2">
        <v>2442.0</v>
      </c>
      <c r="C301" s="2">
        <v>4.0</v>
      </c>
      <c r="D301" s="2">
        <v>1.0</v>
      </c>
      <c r="E301" s="2">
        <v>1.0</v>
      </c>
      <c r="F301" s="2">
        <v>0.0</v>
      </c>
      <c r="G301" s="2">
        <v>1.0</v>
      </c>
      <c r="I301" s="2">
        <v>0.0</v>
      </c>
      <c r="J301" s="7" t="b">
        <f t="shared" si="1"/>
        <v>0</v>
      </c>
    </row>
    <row r="302">
      <c r="A302" s="2" t="s">
        <v>120</v>
      </c>
      <c r="B302" s="2">
        <v>2443.0</v>
      </c>
      <c r="C302" s="2">
        <v>4.0</v>
      </c>
      <c r="D302" s="2">
        <v>1.0</v>
      </c>
      <c r="E302" s="2">
        <v>1.0</v>
      </c>
      <c r="F302" s="2">
        <v>0.0</v>
      </c>
      <c r="G302" s="2">
        <v>1.0</v>
      </c>
      <c r="I302" s="2">
        <v>0.0</v>
      </c>
      <c r="J302" s="7" t="b">
        <f t="shared" si="1"/>
        <v>0</v>
      </c>
    </row>
    <row r="303">
      <c r="A303" s="2" t="s">
        <v>186</v>
      </c>
      <c r="B303" s="2">
        <v>2445.0</v>
      </c>
      <c r="C303" s="2">
        <v>4.0</v>
      </c>
      <c r="D303" s="2">
        <v>1.0</v>
      </c>
      <c r="E303" s="2">
        <v>1.0</v>
      </c>
      <c r="F303" s="2">
        <v>1.0</v>
      </c>
      <c r="G303" s="2">
        <v>1.0</v>
      </c>
      <c r="I303" s="2">
        <v>0.0</v>
      </c>
      <c r="J303" s="7" t="b">
        <f t="shared" si="1"/>
        <v>0</v>
      </c>
    </row>
    <row r="304">
      <c r="A304" s="2" t="s">
        <v>272</v>
      </c>
      <c r="B304" s="2">
        <v>2446.0</v>
      </c>
      <c r="C304" s="2">
        <v>4.0</v>
      </c>
      <c r="D304" s="2">
        <v>1.0</v>
      </c>
      <c r="E304" s="2">
        <v>1.0</v>
      </c>
      <c r="F304" s="2">
        <v>0.0</v>
      </c>
      <c r="G304" s="2">
        <v>1.0</v>
      </c>
      <c r="I304" s="2">
        <v>0.0</v>
      </c>
      <c r="J304" s="7" t="b">
        <f t="shared" si="1"/>
        <v>0</v>
      </c>
    </row>
    <row r="305">
      <c r="A305" s="2" t="s">
        <v>336</v>
      </c>
      <c r="B305" s="2">
        <v>2448.0</v>
      </c>
      <c r="C305" s="2">
        <v>4.0</v>
      </c>
      <c r="D305" s="2">
        <v>1.0</v>
      </c>
      <c r="E305" s="2">
        <v>1.0</v>
      </c>
      <c r="F305" s="2">
        <v>1.0</v>
      </c>
      <c r="G305" s="2">
        <v>0.0</v>
      </c>
      <c r="I305" s="2">
        <v>0.0</v>
      </c>
      <c r="J305" s="7" t="b">
        <f t="shared" si="1"/>
        <v>0</v>
      </c>
    </row>
    <row r="306">
      <c r="A306" s="2" t="s">
        <v>257</v>
      </c>
      <c r="B306" s="2">
        <v>2451.0</v>
      </c>
      <c r="C306" s="2">
        <v>4.0</v>
      </c>
      <c r="D306" s="2">
        <v>1.0</v>
      </c>
      <c r="E306" s="2">
        <v>1.0</v>
      </c>
      <c r="F306" s="2">
        <v>1.0</v>
      </c>
      <c r="G306" s="2">
        <v>1.0</v>
      </c>
      <c r="I306" s="2">
        <v>0.0</v>
      </c>
      <c r="J306" s="7" t="b">
        <f t="shared" si="1"/>
        <v>0</v>
      </c>
    </row>
    <row r="307">
      <c r="A307" s="2" t="s">
        <v>146</v>
      </c>
      <c r="B307" s="2">
        <v>2455.0</v>
      </c>
      <c r="C307" s="2">
        <v>4.0</v>
      </c>
      <c r="D307" s="2">
        <v>1.0</v>
      </c>
      <c r="E307" s="2">
        <v>1.0</v>
      </c>
      <c r="F307" s="2">
        <v>0.0</v>
      </c>
      <c r="G307" s="2">
        <v>1.0</v>
      </c>
      <c r="I307" s="2">
        <v>0.0</v>
      </c>
      <c r="J307" s="7" t="b">
        <f t="shared" si="1"/>
        <v>0</v>
      </c>
    </row>
    <row r="308">
      <c r="A308" s="2" t="s">
        <v>276</v>
      </c>
      <c r="B308" s="2">
        <v>2488.0</v>
      </c>
      <c r="C308" s="2">
        <v>4.0</v>
      </c>
      <c r="D308" s="2">
        <v>1.0</v>
      </c>
      <c r="E308" s="2">
        <v>1.0</v>
      </c>
      <c r="F308" s="2">
        <v>1.0</v>
      </c>
      <c r="G308" s="2">
        <v>1.0</v>
      </c>
      <c r="I308" s="2">
        <v>0.0</v>
      </c>
      <c r="J308" s="7" t="b">
        <f t="shared" si="1"/>
        <v>0</v>
      </c>
    </row>
    <row r="309">
      <c r="A309" s="2" t="s">
        <v>273</v>
      </c>
      <c r="B309" s="2">
        <v>2499.0</v>
      </c>
      <c r="C309" s="2">
        <v>4.0</v>
      </c>
      <c r="D309" s="2">
        <v>1.0</v>
      </c>
      <c r="E309" s="2">
        <v>1.0</v>
      </c>
      <c r="F309" s="2">
        <v>0.0</v>
      </c>
      <c r="G309" s="2">
        <v>0.0</v>
      </c>
      <c r="I309" s="2">
        <v>0.0</v>
      </c>
      <c r="J309" s="7" t="b">
        <f t="shared" si="1"/>
        <v>0</v>
      </c>
    </row>
  </sheetData>
  <hyperlinks>
    <hyperlink r:id="rId1" ref="A58"/>
    <hyperlink r:id="rId2" ref="A73"/>
    <hyperlink r:id="rId3" ref="A92"/>
    <hyperlink r:id="rId4" ref="A118"/>
    <hyperlink r:id="rId5" ref="A157"/>
    <hyperlink r:id="rId6" ref="A271"/>
  </hyperlinks>
  <drawing r:id="rId7"/>
</worksheet>
</file>