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ember 2018" sheetId="1" r:id="rId3"/>
    <sheet state="visible" name="January 2019" sheetId="2" r:id="rId4"/>
    <sheet state="visible" name="February 2019" sheetId="3" r:id="rId5"/>
    <sheet state="visible" name="March 2019" sheetId="4" r:id="rId6"/>
    <sheet state="visible" name="March 2019 w Digital Rights Rev" sheetId="5" r:id="rId7"/>
    <sheet state="visible" name="April 2019" sheetId="6" r:id="rId8"/>
    <sheet state="visible" name="April 19 Dry Run (+Awario)" sheetId="7" r:id="rId9"/>
    <sheet state="visible" name="April 19 Dry Run (New PH, +Awar" sheetId="8" r:id="rId10"/>
    <sheet state="visible" name="Sheet11" sheetId="9" r:id="rId11"/>
  </sheets>
  <definedNames/>
  <calcPr/>
</workbook>
</file>

<file path=xl/sharedStrings.xml><?xml version="1.0" encoding="utf-8"?>
<sst xmlns="http://schemas.openxmlformats.org/spreadsheetml/2006/main" count="794" uniqueCount="137">
  <si>
    <t>App Name</t>
  </si>
  <si>
    <t>App Id</t>
  </si>
  <si>
    <t>Name</t>
  </si>
  <si>
    <t>PH Upvotes</t>
  </si>
  <si>
    <t>PH Team</t>
  </si>
  <si>
    <t>PH Community Z</t>
  </si>
  <si>
    <t>PH Team Z</t>
  </si>
  <si>
    <t>PH Average</t>
  </si>
  <si>
    <t>Theta(PH)</t>
  </si>
  <si>
    <t>DE Upvotes</t>
  </si>
  <si>
    <t>DE Downvotes</t>
  </si>
  <si>
    <t>DE Total Votes</t>
  </si>
  <si>
    <t>DE Net Upvotes</t>
  </si>
  <si>
    <t>DE Traction</t>
  </si>
  <si>
    <t>DE Likability</t>
  </si>
  <si>
    <t>DE Average</t>
  </si>
  <si>
    <t>Theta(DE)</t>
  </si>
  <si>
    <t>TMUI Usability</t>
  </si>
  <si>
    <t>TMUI Usefulness</t>
  </si>
  <si>
    <t>TMUI Credibility</t>
  </si>
  <si>
    <t>TMUI Desirability</t>
  </si>
  <si>
    <t>Usability Z</t>
  </si>
  <si>
    <t>Usefulness Z</t>
  </si>
  <si>
    <t>Credibility Z</t>
  </si>
  <si>
    <t>Desirability Z</t>
  </si>
  <si>
    <t>TMUI Average</t>
  </si>
  <si>
    <t>Theta(TMUI)</t>
  </si>
  <si>
    <t>Average</t>
  </si>
  <si>
    <t>Score Last Round</t>
  </si>
  <si>
    <t>Final Score</t>
  </si>
  <si>
    <t>PH Team Score</t>
  </si>
  <si>
    <t>Composite</t>
  </si>
  <si>
    <t>Graphite</t>
  </si>
  <si>
    <t>DE Likability Z</t>
  </si>
  <si>
    <t>DE Traction Z</t>
  </si>
  <si>
    <t>Stealthy</t>
  </si>
  <si>
    <t>Zinc</t>
  </si>
  <si>
    <t>Afari</t>
  </si>
  <si>
    <t>SpringRole</t>
  </si>
  <si>
    <t>BLOCKVAULT</t>
  </si>
  <si>
    <t>Entaxy</t>
  </si>
  <si>
    <t>Souq</t>
  </si>
  <si>
    <t>Recall</t>
  </si>
  <si>
    <t>Misthos</t>
  </si>
  <si>
    <t>Blockusign</t>
  </si>
  <si>
    <t>Lio</t>
  </si>
  <si>
    <t>XPO.Network</t>
  </si>
  <si>
    <t>Sundly</t>
  </si>
  <si>
    <t>Hermes</t>
  </si>
  <si>
    <t>H2H Vehicle Tracker</t>
  </si>
  <si>
    <t>XOR</t>
  </si>
  <si>
    <t>Gladys</t>
  </si>
  <si>
    <t>Graphite Publishing</t>
  </si>
  <si>
    <t>Encrypt My Photos</t>
  </si>
  <si>
    <t>Kit</t>
  </si>
  <si>
    <t>Note Riot</t>
  </si>
  <si>
    <t>DotPodcast</t>
  </si>
  <si>
    <t>Dappy Wallet</t>
  </si>
  <si>
    <t>Travelstack</t>
  </si>
  <si>
    <t>OI Timesheet</t>
  </si>
  <si>
    <t>Xor Drive</t>
  </si>
  <si>
    <t>OI ConvertCSV</t>
  </si>
  <si>
    <t>Breakout</t>
  </si>
  <si>
    <t>Blockcred</t>
  </si>
  <si>
    <t>DPAGE</t>
  </si>
  <si>
    <t>Block Photos</t>
  </si>
  <si>
    <t>Healthfundit</t>
  </si>
  <si>
    <t>Ourtopia</t>
  </si>
  <si>
    <t>Mevaul</t>
  </si>
  <si>
    <t>Timski</t>
  </si>
  <si>
    <t>Air Text</t>
  </si>
  <si>
    <t>DECS</t>
  </si>
  <si>
    <t>Pden</t>
  </si>
  <si>
    <t>Sigle</t>
  </si>
  <si>
    <t>BlockVault</t>
  </si>
  <si>
    <t>Cineflick</t>
  </si>
  <si>
    <t>Aodh</t>
  </si>
  <si>
    <t>clickbox</t>
  </si>
  <si>
    <t>YourNote</t>
  </si>
  <si>
    <t>OI Chat</t>
  </si>
  <si>
    <t>Clickbox</t>
  </si>
  <si>
    <t>App ID</t>
  </si>
  <si>
    <t>DE Likeability</t>
  </si>
  <si>
    <t>Huddle Group</t>
  </si>
  <si>
    <t>DE Theta</t>
  </si>
  <si>
    <t>TMUI Theta</t>
  </si>
  <si>
    <t>PH Credible Upvotes</t>
  </si>
  <si>
    <t>PH Theta</t>
  </si>
  <si>
    <t>Average Score</t>
  </si>
  <si>
    <t>Debut</t>
  </si>
  <si>
    <t>Friendlink</t>
  </si>
  <si>
    <t>Blockslack</t>
  </si>
  <si>
    <t>Fupio</t>
  </si>
  <si>
    <t>Ineligible</t>
  </si>
  <si>
    <t>TimeStack</t>
  </si>
  <si>
    <t>Twoblocks</t>
  </si>
  <si>
    <t>Agora</t>
  </si>
  <si>
    <t>MyWhereAbouts</t>
  </si>
  <si>
    <t>OI Calendar</t>
  </si>
  <si>
    <t>Forms.id</t>
  </si>
  <si>
    <t>Lander</t>
  </si>
  <si>
    <t>Decentus</t>
  </si>
  <si>
    <t>Radicle</t>
  </si>
  <si>
    <t>Digital Rights Auth</t>
  </si>
  <si>
    <t>Digital Rights Gaia</t>
  </si>
  <si>
    <t>Digital Rights Score</t>
  </si>
  <si>
    <t>Digital Rights Theta</t>
  </si>
  <si>
    <t>Cryptocracy</t>
  </si>
  <si>
    <t>OI Convert CSV</t>
  </si>
  <si>
    <t>Thunderstack</t>
  </si>
  <si>
    <t>App name</t>
  </si>
  <si>
    <t>Ineligible?</t>
  </si>
  <si>
    <t>Auth Z</t>
  </si>
  <si>
    <t>Gaia Z</t>
  </si>
  <si>
    <t>Digital Rights Average</t>
  </si>
  <si>
    <t>Likeability Z</t>
  </si>
  <si>
    <t>Traction Z</t>
  </si>
  <si>
    <t>Scannie</t>
  </si>
  <si>
    <t>XOR Drive</t>
  </si>
  <si>
    <t>BitPatron</t>
  </si>
  <si>
    <t>Mentions</t>
  </si>
  <si>
    <t>Reach</t>
  </si>
  <si>
    <t>Log(Reach)</t>
  </si>
  <si>
    <t>Reach Z</t>
  </si>
  <si>
    <t>Awario Theta</t>
  </si>
  <si>
    <t>DAuth</t>
  </si>
  <si>
    <t>Concord</t>
  </si>
  <si>
    <t>Cafe Society</t>
  </si>
  <si>
    <t>Diffuse</t>
  </si>
  <si>
    <t>Utilo</t>
  </si>
  <si>
    <t>MarvinFlix</t>
  </si>
  <si>
    <t>Number of new upvotes</t>
  </si>
  <si>
    <t># of Months since Last Review</t>
  </si>
  <si>
    <t>Month decay</t>
  </si>
  <si>
    <t>Growth %</t>
  </si>
  <si>
    <t>Decay Z</t>
  </si>
  <si>
    <t>Growth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</si>
</sst>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Arial"/>
    </font>
    <font/>
    <font>
      <sz val="11.0"/>
      <color rgb="FF000000"/>
      <name val="Inconsolata"/>
    </font>
    <font>
      <color rgb="FF000000"/>
      <name val="Helvetica Neue"/>
    </font>
    <font>
      <u/>
      <color rgb="FF1155CC"/>
      <name val="Arial"/>
    </font>
    <font>
      <u/>
      <color rgb="FF1155CC"/>
      <name val="Arial"/>
    </font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2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2" fontId="3" numFmtId="0" xfId="0" applyFill="1" applyFont="1"/>
    <xf borderId="0" fillId="0" fontId="4" numFmtId="0" xfId="0" applyAlignment="1" applyFont="1">
      <alignment readingOrder="0"/>
    </xf>
    <xf borderId="0" fillId="0" fontId="1" numFmtId="2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0" fontId="2" numFmtId="2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right" vertical="bottom"/>
    </xf>
    <xf borderId="0" fillId="0" fontId="1" numFmtId="1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86"/>
    <col hidden="1" min="8" max="10" width="14.43"/>
  </cols>
  <sheetData>
    <row r="1">
      <c r="A1" s="1" t="s">
        <v>0</v>
      </c>
      <c r="B1" s="4" t="s">
        <v>30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1" t="s">
        <v>15</v>
      </c>
      <c r="I1" s="1" t="s">
        <v>7</v>
      </c>
      <c r="J1" s="1" t="s">
        <v>31</v>
      </c>
      <c r="K1" s="4" t="s">
        <v>9</v>
      </c>
      <c r="L1" s="4" t="s">
        <v>10</v>
      </c>
      <c r="M1" s="7" t="s">
        <v>12</v>
      </c>
      <c r="N1" s="4" t="s">
        <v>11</v>
      </c>
      <c r="O1" s="4" t="s">
        <v>33</v>
      </c>
      <c r="P1" s="4" t="s">
        <v>34</v>
      </c>
      <c r="Q1" s="4" t="s">
        <v>15</v>
      </c>
      <c r="R1" s="4" t="s">
        <v>16</v>
      </c>
      <c r="S1" s="4" t="s">
        <v>29</v>
      </c>
    </row>
    <row r="2">
      <c r="A2" s="1" t="s">
        <v>32</v>
      </c>
      <c r="B2" s="4">
        <v>8.35</v>
      </c>
      <c r="C2" s="4">
        <v>530.0</v>
      </c>
      <c r="D2">
        <f t="shared" ref="D2:D34" si="1">(C2-AVERAGE(C:C))/stdev(C:C)</f>
        <v>2.519242933</v>
      </c>
      <c r="E2">
        <f t="shared" ref="E2:E34" si="2">(B2-average(B:B))/stdev(B:B)</f>
        <v>0.8790370797</v>
      </c>
      <c r="F2">
        <f t="shared" ref="F2:F34" si="3">average(D2,E2)</f>
        <v>1.699140006</v>
      </c>
      <c r="G2">
        <f t="shared" ref="G2:G34" si="4">if(F2 &gt; 0, F2^0.5, -(ABS(F2)^0.5))</f>
        <v>1.303510647</v>
      </c>
      <c r="H2" s="5">
        <v>2.2315545873686524</v>
      </c>
      <c r="I2" s="5">
        <v>1.6991400064160809</v>
      </c>
      <c r="J2" s="5">
        <f t="shared" ref="J2:J34" si="5">average(I2,H2)</f>
        <v>1.965347297</v>
      </c>
      <c r="K2" s="5">
        <v>2775.0</v>
      </c>
      <c r="L2" s="5">
        <v>0.0</v>
      </c>
      <c r="M2" s="8">
        <f t="shared" ref="M2:M34" si="6">IFERROR((K2-L2)/(K2+L2), 0)</f>
        <v>1</v>
      </c>
      <c r="N2">
        <f t="shared" ref="N2:N34" si="7">K2+L2</f>
        <v>2775</v>
      </c>
      <c r="O2">
        <f t="shared" ref="O2:O34" si="8">if(N2=0, -1, (M2-average(M:M))/stdev(M:M))</f>
        <v>0.6734865542</v>
      </c>
      <c r="P2">
        <f t="shared" ref="P2:P34" si="9">if(N2=0, -1, (N2-average(N:N))/stdev(N:N))</f>
        <v>3.789622621</v>
      </c>
      <c r="Q2">
        <f t="shared" ref="Q2:Q34" si="10">average(O2,P2)</f>
        <v>2.231554587</v>
      </c>
      <c r="R2" s="9">
        <f t="shared" ref="R2:R34" si="11">if(Q2 &gt; 0, Q2^0.5, -(ABS(Q2)^0.5))</f>
        <v>1.493838876</v>
      </c>
      <c r="S2">
        <f t="shared" ref="S2:S34" si="12">average(R2,G2)</f>
        <v>1.398674761</v>
      </c>
    </row>
    <row r="3">
      <c r="A3" s="1" t="s">
        <v>35</v>
      </c>
      <c r="B3" s="4">
        <v>8.85</v>
      </c>
      <c r="C3" s="4">
        <v>97.0</v>
      </c>
      <c r="D3">
        <f t="shared" si="1"/>
        <v>-0.3136414827</v>
      </c>
      <c r="E3">
        <f t="shared" si="2"/>
        <v>1.228113176</v>
      </c>
      <c r="F3">
        <f t="shared" si="3"/>
        <v>0.4572358468</v>
      </c>
      <c r="G3">
        <f t="shared" si="4"/>
        <v>0.6761921671</v>
      </c>
      <c r="H3" s="5">
        <v>1.4796944966006786</v>
      </c>
      <c r="I3" s="5">
        <v>0.4572358468099542</v>
      </c>
      <c r="J3" s="5">
        <f t="shared" si="5"/>
        <v>0.9684651717</v>
      </c>
      <c r="K3" s="5">
        <v>1826.0</v>
      </c>
      <c r="L3" s="5">
        <v>0.0</v>
      </c>
      <c r="M3" s="8">
        <f t="shared" si="6"/>
        <v>1</v>
      </c>
      <c r="N3">
        <f t="shared" si="7"/>
        <v>1826</v>
      </c>
      <c r="O3">
        <f t="shared" si="8"/>
        <v>0.6734865542</v>
      </c>
      <c r="P3">
        <f t="shared" si="9"/>
        <v>2.285902439</v>
      </c>
      <c r="Q3">
        <f t="shared" si="10"/>
        <v>1.479694497</v>
      </c>
      <c r="R3" s="9">
        <f t="shared" si="11"/>
        <v>1.216426938</v>
      </c>
      <c r="S3">
        <f t="shared" si="12"/>
        <v>0.9463095528</v>
      </c>
    </row>
    <row r="4">
      <c r="A4" s="1" t="s">
        <v>36</v>
      </c>
      <c r="B4" s="4">
        <v>7.5</v>
      </c>
      <c r="C4" s="4">
        <v>285.0</v>
      </c>
      <c r="D4">
        <f t="shared" si="1"/>
        <v>0.9163406655</v>
      </c>
      <c r="E4">
        <f t="shared" si="2"/>
        <v>0.2856077154</v>
      </c>
      <c r="F4">
        <f t="shared" si="3"/>
        <v>0.6009741905</v>
      </c>
      <c r="G4">
        <f t="shared" si="4"/>
        <v>0.7752252514</v>
      </c>
      <c r="H4" s="5">
        <v>0.9211472215833745</v>
      </c>
      <c r="I4" s="5">
        <v>0.6009741904804587</v>
      </c>
      <c r="J4" s="5">
        <f t="shared" si="5"/>
        <v>0.761060706</v>
      </c>
      <c r="K4" s="5">
        <v>1121.0</v>
      </c>
      <c r="L4" s="5">
        <v>0.0</v>
      </c>
      <c r="M4" s="8">
        <f t="shared" si="6"/>
        <v>1</v>
      </c>
      <c r="N4">
        <f t="shared" si="7"/>
        <v>1121</v>
      </c>
      <c r="O4">
        <f t="shared" si="8"/>
        <v>0.6734865542</v>
      </c>
      <c r="P4">
        <f t="shared" si="9"/>
        <v>1.168807889</v>
      </c>
      <c r="Q4">
        <f t="shared" si="10"/>
        <v>0.9211472216</v>
      </c>
      <c r="R4" s="9">
        <f t="shared" si="11"/>
        <v>0.9597641489</v>
      </c>
      <c r="S4">
        <f t="shared" si="12"/>
        <v>0.8674947002</v>
      </c>
    </row>
    <row r="5">
      <c r="A5" s="1" t="s">
        <v>37</v>
      </c>
      <c r="B5" s="4">
        <v>8.85</v>
      </c>
      <c r="C5" s="4">
        <v>270.0</v>
      </c>
      <c r="D5">
        <f t="shared" si="1"/>
        <v>0.818203792</v>
      </c>
      <c r="E5">
        <f t="shared" si="2"/>
        <v>1.228113176</v>
      </c>
      <c r="F5">
        <f t="shared" si="3"/>
        <v>1.023158484</v>
      </c>
      <c r="G5">
        <f t="shared" si="4"/>
        <v>1.011512968</v>
      </c>
      <c r="H5" s="5">
        <v>0.4838165892294002</v>
      </c>
      <c r="I5" s="5">
        <v>1.0231584841527577</v>
      </c>
      <c r="J5" s="5">
        <f t="shared" si="5"/>
        <v>0.7534875367</v>
      </c>
      <c r="K5" s="5">
        <v>569.0</v>
      </c>
      <c r="L5" s="5">
        <v>0.0</v>
      </c>
      <c r="M5" s="8">
        <f t="shared" si="6"/>
        <v>1</v>
      </c>
      <c r="N5">
        <f t="shared" si="7"/>
        <v>569</v>
      </c>
      <c r="O5">
        <f t="shared" si="8"/>
        <v>0.6734865542</v>
      </c>
      <c r="P5">
        <f t="shared" si="9"/>
        <v>0.2941466243</v>
      </c>
      <c r="Q5">
        <f t="shared" si="10"/>
        <v>0.4838165892</v>
      </c>
      <c r="R5" s="9">
        <f t="shared" si="11"/>
        <v>0.6955692555</v>
      </c>
      <c r="S5">
        <f t="shared" si="12"/>
        <v>0.8535411117</v>
      </c>
    </row>
    <row r="6">
      <c r="A6" s="1" t="s">
        <v>39</v>
      </c>
      <c r="B6" s="4">
        <v>7.25</v>
      </c>
      <c r="C6" s="4">
        <v>285.0</v>
      </c>
      <c r="D6">
        <f t="shared" si="1"/>
        <v>0.9163406655</v>
      </c>
      <c r="E6">
        <f t="shared" si="2"/>
        <v>0.1110696671</v>
      </c>
      <c r="F6">
        <f t="shared" si="3"/>
        <v>0.5137051663</v>
      </c>
      <c r="G6">
        <f t="shared" si="4"/>
        <v>0.7167322836</v>
      </c>
      <c r="H6" s="5">
        <v>0.7579405000889565</v>
      </c>
      <c r="I6" s="5">
        <v>0.5137051663256206</v>
      </c>
      <c r="J6" s="5">
        <f t="shared" si="5"/>
        <v>0.6358228332</v>
      </c>
      <c r="K6" s="5">
        <v>915.0</v>
      </c>
      <c r="L6" s="5">
        <v>0.0</v>
      </c>
      <c r="M6" s="8">
        <f t="shared" si="6"/>
        <v>1</v>
      </c>
      <c r="N6">
        <f t="shared" si="7"/>
        <v>915</v>
      </c>
      <c r="O6">
        <f t="shared" si="8"/>
        <v>0.6734865542</v>
      </c>
      <c r="P6">
        <f t="shared" si="9"/>
        <v>0.842394446</v>
      </c>
      <c r="Q6">
        <f t="shared" si="10"/>
        <v>0.7579405001</v>
      </c>
      <c r="R6" s="9">
        <f t="shared" si="11"/>
        <v>0.8705977832</v>
      </c>
      <c r="S6">
        <f t="shared" si="12"/>
        <v>0.7936650334</v>
      </c>
    </row>
    <row r="7">
      <c r="A7" s="1" t="s">
        <v>38</v>
      </c>
      <c r="B7" s="4">
        <v>8.75</v>
      </c>
      <c r="C7" s="4">
        <v>300.0</v>
      </c>
      <c r="D7">
        <f t="shared" si="1"/>
        <v>1.014477539</v>
      </c>
      <c r="E7">
        <f t="shared" si="2"/>
        <v>1.158297957</v>
      </c>
      <c r="F7">
        <f t="shared" si="3"/>
        <v>1.086387748</v>
      </c>
      <c r="G7">
        <f t="shared" si="4"/>
        <v>1.04229926</v>
      </c>
      <c r="H7" s="5">
        <v>0.12175119251605554</v>
      </c>
      <c r="I7" s="5">
        <v>1.0863877480184763</v>
      </c>
      <c r="J7" s="5">
        <f t="shared" si="5"/>
        <v>0.6040694703</v>
      </c>
      <c r="K7" s="5">
        <v>112.0</v>
      </c>
      <c r="L7" s="5">
        <v>0.0</v>
      </c>
      <c r="M7" s="8">
        <f t="shared" si="6"/>
        <v>1</v>
      </c>
      <c r="N7">
        <f t="shared" si="7"/>
        <v>112</v>
      </c>
      <c r="O7">
        <f t="shared" si="8"/>
        <v>0.6734865542</v>
      </c>
      <c r="P7">
        <f t="shared" si="9"/>
        <v>-0.4299841692</v>
      </c>
      <c r="Q7">
        <f t="shared" si="10"/>
        <v>0.1217511925</v>
      </c>
      <c r="R7" s="9">
        <f t="shared" si="11"/>
        <v>0.3489286353</v>
      </c>
      <c r="S7">
        <f t="shared" si="12"/>
        <v>0.6956139478</v>
      </c>
    </row>
    <row r="8">
      <c r="A8" s="1" t="s">
        <v>40</v>
      </c>
      <c r="B8" s="4">
        <v>8.6</v>
      </c>
      <c r="C8" s="4">
        <v>139.0</v>
      </c>
      <c r="D8">
        <f t="shared" si="1"/>
        <v>-0.03885823679</v>
      </c>
      <c r="E8">
        <f t="shared" si="2"/>
        <v>1.053575128</v>
      </c>
      <c r="F8">
        <f t="shared" si="3"/>
        <v>0.5073584456</v>
      </c>
      <c r="G8">
        <f t="shared" si="4"/>
        <v>0.7122909838</v>
      </c>
      <c r="H8" s="5">
        <v>0.2714893981589924</v>
      </c>
      <c r="I8" s="5">
        <v>0.5073584455938315</v>
      </c>
      <c r="J8" s="5">
        <f t="shared" si="5"/>
        <v>0.3894239219</v>
      </c>
      <c r="K8" s="5">
        <v>301.0</v>
      </c>
      <c r="L8" s="5">
        <v>0.0</v>
      </c>
      <c r="M8" s="8">
        <f t="shared" si="6"/>
        <v>1</v>
      </c>
      <c r="N8">
        <f t="shared" si="7"/>
        <v>301</v>
      </c>
      <c r="O8">
        <f t="shared" si="8"/>
        <v>0.6734865542</v>
      </c>
      <c r="P8">
        <f t="shared" si="9"/>
        <v>-0.1305077579</v>
      </c>
      <c r="Q8">
        <f t="shared" si="10"/>
        <v>0.2714893982</v>
      </c>
      <c r="R8" s="9">
        <f t="shared" si="11"/>
        <v>0.5210464453</v>
      </c>
      <c r="S8">
        <f t="shared" si="12"/>
        <v>0.6166687145</v>
      </c>
    </row>
    <row r="9">
      <c r="A9" s="1" t="s">
        <v>42</v>
      </c>
      <c r="B9" s="4">
        <v>7.25</v>
      </c>
      <c r="C9" s="4">
        <v>350.0</v>
      </c>
      <c r="D9">
        <f t="shared" si="1"/>
        <v>1.341600451</v>
      </c>
      <c r="E9">
        <f t="shared" si="2"/>
        <v>0.1110696671</v>
      </c>
      <c r="F9">
        <f t="shared" si="3"/>
        <v>0.726335059</v>
      </c>
      <c r="G9">
        <f t="shared" si="4"/>
        <v>0.8522529313</v>
      </c>
      <c r="H9" s="5">
        <v>0.03538244303614521</v>
      </c>
      <c r="I9" s="5">
        <v>0.7263350589688704</v>
      </c>
      <c r="J9" s="5">
        <f t="shared" si="5"/>
        <v>0.380858751</v>
      </c>
      <c r="K9" s="5">
        <v>156.0</v>
      </c>
      <c r="L9" s="5">
        <v>12.0</v>
      </c>
      <c r="M9" s="8">
        <f t="shared" si="6"/>
        <v>0.8571428571</v>
      </c>
      <c r="N9">
        <f t="shared" si="7"/>
        <v>168</v>
      </c>
      <c r="O9">
        <f t="shared" si="8"/>
        <v>0.4120153037</v>
      </c>
      <c r="P9">
        <f t="shared" si="9"/>
        <v>-0.3412504177</v>
      </c>
      <c r="Q9">
        <f t="shared" si="10"/>
        <v>0.03538244304</v>
      </c>
      <c r="R9" s="9">
        <f t="shared" si="11"/>
        <v>0.1881022143</v>
      </c>
      <c r="S9">
        <f t="shared" si="12"/>
        <v>0.5201775728</v>
      </c>
    </row>
    <row r="10">
      <c r="A10" s="1" t="s">
        <v>43</v>
      </c>
      <c r="B10" s="4">
        <v>8.1</v>
      </c>
      <c r="C10" s="4">
        <v>71.0</v>
      </c>
      <c r="D10">
        <f t="shared" si="1"/>
        <v>-0.4837453968</v>
      </c>
      <c r="E10">
        <f t="shared" si="2"/>
        <v>0.7044990314</v>
      </c>
      <c r="F10">
        <f t="shared" si="3"/>
        <v>0.1103768173</v>
      </c>
      <c r="G10">
        <f t="shared" si="4"/>
        <v>0.3322300668</v>
      </c>
      <c r="H10" s="5">
        <v>0.2524750228392544</v>
      </c>
      <c r="I10" s="5">
        <v>0.11037681728813992</v>
      </c>
      <c r="J10" s="5">
        <f t="shared" si="5"/>
        <v>0.1814259201</v>
      </c>
      <c r="K10" s="5">
        <v>277.0</v>
      </c>
      <c r="L10" s="5">
        <v>0.0</v>
      </c>
      <c r="M10" s="8">
        <f t="shared" si="6"/>
        <v>1</v>
      </c>
      <c r="N10">
        <f t="shared" si="7"/>
        <v>277</v>
      </c>
      <c r="O10">
        <f t="shared" si="8"/>
        <v>0.6734865542</v>
      </c>
      <c r="P10">
        <f t="shared" si="9"/>
        <v>-0.1685365085</v>
      </c>
      <c r="Q10">
        <f t="shared" si="10"/>
        <v>0.2524750228</v>
      </c>
      <c r="R10" s="9">
        <f t="shared" si="11"/>
        <v>0.5024689272</v>
      </c>
      <c r="S10">
        <f t="shared" si="12"/>
        <v>0.417349497</v>
      </c>
    </row>
    <row r="11">
      <c r="A11" s="1" t="s">
        <v>44</v>
      </c>
      <c r="B11" s="4">
        <v>7.35</v>
      </c>
      <c r="C11" s="4">
        <v>95.0</v>
      </c>
      <c r="D11">
        <f t="shared" si="1"/>
        <v>-0.3267263991</v>
      </c>
      <c r="E11">
        <f t="shared" si="2"/>
        <v>0.1808848864</v>
      </c>
      <c r="F11">
        <f t="shared" si="3"/>
        <v>-0.07292075635</v>
      </c>
      <c r="G11">
        <f t="shared" si="4"/>
        <v>-0.270038435</v>
      </c>
      <c r="H11" s="5">
        <v>1.2039860544644774</v>
      </c>
      <c r="I11" s="5">
        <v>-0.07292075635425146</v>
      </c>
      <c r="J11" s="5">
        <f t="shared" si="5"/>
        <v>0.5655326491</v>
      </c>
      <c r="K11" s="5">
        <v>1478.0</v>
      </c>
      <c r="L11" s="5">
        <v>0.0</v>
      </c>
      <c r="M11" s="8">
        <f t="shared" si="6"/>
        <v>1</v>
      </c>
      <c r="N11">
        <f t="shared" si="7"/>
        <v>1478</v>
      </c>
      <c r="O11">
        <f t="shared" si="8"/>
        <v>0.6734865542</v>
      </c>
      <c r="P11">
        <f t="shared" si="9"/>
        <v>1.734485555</v>
      </c>
      <c r="Q11">
        <f t="shared" si="10"/>
        <v>1.203986054</v>
      </c>
      <c r="R11" s="9">
        <f t="shared" si="11"/>
        <v>1.097262983</v>
      </c>
      <c r="S11">
        <f t="shared" si="12"/>
        <v>0.4136122742</v>
      </c>
    </row>
    <row r="12">
      <c r="A12" s="1" t="s">
        <v>46</v>
      </c>
      <c r="B12" s="4">
        <v>8.35</v>
      </c>
      <c r="C12" s="4">
        <v>35.0</v>
      </c>
      <c r="D12">
        <f t="shared" si="1"/>
        <v>-0.7192738932</v>
      </c>
      <c r="E12">
        <f t="shared" si="2"/>
        <v>0.8790370797</v>
      </c>
      <c r="F12">
        <f t="shared" si="3"/>
        <v>0.07988159321</v>
      </c>
      <c r="G12">
        <f t="shared" si="4"/>
        <v>0.2826333194</v>
      </c>
      <c r="H12" s="5">
        <v>0.13601197400585904</v>
      </c>
      <c r="I12" s="5">
        <v>0.07988159320979354</v>
      </c>
      <c r="J12" s="5">
        <f t="shared" si="5"/>
        <v>0.1079467836</v>
      </c>
      <c r="K12" s="5">
        <v>130.0</v>
      </c>
      <c r="L12" s="5">
        <v>0.0</v>
      </c>
      <c r="M12" s="8">
        <f t="shared" si="6"/>
        <v>1</v>
      </c>
      <c r="N12">
        <f t="shared" si="7"/>
        <v>130</v>
      </c>
      <c r="O12">
        <f t="shared" si="8"/>
        <v>0.6734865542</v>
      </c>
      <c r="P12">
        <f t="shared" si="9"/>
        <v>-0.4014626062</v>
      </c>
      <c r="Q12">
        <f t="shared" si="10"/>
        <v>0.136011974</v>
      </c>
      <c r="R12" s="9">
        <f t="shared" si="11"/>
        <v>0.3687980125</v>
      </c>
      <c r="S12">
        <f t="shared" si="12"/>
        <v>0.3257156659</v>
      </c>
    </row>
    <row r="13">
      <c r="A13" s="1" t="s">
        <v>47</v>
      </c>
      <c r="B13" s="4">
        <v>8.25</v>
      </c>
      <c r="C13" s="4">
        <v>11.0</v>
      </c>
      <c r="D13">
        <f t="shared" si="1"/>
        <v>-0.8762928909</v>
      </c>
      <c r="E13">
        <f t="shared" si="2"/>
        <v>0.8092218603</v>
      </c>
      <c r="F13">
        <f t="shared" si="3"/>
        <v>-0.03353551527</v>
      </c>
      <c r="G13">
        <f t="shared" si="4"/>
        <v>-0.1831270468</v>
      </c>
      <c r="H13" s="5">
        <v>0.5836420596580247</v>
      </c>
      <c r="I13" s="5">
        <v>-0.03353551527426457</v>
      </c>
      <c r="J13" s="5">
        <f t="shared" si="5"/>
        <v>0.2750532722</v>
      </c>
      <c r="K13" s="5">
        <v>695.0</v>
      </c>
      <c r="L13" s="5">
        <v>0.0</v>
      </c>
      <c r="M13" s="8">
        <f t="shared" si="6"/>
        <v>1</v>
      </c>
      <c r="N13">
        <f t="shared" si="7"/>
        <v>695</v>
      </c>
      <c r="O13">
        <f t="shared" si="8"/>
        <v>0.6734865542</v>
      </c>
      <c r="P13">
        <f t="shared" si="9"/>
        <v>0.4937975651</v>
      </c>
      <c r="Q13">
        <f t="shared" si="10"/>
        <v>0.5836420597</v>
      </c>
      <c r="R13" s="9">
        <f t="shared" si="11"/>
        <v>0.7639646979</v>
      </c>
      <c r="S13">
        <f t="shared" si="12"/>
        <v>0.2904188256</v>
      </c>
    </row>
    <row r="14">
      <c r="A14" s="1" t="s">
        <v>49</v>
      </c>
      <c r="B14" s="4">
        <v>8.25</v>
      </c>
      <c r="C14" s="4">
        <v>30.0</v>
      </c>
      <c r="D14">
        <f t="shared" si="1"/>
        <v>-0.7519861844</v>
      </c>
      <c r="E14">
        <f t="shared" si="2"/>
        <v>0.8092218603</v>
      </c>
      <c r="F14">
        <f t="shared" si="3"/>
        <v>0.02861783796</v>
      </c>
      <c r="G14">
        <f t="shared" si="4"/>
        <v>0.1691680761</v>
      </c>
      <c r="H14" s="5">
        <v>0.11224400485618655</v>
      </c>
      <c r="I14" s="5">
        <v>0.028617837959916126</v>
      </c>
      <c r="J14" s="5">
        <f t="shared" si="5"/>
        <v>0.07043092141</v>
      </c>
      <c r="K14" s="5">
        <v>100.0</v>
      </c>
      <c r="L14" s="5">
        <v>0.0</v>
      </c>
      <c r="M14" s="8">
        <f t="shared" si="6"/>
        <v>1</v>
      </c>
      <c r="N14">
        <f t="shared" si="7"/>
        <v>100</v>
      </c>
      <c r="O14">
        <f t="shared" si="8"/>
        <v>0.6734865542</v>
      </c>
      <c r="P14">
        <f t="shared" si="9"/>
        <v>-0.4489985445</v>
      </c>
      <c r="Q14">
        <f t="shared" si="10"/>
        <v>0.1122440049</v>
      </c>
      <c r="R14" s="9">
        <f t="shared" si="11"/>
        <v>0.3350283643</v>
      </c>
      <c r="S14">
        <f t="shared" si="12"/>
        <v>0.2520982202</v>
      </c>
    </row>
    <row r="15">
      <c r="A15" s="1" t="s">
        <v>50</v>
      </c>
      <c r="B15" s="4">
        <v>6.25</v>
      </c>
      <c r="C15" s="4">
        <v>170.0</v>
      </c>
      <c r="D15">
        <f t="shared" si="1"/>
        <v>0.1639579685</v>
      </c>
      <c r="E15">
        <f t="shared" si="2"/>
        <v>-0.5870825261</v>
      </c>
      <c r="F15">
        <f t="shared" si="3"/>
        <v>-0.2115622788</v>
      </c>
      <c r="G15">
        <f t="shared" si="4"/>
        <v>-0.4599589969</v>
      </c>
      <c r="H15" s="5">
        <v>0.7761626097703721</v>
      </c>
      <c r="I15" s="5">
        <v>-0.21156227881640474</v>
      </c>
      <c r="J15" s="5">
        <f t="shared" si="5"/>
        <v>0.2823001655</v>
      </c>
      <c r="K15" s="5">
        <v>938.0</v>
      </c>
      <c r="L15" s="5">
        <v>0.0</v>
      </c>
      <c r="M15" s="8">
        <f t="shared" si="6"/>
        <v>1</v>
      </c>
      <c r="N15">
        <f t="shared" si="7"/>
        <v>938</v>
      </c>
      <c r="O15">
        <f t="shared" si="8"/>
        <v>0.6734865542</v>
      </c>
      <c r="P15">
        <f t="shared" si="9"/>
        <v>0.8788386653</v>
      </c>
      <c r="Q15">
        <f t="shared" si="10"/>
        <v>0.7761626098</v>
      </c>
      <c r="R15" s="9">
        <f t="shared" si="11"/>
        <v>0.8810009136</v>
      </c>
      <c r="S15">
        <f t="shared" si="12"/>
        <v>0.2105209584</v>
      </c>
    </row>
    <row r="16">
      <c r="A16" s="1" t="s">
        <v>51</v>
      </c>
      <c r="B16" s="4">
        <v>7.25</v>
      </c>
      <c r="C16" s="4">
        <v>500.0</v>
      </c>
      <c r="D16">
        <f t="shared" si="1"/>
        <v>2.322969186</v>
      </c>
      <c r="E16">
        <f t="shared" si="2"/>
        <v>0.1110696671</v>
      </c>
      <c r="F16">
        <f t="shared" si="3"/>
        <v>1.217019427</v>
      </c>
      <c r="G16">
        <f t="shared" si="4"/>
        <v>1.103186034</v>
      </c>
      <c r="H16" s="5">
        <v>-1.0</v>
      </c>
      <c r="I16" s="5">
        <v>1.2170194266071392</v>
      </c>
      <c r="J16" s="5">
        <f t="shared" si="5"/>
        <v>0.1085097133</v>
      </c>
      <c r="K16" s="5">
        <v>0.0</v>
      </c>
      <c r="L16" s="5">
        <v>0.0</v>
      </c>
      <c r="M16" s="8">
        <f t="shared" si="6"/>
        <v>0</v>
      </c>
      <c r="N16">
        <f t="shared" si="7"/>
        <v>0</v>
      </c>
      <c r="O16">
        <f t="shared" si="8"/>
        <v>-1</v>
      </c>
      <c r="P16">
        <f t="shared" si="9"/>
        <v>-1</v>
      </c>
      <c r="Q16">
        <f t="shared" si="10"/>
        <v>-1</v>
      </c>
      <c r="R16" s="9">
        <f t="shared" si="11"/>
        <v>-1</v>
      </c>
      <c r="S16">
        <f t="shared" si="12"/>
        <v>0.05159301723</v>
      </c>
    </row>
    <row r="17">
      <c r="A17" s="1" t="s">
        <v>48</v>
      </c>
      <c r="B17" s="4">
        <v>9.85</v>
      </c>
      <c r="C17" s="4">
        <v>104.0</v>
      </c>
      <c r="D17">
        <f t="shared" si="1"/>
        <v>-0.267844275</v>
      </c>
      <c r="E17">
        <f t="shared" si="2"/>
        <v>1.92626537</v>
      </c>
      <c r="F17">
        <f t="shared" si="3"/>
        <v>0.8292105473</v>
      </c>
      <c r="G17">
        <f t="shared" si="4"/>
        <v>0.9106099864</v>
      </c>
      <c r="H17" s="5">
        <v>-1.0</v>
      </c>
      <c r="I17" s="5">
        <v>0.8292105472524262</v>
      </c>
      <c r="J17" s="5">
        <f t="shared" si="5"/>
        <v>-0.08539472637</v>
      </c>
      <c r="K17" s="5">
        <v>0.0</v>
      </c>
      <c r="L17" s="5">
        <v>0.0</v>
      </c>
      <c r="M17" s="8">
        <f t="shared" si="6"/>
        <v>0</v>
      </c>
      <c r="N17">
        <f t="shared" si="7"/>
        <v>0</v>
      </c>
      <c r="O17">
        <f t="shared" si="8"/>
        <v>-1</v>
      </c>
      <c r="P17">
        <f t="shared" si="9"/>
        <v>-1</v>
      </c>
      <c r="Q17">
        <f t="shared" si="10"/>
        <v>-1</v>
      </c>
      <c r="R17" s="9">
        <f t="shared" si="11"/>
        <v>-1</v>
      </c>
      <c r="S17">
        <f t="shared" si="12"/>
        <v>-0.04469500682</v>
      </c>
    </row>
    <row r="18">
      <c r="A18" s="1" t="s">
        <v>53</v>
      </c>
      <c r="B18" s="4">
        <v>7.0</v>
      </c>
      <c r="C18" s="4">
        <v>403.0</v>
      </c>
      <c r="D18">
        <f t="shared" si="1"/>
        <v>1.688350737</v>
      </c>
      <c r="E18">
        <f t="shared" si="2"/>
        <v>-0.0634683812</v>
      </c>
      <c r="F18">
        <f t="shared" si="3"/>
        <v>0.812441178</v>
      </c>
      <c r="G18">
        <f t="shared" si="4"/>
        <v>0.9013551897</v>
      </c>
      <c r="H18" s="5">
        <v>-1.0</v>
      </c>
      <c r="I18" s="5">
        <v>0.8124411780462207</v>
      </c>
      <c r="J18" s="5">
        <f t="shared" si="5"/>
        <v>-0.09377941098</v>
      </c>
      <c r="K18" s="5">
        <v>0.0</v>
      </c>
      <c r="L18" s="5">
        <v>0.0</v>
      </c>
      <c r="M18" s="8">
        <f t="shared" si="6"/>
        <v>0</v>
      </c>
      <c r="N18">
        <f t="shared" si="7"/>
        <v>0</v>
      </c>
      <c r="O18">
        <f t="shared" si="8"/>
        <v>-1</v>
      </c>
      <c r="P18">
        <f t="shared" si="9"/>
        <v>-1</v>
      </c>
      <c r="Q18">
        <f t="shared" si="10"/>
        <v>-1</v>
      </c>
      <c r="R18" s="9">
        <f t="shared" si="11"/>
        <v>-1</v>
      </c>
      <c r="S18">
        <f t="shared" si="12"/>
        <v>-0.04932240514</v>
      </c>
    </row>
    <row r="19">
      <c r="A19" s="1" t="s">
        <v>54</v>
      </c>
      <c r="B19" s="4">
        <v>8.75</v>
      </c>
      <c r="C19" s="4">
        <v>406.0</v>
      </c>
      <c r="D19">
        <f t="shared" si="1"/>
        <v>1.707978112</v>
      </c>
      <c r="E19">
        <f t="shared" si="2"/>
        <v>1.158297957</v>
      </c>
      <c r="F19">
        <f t="shared" si="3"/>
        <v>1.433138034</v>
      </c>
      <c r="G19">
        <f t="shared" si="4"/>
        <v>1.197137433</v>
      </c>
      <c r="H19" s="5">
        <v>-1.7941122495862847</v>
      </c>
      <c r="I19" s="5">
        <v>1.433138034482853</v>
      </c>
      <c r="J19" s="5">
        <f t="shared" si="5"/>
        <v>-0.1804871076</v>
      </c>
      <c r="K19" s="5">
        <v>0.0</v>
      </c>
      <c r="L19" s="5">
        <v>4.0</v>
      </c>
      <c r="M19" s="8">
        <f t="shared" si="6"/>
        <v>-1</v>
      </c>
      <c r="N19">
        <f t="shared" si="7"/>
        <v>4</v>
      </c>
      <c r="O19">
        <f t="shared" si="8"/>
        <v>-2.987110952</v>
      </c>
      <c r="P19">
        <f t="shared" si="9"/>
        <v>-0.601113547</v>
      </c>
      <c r="Q19">
        <f t="shared" si="10"/>
        <v>-1.79411225</v>
      </c>
      <c r="R19" s="9">
        <f t="shared" si="11"/>
        <v>-1.339444754</v>
      </c>
      <c r="S19">
        <f t="shared" si="12"/>
        <v>-0.0711536604</v>
      </c>
    </row>
    <row r="20">
      <c r="A20" s="1" t="s">
        <v>55</v>
      </c>
      <c r="B20" s="4">
        <v>5.6</v>
      </c>
      <c r="C20" s="4">
        <v>64.0</v>
      </c>
      <c r="D20">
        <f t="shared" si="1"/>
        <v>-0.5295426044</v>
      </c>
      <c r="E20">
        <f t="shared" si="2"/>
        <v>-1.040881452</v>
      </c>
      <c r="F20">
        <f t="shared" si="3"/>
        <v>-0.7852120281</v>
      </c>
      <c r="G20">
        <f t="shared" si="4"/>
        <v>-0.8861219036</v>
      </c>
      <c r="H20" s="5">
        <v>0.35784635273613585</v>
      </c>
      <c r="I20" s="5">
        <v>-0.7852120280833607</v>
      </c>
      <c r="J20" s="5">
        <f t="shared" si="5"/>
        <v>-0.2136828377</v>
      </c>
      <c r="K20" s="5">
        <v>410.0</v>
      </c>
      <c r="L20" s="5">
        <v>0.0</v>
      </c>
      <c r="M20" s="8">
        <f t="shared" si="6"/>
        <v>1</v>
      </c>
      <c r="N20">
        <f t="shared" si="7"/>
        <v>410</v>
      </c>
      <c r="O20">
        <f t="shared" si="8"/>
        <v>0.6734865542</v>
      </c>
      <c r="P20">
        <f t="shared" si="9"/>
        <v>0.04220615128</v>
      </c>
      <c r="Q20">
        <f t="shared" si="10"/>
        <v>0.3578463527</v>
      </c>
      <c r="R20" s="9">
        <f t="shared" si="11"/>
        <v>0.5982026017</v>
      </c>
      <c r="S20">
        <f t="shared" si="12"/>
        <v>-0.1439596509</v>
      </c>
    </row>
    <row r="21">
      <c r="A21" s="1" t="s">
        <v>45</v>
      </c>
      <c r="B21" s="4">
        <v>6.85</v>
      </c>
      <c r="C21" s="4">
        <v>32.0</v>
      </c>
      <c r="D21">
        <f t="shared" si="1"/>
        <v>-0.738901268</v>
      </c>
      <c r="E21">
        <f t="shared" si="2"/>
        <v>-0.1681912102</v>
      </c>
      <c r="F21">
        <f t="shared" si="3"/>
        <v>-0.4535462391</v>
      </c>
      <c r="G21">
        <f t="shared" si="4"/>
        <v>-0.6734584167</v>
      </c>
      <c r="H21" s="5">
        <v>0.1146208017711538</v>
      </c>
      <c r="I21" s="5">
        <v>-0.4535462390720007</v>
      </c>
      <c r="J21" s="5">
        <f t="shared" si="5"/>
        <v>-0.1694627187</v>
      </c>
      <c r="K21" s="5">
        <v>103.0</v>
      </c>
      <c r="L21" s="5">
        <v>0.0</v>
      </c>
      <c r="M21" s="8">
        <f t="shared" si="6"/>
        <v>1</v>
      </c>
      <c r="N21">
        <f t="shared" si="7"/>
        <v>103</v>
      </c>
      <c r="O21">
        <f t="shared" si="8"/>
        <v>0.6734865542</v>
      </c>
      <c r="P21">
        <f t="shared" si="9"/>
        <v>-0.4442449507</v>
      </c>
      <c r="Q21">
        <f t="shared" si="10"/>
        <v>0.1146208018</v>
      </c>
      <c r="R21" s="9">
        <f t="shared" si="11"/>
        <v>0.3385569402</v>
      </c>
      <c r="S21">
        <f t="shared" si="12"/>
        <v>-0.1674507383</v>
      </c>
    </row>
    <row r="22">
      <c r="A22" s="1" t="s">
        <v>57</v>
      </c>
      <c r="B22" s="4">
        <v>5.85</v>
      </c>
      <c r="C22" s="4">
        <v>36.0</v>
      </c>
      <c r="D22">
        <f t="shared" si="1"/>
        <v>-0.712731435</v>
      </c>
      <c r="E22">
        <f t="shared" si="2"/>
        <v>-0.8663434034</v>
      </c>
      <c r="F22">
        <f t="shared" si="3"/>
        <v>-0.7895374192</v>
      </c>
      <c r="G22">
        <f t="shared" si="4"/>
        <v>-0.8885591816</v>
      </c>
      <c r="H22" s="5">
        <v>0.21999213166803527</v>
      </c>
      <c r="I22" s="5">
        <v>-0.7895374192209994</v>
      </c>
      <c r="J22" s="5">
        <f t="shared" si="5"/>
        <v>-0.2847726438</v>
      </c>
      <c r="K22" s="5">
        <v>236.0</v>
      </c>
      <c r="L22" s="5">
        <v>0.0</v>
      </c>
      <c r="M22" s="8">
        <f t="shared" si="6"/>
        <v>1</v>
      </c>
      <c r="N22">
        <f t="shared" si="7"/>
        <v>236</v>
      </c>
      <c r="O22">
        <f t="shared" si="8"/>
        <v>0.6734865542</v>
      </c>
      <c r="P22">
        <f t="shared" si="9"/>
        <v>-0.2335022909</v>
      </c>
      <c r="Q22">
        <f t="shared" si="10"/>
        <v>0.2199921317</v>
      </c>
      <c r="R22" s="9">
        <f t="shared" si="11"/>
        <v>0.4690331882</v>
      </c>
      <c r="S22">
        <f t="shared" si="12"/>
        <v>-0.2097629967</v>
      </c>
    </row>
    <row r="23">
      <c r="A23" s="1" t="s">
        <v>58</v>
      </c>
      <c r="B23" s="4">
        <v>4.6</v>
      </c>
      <c r="C23" s="4">
        <v>57.0</v>
      </c>
      <c r="D23">
        <f t="shared" si="1"/>
        <v>-0.5753398121</v>
      </c>
      <c r="E23">
        <f t="shared" si="2"/>
        <v>-1.739033645</v>
      </c>
      <c r="F23">
        <f t="shared" si="3"/>
        <v>-1.157186729</v>
      </c>
      <c r="G23">
        <f t="shared" si="4"/>
        <v>-1.07572614</v>
      </c>
      <c r="H23" s="5">
        <v>0.289711507840408</v>
      </c>
      <c r="I23" s="5">
        <v>-1.1571867285258324</v>
      </c>
      <c r="J23" s="5">
        <f t="shared" si="5"/>
        <v>-0.4337376103</v>
      </c>
      <c r="K23" s="5">
        <v>324.0</v>
      </c>
      <c r="L23" s="5">
        <v>0.0</v>
      </c>
      <c r="M23" s="8">
        <f t="shared" si="6"/>
        <v>1</v>
      </c>
      <c r="N23">
        <f t="shared" si="7"/>
        <v>324</v>
      </c>
      <c r="O23">
        <f t="shared" si="8"/>
        <v>0.6734865542</v>
      </c>
      <c r="P23">
        <f t="shared" si="9"/>
        <v>-0.09406353851</v>
      </c>
      <c r="Q23">
        <f t="shared" si="10"/>
        <v>0.2897115078</v>
      </c>
      <c r="R23" s="9">
        <f t="shared" si="11"/>
        <v>0.5382485558</v>
      </c>
      <c r="S23">
        <f t="shared" si="12"/>
        <v>-0.2687387921</v>
      </c>
    </row>
    <row r="24">
      <c r="A24" s="1" t="s">
        <v>59</v>
      </c>
      <c r="B24" s="4">
        <v>6.5</v>
      </c>
      <c r="C24" s="4">
        <v>5.0</v>
      </c>
      <c r="D24">
        <f t="shared" si="1"/>
        <v>-0.9155476403</v>
      </c>
      <c r="E24">
        <f t="shared" si="2"/>
        <v>-0.4125444778</v>
      </c>
      <c r="F24">
        <f t="shared" si="3"/>
        <v>-0.6640460591</v>
      </c>
      <c r="G24">
        <f t="shared" si="4"/>
        <v>-0.8148902129</v>
      </c>
      <c r="H24" s="5">
        <v>0.033809706662267236</v>
      </c>
      <c r="I24" s="5">
        <v>-0.6640460590636623</v>
      </c>
      <c r="J24" s="5">
        <f t="shared" si="5"/>
        <v>-0.3151181762</v>
      </c>
      <c r="K24" s="5">
        <v>1.0</v>
      </c>
      <c r="L24" s="5">
        <v>0.0</v>
      </c>
      <c r="M24" s="8">
        <f t="shared" si="6"/>
        <v>1</v>
      </c>
      <c r="N24">
        <f t="shared" si="7"/>
        <v>1</v>
      </c>
      <c r="O24">
        <f t="shared" si="8"/>
        <v>0.6734865542</v>
      </c>
      <c r="P24">
        <f t="shared" si="9"/>
        <v>-0.6058671409</v>
      </c>
      <c r="Q24">
        <f t="shared" si="10"/>
        <v>0.03380970666</v>
      </c>
      <c r="R24" s="9">
        <f t="shared" si="11"/>
        <v>0.1838741599</v>
      </c>
      <c r="S24">
        <f t="shared" si="12"/>
        <v>-0.3155080265</v>
      </c>
    </row>
    <row r="25">
      <c r="A25" s="1" t="s">
        <v>61</v>
      </c>
      <c r="B25" s="4">
        <v>6.0</v>
      </c>
      <c r="C25" s="4">
        <v>7.0</v>
      </c>
      <c r="D25">
        <f t="shared" si="1"/>
        <v>-0.9024627238</v>
      </c>
      <c r="E25">
        <f t="shared" si="2"/>
        <v>-0.7616205744</v>
      </c>
      <c r="F25">
        <f t="shared" si="3"/>
        <v>-0.8320416491</v>
      </c>
      <c r="G25">
        <f t="shared" si="4"/>
        <v>-0.9121631702</v>
      </c>
      <c r="H25" s="5">
        <v>0.049655019428715585</v>
      </c>
      <c r="I25" s="5">
        <v>-0.8320416491381617</v>
      </c>
      <c r="J25" s="5">
        <f t="shared" si="5"/>
        <v>-0.3911933149</v>
      </c>
      <c r="K25" s="5">
        <v>21.0</v>
      </c>
      <c r="L25" s="5">
        <v>0.0</v>
      </c>
      <c r="M25" s="8">
        <f t="shared" si="6"/>
        <v>1</v>
      </c>
      <c r="N25">
        <f t="shared" si="7"/>
        <v>21</v>
      </c>
      <c r="O25">
        <f t="shared" si="8"/>
        <v>0.6734865542</v>
      </c>
      <c r="P25">
        <f t="shared" si="9"/>
        <v>-0.5741765153</v>
      </c>
      <c r="Q25">
        <f t="shared" si="10"/>
        <v>0.04965501943</v>
      </c>
      <c r="R25" s="9">
        <f t="shared" si="11"/>
        <v>0.2228340625</v>
      </c>
      <c r="S25">
        <f t="shared" si="12"/>
        <v>-0.3446645538</v>
      </c>
    </row>
    <row r="26">
      <c r="A26" s="1" t="s">
        <v>62</v>
      </c>
      <c r="B26" s="4">
        <v>3.85</v>
      </c>
      <c r="C26" s="4">
        <v>38.0</v>
      </c>
      <c r="D26">
        <f t="shared" si="1"/>
        <v>-0.6996465185</v>
      </c>
      <c r="E26">
        <f t="shared" si="2"/>
        <v>-2.26264779</v>
      </c>
      <c r="F26">
        <f t="shared" si="3"/>
        <v>-1.481147154</v>
      </c>
      <c r="G26">
        <f t="shared" si="4"/>
        <v>-1.217023892</v>
      </c>
      <c r="H26" s="5">
        <v>0.14631142730405047</v>
      </c>
      <c r="I26" s="5">
        <v>-1.4811471542245276</v>
      </c>
      <c r="J26" s="5">
        <f t="shared" si="5"/>
        <v>-0.6674178635</v>
      </c>
      <c r="K26" s="5">
        <v>143.0</v>
      </c>
      <c r="L26" s="5">
        <v>0.0</v>
      </c>
      <c r="M26" s="8">
        <f t="shared" si="6"/>
        <v>1</v>
      </c>
      <c r="N26">
        <f t="shared" si="7"/>
        <v>143</v>
      </c>
      <c r="O26">
        <f t="shared" si="8"/>
        <v>0.6734865542</v>
      </c>
      <c r="P26">
        <f t="shared" si="9"/>
        <v>-0.3808636996</v>
      </c>
      <c r="Q26">
        <f t="shared" si="10"/>
        <v>0.1463114273</v>
      </c>
      <c r="R26" s="9">
        <f t="shared" si="11"/>
        <v>0.3825067677</v>
      </c>
      <c r="S26">
        <f t="shared" si="12"/>
        <v>-0.4172585623</v>
      </c>
    </row>
    <row r="27">
      <c r="A27" s="1" t="s">
        <v>56</v>
      </c>
      <c r="B27" s="4">
        <v>4.35</v>
      </c>
      <c r="C27" s="4">
        <v>54.0</v>
      </c>
      <c r="D27">
        <f t="shared" si="1"/>
        <v>-0.5949671868</v>
      </c>
      <c r="E27">
        <f t="shared" si="2"/>
        <v>-1.913571693</v>
      </c>
      <c r="F27">
        <f t="shared" si="3"/>
        <v>-1.25426944</v>
      </c>
      <c r="G27">
        <f t="shared" si="4"/>
        <v>-1.119941713</v>
      </c>
      <c r="H27" s="5">
        <v>0.03618650357723452</v>
      </c>
      <c r="I27" s="5">
        <v>-1.254269440033436</v>
      </c>
      <c r="J27" s="5">
        <f t="shared" si="5"/>
        <v>-0.6090414682</v>
      </c>
      <c r="K27" s="5">
        <v>4.0</v>
      </c>
      <c r="L27" s="5">
        <v>0.0</v>
      </c>
      <c r="M27" s="8">
        <f t="shared" si="6"/>
        <v>1</v>
      </c>
      <c r="N27">
        <f t="shared" si="7"/>
        <v>4</v>
      </c>
      <c r="O27">
        <f t="shared" si="8"/>
        <v>0.6734865542</v>
      </c>
      <c r="P27">
        <f t="shared" si="9"/>
        <v>-0.601113547</v>
      </c>
      <c r="Q27">
        <f t="shared" si="10"/>
        <v>0.03618650358</v>
      </c>
      <c r="R27" s="9">
        <f t="shared" si="11"/>
        <v>0.1902275048</v>
      </c>
      <c r="S27">
        <f t="shared" si="12"/>
        <v>-0.464857104</v>
      </c>
    </row>
    <row r="28">
      <c r="A28" s="1" t="s">
        <v>65</v>
      </c>
      <c r="B28" s="4">
        <v>7.75</v>
      </c>
      <c r="C28" s="4">
        <v>66.0</v>
      </c>
      <c r="D28">
        <f t="shared" si="1"/>
        <v>-0.516457688</v>
      </c>
      <c r="E28">
        <f t="shared" si="2"/>
        <v>0.4601457637</v>
      </c>
      <c r="F28">
        <f t="shared" si="3"/>
        <v>-0.02815596212</v>
      </c>
      <c r="G28">
        <f t="shared" si="4"/>
        <v>-0.1677973841</v>
      </c>
      <c r="H28" s="5">
        <v>-1.0</v>
      </c>
      <c r="I28" s="5">
        <v>-0.028155962116575617</v>
      </c>
      <c r="J28" s="5">
        <f t="shared" si="5"/>
        <v>-0.5140779811</v>
      </c>
      <c r="K28" s="5">
        <v>0.0</v>
      </c>
      <c r="L28" s="5">
        <v>0.0</v>
      </c>
      <c r="M28" s="8">
        <f t="shared" si="6"/>
        <v>0</v>
      </c>
      <c r="N28">
        <f t="shared" si="7"/>
        <v>0</v>
      </c>
      <c r="O28">
        <f t="shared" si="8"/>
        <v>-1</v>
      </c>
      <c r="P28">
        <f t="shared" si="9"/>
        <v>-1</v>
      </c>
      <c r="Q28">
        <f t="shared" si="10"/>
        <v>-1</v>
      </c>
      <c r="R28" s="9">
        <f t="shared" si="11"/>
        <v>-1</v>
      </c>
      <c r="S28">
        <f t="shared" si="12"/>
        <v>-0.5838986921</v>
      </c>
    </row>
    <row r="29">
      <c r="A29" s="1" t="s">
        <v>66</v>
      </c>
      <c r="B29" s="4">
        <v>6.25</v>
      </c>
      <c r="C29" s="4">
        <v>148.0</v>
      </c>
      <c r="D29">
        <f t="shared" si="1"/>
        <v>0.02002388733</v>
      </c>
      <c r="E29">
        <f t="shared" si="2"/>
        <v>-0.5870825261</v>
      </c>
      <c r="F29">
        <f t="shared" si="3"/>
        <v>-0.2835293194</v>
      </c>
      <c r="G29">
        <f t="shared" si="4"/>
        <v>-0.5324747125</v>
      </c>
      <c r="H29" s="5">
        <v>-1.0</v>
      </c>
      <c r="I29" s="5">
        <v>-0.28352931940335085</v>
      </c>
      <c r="J29" s="5">
        <f t="shared" si="5"/>
        <v>-0.6417646597</v>
      </c>
      <c r="K29" s="5">
        <v>0.0</v>
      </c>
      <c r="L29" s="5">
        <v>0.0</v>
      </c>
      <c r="M29" s="8">
        <f t="shared" si="6"/>
        <v>0</v>
      </c>
      <c r="N29">
        <f t="shared" si="7"/>
        <v>0</v>
      </c>
      <c r="O29">
        <f t="shared" si="8"/>
        <v>-1</v>
      </c>
      <c r="P29">
        <f t="shared" si="9"/>
        <v>-1</v>
      </c>
      <c r="Q29">
        <f t="shared" si="10"/>
        <v>-1</v>
      </c>
      <c r="R29" s="9">
        <f t="shared" si="11"/>
        <v>-1</v>
      </c>
      <c r="S29">
        <f t="shared" si="12"/>
        <v>-0.7662373562</v>
      </c>
    </row>
    <row r="30">
      <c r="A30" s="1" t="s">
        <v>67</v>
      </c>
      <c r="B30" s="4">
        <v>6.75</v>
      </c>
      <c r="C30" s="4">
        <v>36.0</v>
      </c>
      <c r="D30">
        <f t="shared" si="1"/>
        <v>-0.712731435</v>
      </c>
      <c r="E30">
        <f t="shared" si="2"/>
        <v>-0.2380064295</v>
      </c>
      <c r="F30">
        <f t="shared" si="3"/>
        <v>-0.4753689323</v>
      </c>
      <c r="G30">
        <f t="shared" si="4"/>
        <v>-0.6894700372</v>
      </c>
      <c r="H30" s="5">
        <v>-1.0</v>
      </c>
      <c r="I30" s="5">
        <v>-0.47536893226358196</v>
      </c>
      <c r="J30" s="5">
        <f t="shared" si="5"/>
        <v>-0.7376844661</v>
      </c>
      <c r="K30" s="5">
        <v>0.0</v>
      </c>
      <c r="L30" s="5">
        <v>0.0</v>
      </c>
      <c r="M30" s="8">
        <f t="shared" si="6"/>
        <v>0</v>
      </c>
      <c r="N30">
        <f t="shared" si="7"/>
        <v>0</v>
      </c>
      <c r="O30">
        <f t="shared" si="8"/>
        <v>-1</v>
      </c>
      <c r="P30">
        <f t="shared" si="9"/>
        <v>-1</v>
      </c>
      <c r="Q30">
        <f t="shared" si="10"/>
        <v>-1</v>
      </c>
      <c r="R30" s="9">
        <f t="shared" si="11"/>
        <v>-1</v>
      </c>
      <c r="S30">
        <f t="shared" si="12"/>
        <v>-0.8447350186</v>
      </c>
    </row>
    <row r="31">
      <c r="A31" s="1" t="s">
        <v>69</v>
      </c>
      <c r="B31" s="4">
        <v>7.0</v>
      </c>
      <c r="C31" s="4">
        <v>9.0</v>
      </c>
      <c r="D31">
        <f t="shared" si="1"/>
        <v>-0.8893778074</v>
      </c>
      <c r="E31">
        <f t="shared" si="2"/>
        <v>-0.0634683812</v>
      </c>
      <c r="F31">
        <f t="shared" si="3"/>
        <v>-0.4764230943</v>
      </c>
      <c r="G31">
        <f t="shared" si="4"/>
        <v>-0.6902340866</v>
      </c>
      <c r="H31" s="5">
        <v>-1.0</v>
      </c>
      <c r="I31" s="5">
        <v>-0.4764230942836322</v>
      </c>
      <c r="J31" s="5">
        <f t="shared" si="5"/>
        <v>-0.7382115471</v>
      </c>
      <c r="K31" s="5">
        <v>0.0</v>
      </c>
      <c r="L31" s="5">
        <v>0.0</v>
      </c>
      <c r="M31" s="8">
        <f t="shared" si="6"/>
        <v>0</v>
      </c>
      <c r="N31">
        <f t="shared" si="7"/>
        <v>0</v>
      </c>
      <c r="O31">
        <f t="shared" si="8"/>
        <v>-1</v>
      </c>
      <c r="P31">
        <f t="shared" si="9"/>
        <v>-1</v>
      </c>
      <c r="Q31">
        <f t="shared" si="10"/>
        <v>-1</v>
      </c>
      <c r="R31" s="9">
        <f t="shared" si="11"/>
        <v>-1</v>
      </c>
      <c r="S31">
        <f t="shared" si="12"/>
        <v>-0.8451170433</v>
      </c>
    </row>
    <row r="32">
      <c r="A32" s="1" t="s">
        <v>41</v>
      </c>
      <c r="B32" s="4">
        <v>6.6</v>
      </c>
      <c r="C32" s="4">
        <v>27.0</v>
      </c>
      <c r="D32">
        <f t="shared" si="1"/>
        <v>-0.7716135591</v>
      </c>
      <c r="E32">
        <f t="shared" si="2"/>
        <v>-0.3427292585</v>
      </c>
      <c r="F32">
        <f t="shared" si="3"/>
        <v>-0.5571714088</v>
      </c>
      <c r="G32">
        <f t="shared" si="4"/>
        <v>-0.7464391528</v>
      </c>
      <c r="H32" s="5">
        <v>-1.0</v>
      </c>
      <c r="I32" s="5">
        <v>-0.5571714088147811</v>
      </c>
      <c r="J32" s="5">
        <f t="shared" si="5"/>
        <v>-0.7785857044</v>
      </c>
      <c r="K32" s="5">
        <v>0.0</v>
      </c>
      <c r="L32" s="5">
        <v>0.0</v>
      </c>
      <c r="M32" s="8">
        <f t="shared" si="6"/>
        <v>0</v>
      </c>
      <c r="N32">
        <f t="shared" si="7"/>
        <v>0</v>
      </c>
      <c r="O32">
        <f t="shared" si="8"/>
        <v>-1</v>
      </c>
      <c r="P32">
        <f t="shared" si="9"/>
        <v>-1</v>
      </c>
      <c r="Q32">
        <f t="shared" si="10"/>
        <v>-1</v>
      </c>
      <c r="R32" s="9">
        <f t="shared" si="11"/>
        <v>-1</v>
      </c>
      <c r="S32">
        <f t="shared" si="12"/>
        <v>-0.8732195764</v>
      </c>
    </row>
    <row r="33">
      <c r="A33" s="1" t="s">
        <v>71</v>
      </c>
      <c r="B33" s="4">
        <v>6.25</v>
      </c>
      <c r="C33" s="4">
        <v>56.0</v>
      </c>
      <c r="D33">
        <f t="shared" si="1"/>
        <v>-0.5818822703</v>
      </c>
      <c r="E33">
        <f t="shared" si="2"/>
        <v>-0.5870825261</v>
      </c>
      <c r="F33">
        <f t="shared" si="3"/>
        <v>-0.5844823982</v>
      </c>
      <c r="G33">
        <f t="shared" si="4"/>
        <v>-0.7645144853</v>
      </c>
      <c r="H33" s="5">
        <v>-1.0</v>
      </c>
      <c r="I33" s="5">
        <v>-0.5844823982214891</v>
      </c>
      <c r="J33" s="5">
        <f t="shared" si="5"/>
        <v>-0.7922411991</v>
      </c>
      <c r="K33" s="5">
        <v>0.0</v>
      </c>
      <c r="L33" s="5">
        <v>0.0</v>
      </c>
      <c r="M33" s="8">
        <f t="shared" si="6"/>
        <v>0</v>
      </c>
      <c r="N33">
        <f t="shared" si="7"/>
        <v>0</v>
      </c>
      <c r="O33">
        <f t="shared" si="8"/>
        <v>-1</v>
      </c>
      <c r="P33">
        <f t="shared" si="9"/>
        <v>-1</v>
      </c>
      <c r="Q33">
        <f t="shared" si="10"/>
        <v>-1</v>
      </c>
      <c r="R33" s="9">
        <f t="shared" si="11"/>
        <v>-1</v>
      </c>
      <c r="S33">
        <f t="shared" si="12"/>
        <v>-0.8822572426</v>
      </c>
    </row>
    <row r="34">
      <c r="A34" s="1" t="s">
        <v>72</v>
      </c>
      <c r="B34" s="4">
        <v>5.0</v>
      </c>
      <c r="C34" s="4">
        <v>67.0</v>
      </c>
      <c r="D34">
        <f t="shared" si="1"/>
        <v>-0.5099152297</v>
      </c>
      <c r="E34">
        <f t="shared" si="2"/>
        <v>-1.459772768</v>
      </c>
      <c r="F34">
        <f t="shared" si="3"/>
        <v>-0.9848439987</v>
      </c>
      <c r="G34">
        <f t="shared" si="4"/>
        <v>-0.9923930666</v>
      </c>
      <c r="H34" s="5">
        <v>-1.0</v>
      </c>
      <c r="I34" s="5">
        <v>-0.9848439987022067</v>
      </c>
      <c r="J34" s="5">
        <f t="shared" si="5"/>
        <v>-0.9924219994</v>
      </c>
      <c r="K34" s="5">
        <v>0.0</v>
      </c>
      <c r="L34" s="5">
        <v>0.0</v>
      </c>
      <c r="M34" s="8">
        <f t="shared" si="6"/>
        <v>0</v>
      </c>
      <c r="N34">
        <f t="shared" si="7"/>
        <v>0</v>
      </c>
      <c r="O34">
        <f t="shared" si="8"/>
        <v>-1</v>
      </c>
      <c r="P34">
        <f t="shared" si="9"/>
        <v>-1</v>
      </c>
      <c r="Q34">
        <f t="shared" si="10"/>
        <v>-1</v>
      </c>
      <c r="R34" s="9">
        <f t="shared" si="11"/>
        <v>-1</v>
      </c>
      <c r="S34">
        <f t="shared" si="12"/>
        <v>-0.9961965333</v>
      </c>
    </row>
    <row r="35">
      <c r="M35" s="8"/>
      <c r="R35" s="9"/>
    </row>
    <row r="36">
      <c r="M36" s="8"/>
    </row>
    <row r="37">
      <c r="M37" s="8"/>
    </row>
    <row r="38">
      <c r="M38" s="8"/>
    </row>
    <row r="39">
      <c r="M39" s="8"/>
    </row>
    <row r="40">
      <c r="M40" s="8"/>
    </row>
    <row r="41">
      <c r="M41" s="8"/>
    </row>
    <row r="42">
      <c r="M42" s="8"/>
    </row>
    <row r="43">
      <c r="M43" s="8"/>
    </row>
    <row r="44">
      <c r="M44" s="8"/>
    </row>
    <row r="45">
      <c r="M45" s="8"/>
    </row>
    <row r="46">
      <c r="M46" s="8"/>
    </row>
    <row r="47">
      <c r="M47" s="8"/>
    </row>
    <row r="48">
      <c r="M48" s="8"/>
    </row>
    <row r="49">
      <c r="M49" s="8"/>
    </row>
    <row r="50">
      <c r="M50" s="8"/>
    </row>
    <row r="51">
      <c r="M51" s="8"/>
    </row>
    <row r="52">
      <c r="M52" s="8"/>
    </row>
    <row r="53">
      <c r="M53" s="8"/>
    </row>
    <row r="54">
      <c r="M54" s="8"/>
    </row>
    <row r="55">
      <c r="M55" s="8"/>
    </row>
    <row r="56">
      <c r="M56" s="8"/>
    </row>
    <row r="57">
      <c r="M57" s="8"/>
    </row>
    <row r="58">
      <c r="M58" s="8"/>
    </row>
    <row r="59">
      <c r="M59" s="8"/>
    </row>
    <row r="60">
      <c r="M60" s="8"/>
    </row>
    <row r="61">
      <c r="M61" s="8"/>
    </row>
    <row r="62">
      <c r="M62" s="8"/>
    </row>
    <row r="63">
      <c r="M63" s="8"/>
    </row>
    <row r="64">
      <c r="M64" s="8"/>
    </row>
    <row r="65">
      <c r="M65" s="8"/>
    </row>
    <row r="66">
      <c r="M66" s="8"/>
    </row>
    <row r="67">
      <c r="M67" s="8"/>
    </row>
    <row r="68">
      <c r="M68" s="8"/>
    </row>
    <row r="69">
      <c r="M69" s="8"/>
    </row>
    <row r="70">
      <c r="M70" s="8"/>
    </row>
    <row r="71">
      <c r="M71" s="8"/>
    </row>
    <row r="72">
      <c r="M72" s="8"/>
    </row>
    <row r="73">
      <c r="M73" s="8"/>
    </row>
    <row r="74">
      <c r="M74" s="8"/>
    </row>
    <row r="75">
      <c r="M75" s="8"/>
    </row>
    <row r="76">
      <c r="M76" s="8"/>
    </row>
    <row r="77">
      <c r="M77" s="8"/>
    </row>
    <row r="78">
      <c r="M78" s="8"/>
    </row>
    <row r="79">
      <c r="M79" s="8"/>
    </row>
    <row r="80">
      <c r="M80" s="8"/>
    </row>
    <row r="81">
      <c r="M81" s="8"/>
    </row>
    <row r="82">
      <c r="M82" s="8"/>
    </row>
    <row r="83">
      <c r="M83" s="8"/>
    </row>
    <row r="84">
      <c r="M84" s="8"/>
    </row>
    <row r="85">
      <c r="M85" s="8"/>
    </row>
    <row r="86">
      <c r="M86" s="8"/>
    </row>
    <row r="87">
      <c r="M87" s="8"/>
    </row>
    <row r="88">
      <c r="M88" s="8"/>
    </row>
    <row r="89">
      <c r="M89" s="8"/>
    </row>
    <row r="90">
      <c r="M90" s="8"/>
    </row>
    <row r="91">
      <c r="M91" s="8"/>
    </row>
    <row r="92">
      <c r="M92" s="8"/>
    </row>
    <row r="93">
      <c r="M93" s="8"/>
    </row>
    <row r="94">
      <c r="M94" s="8"/>
    </row>
    <row r="95">
      <c r="M95" s="8"/>
    </row>
    <row r="96">
      <c r="M96" s="8"/>
    </row>
    <row r="97">
      <c r="M97" s="8"/>
    </row>
    <row r="98">
      <c r="M98" s="8"/>
    </row>
    <row r="99">
      <c r="M99" s="8"/>
    </row>
    <row r="100">
      <c r="M100" s="8"/>
    </row>
    <row r="101">
      <c r="M101" s="8"/>
    </row>
    <row r="102">
      <c r="M102" s="8"/>
    </row>
    <row r="103">
      <c r="M103" s="8"/>
    </row>
    <row r="104">
      <c r="M104" s="8"/>
    </row>
    <row r="105">
      <c r="M105" s="8"/>
    </row>
    <row r="106">
      <c r="M106" s="8"/>
    </row>
    <row r="107">
      <c r="M107" s="8"/>
    </row>
    <row r="108">
      <c r="M108" s="8"/>
    </row>
    <row r="109">
      <c r="M109" s="8"/>
    </row>
    <row r="110">
      <c r="M110" s="8"/>
    </row>
    <row r="111">
      <c r="M111" s="8"/>
    </row>
    <row r="112">
      <c r="M112" s="8"/>
    </row>
    <row r="113">
      <c r="M113" s="8"/>
    </row>
    <row r="114">
      <c r="M114" s="8"/>
    </row>
    <row r="115">
      <c r="M115" s="8"/>
    </row>
    <row r="116">
      <c r="M116" s="8"/>
    </row>
    <row r="117">
      <c r="M117" s="8"/>
    </row>
    <row r="118">
      <c r="M118" s="8"/>
    </row>
    <row r="119">
      <c r="M119" s="8"/>
    </row>
    <row r="120">
      <c r="M120" s="8"/>
    </row>
    <row r="121">
      <c r="M121" s="8"/>
    </row>
    <row r="122">
      <c r="M122" s="8"/>
    </row>
    <row r="123">
      <c r="M123" s="8"/>
    </row>
    <row r="124">
      <c r="M124" s="8"/>
    </row>
    <row r="125">
      <c r="M125" s="8"/>
    </row>
    <row r="126">
      <c r="M126" s="8"/>
    </row>
    <row r="127">
      <c r="M127" s="8"/>
    </row>
    <row r="128">
      <c r="M128" s="8"/>
    </row>
    <row r="129">
      <c r="M129" s="8"/>
    </row>
    <row r="130">
      <c r="M130" s="8"/>
    </row>
    <row r="131">
      <c r="M131" s="8"/>
    </row>
    <row r="132">
      <c r="M132" s="8"/>
    </row>
    <row r="133">
      <c r="M133" s="8"/>
    </row>
    <row r="134">
      <c r="M134" s="8"/>
    </row>
    <row r="135">
      <c r="M135" s="8"/>
    </row>
    <row r="136">
      <c r="M136" s="8"/>
    </row>
    <row r="137">
      <c r="M137" s="8"/>
    </row>
    <row r="138">
      <c r="M138" s="8"/>
    </row>
    <row r="139">
      <c r="M139" s="8"/>
    </row>
    <row r="140">
      <c r="M140" s="8"/>
    </row>
    <row r="141">
      <c r="M141" s="8"/>
    </row>
    <row r="142">
      <c r="M142" s="8"/>
    </row>
    <row r="143">
      <c r="M143" s="8"/>
    </row>
    <row r="144">
      <c r="M144" s="8"/>
    </row>
    <row r="145">
      <c r="M145" s="8"/>
    </row>
    <row r="146">
      <c r="M146" s="8"/>
    </row>
    <row r="147">
      <c r="M147" s="8"/>
    </row>
    <row r="148">
      <c r="M148" s="8"/>
    </row>
    <row r="149">
      <c r="M149" s="8"/>
    </row>
    <row r="150">
      <c r="M150" s="8"/>
    </row>
    <row r="151">
      <c r="M151" s="8"/>
    </row>
    <row r="152">
      <c r="M152" s="8"/>
    </row>
    <row r="153">
      <c r="M153" s="8"/>
    </row>
    <row r="154">
      <c r="M154" s="8"/>
    </row>
    <row r="155">
      <c r="M155" s="8"/>
    </row>
    <row r="156">
      <c r="M156" s="8"/>
    </row>
    <row r="157">
      <c r="M157" s="8"/>
    </row>
    <row r="158">
      <c r="M158" s="8"/>
    </row>
    <row r="159">
      <c r="M159" s="8"/>
    </row>
    <row r="160">
      <c r="M160" s="8"/>
    </row>
    <row r="161">
      <c r="M161" s="8"/>
    </row>
    <row r="162">
      <c r="M162" s="8"/>
    </row>
    <row r="163">
      <c r="M163" s="8"/>
    </row>
    <row r="164">
      <c r="M164" s="8"/>
    </row>
    <row r="165">
      <c r="M165" s="8"/>
    </row>
    <row r="166">
      <c r="M166" s="8"/>
    </row>
    <row r="167">
      <c r="M167" s="8"/>
    </row>
    <row r="168">
      <c r="M168" s="8"/>
    </row>
    <row r="169">
      <c r="M169" s="8"/>
    </row>
    <row r="170">
      <c r="M170" s="8"/>
    </row>
    <row r="171">
      <c r="M171" s="8"/>
    </row>
    <row r="172">
      <c r="M172" s="8"/>
    </row>
    <row r="173">
      <c r="M173" s="8"/>
    </row>
    <row r="174">
      <c r="M174" s="8"/>
    </row>
    <row r="175">
      <c r="M175" s="8"/>
    </row>
    <row r="176">
      <c r="M176" s="8"/>
    </row>
    <row r="177">
      <c r="M177" s="8"/>
    </row>
    <row r="178">
      <c r="M178" s="8"/>
    </row>
    <row r="179">
      <c r="M179" s="8"/>
    </row>
    <row r="180">
      <c r="M180" s="8"/>
    </row>
    <row r="181">
      <c r="M181" s="8"/>
    </row>
    <row r="182">
      <c r="M182" s="8"/>
    </row>
    <row r="183">
      <c r="M183" s="8"/>
    </row>
    <row r="184">
      <c r="M184" s="8"/>
    </row>
    <row r="185">
      <c r="M185" s="8"/>
    </row>
    <row r="186">
      <c r="M186" s="8"/>
    </row>
    <row r="187">
      <c r="M187" s="8"/>
    </row>
    <row r="188">
      <c r="M188" s="8"/>
    </row>
    <row r="189">
      <c r="M189" s="8"/>
    </row>
    <row r="190">
      <c r="M190" s="8"/>
    </row>
    <row r="191">
      <c r="M191" s="8"/>
    </row>
    <row r="192">
      <c r="M192" s="8"/>
    </row>
    <row r="193">
      <c r="M193" s="8"/>
    </row>
    <row r="194">
      <c r="M194" s="8"/>
    </row>
    <row r="195">
      <c r="M195" s="8"/>
    </row>
    <row r="196">
      <c r="M196" s="8"/>
    </row>
    <row r="197">
      <c r="M197" s="8"/>
    </row>
    <row r="198">
      <c r="M198" s="8"/>
    </row>
    <row r="199">
      <c r="M199" s="8"/>
    </row>
    <row r="200">
      <c r="M200" s="8"/>
    </row>
    <row r="201">
      <c r="M201" s="8"/>
    </row>
    <row r="202">
      <c r="M202" s="8"/>
    </row>
    <row r="203">
      <c r="M203" s="8"/>
    </row>
    <row r="204">
      <c r="M204" s="8"/>
    </row>
    <row r="205">
      <c r="M205" s="8"/>
    </row>
    <row r="206">
      <c r="M206" s="8"/>
    </row>
    <row r="207">
      <c r="M207" s="8"/>
    </row>
    <row r="208">
      <c r="M208" s="8"/>
    </row>
    <row r="209">
      <c r="M209" s="8"/>
    </row>
    <row r="210">
      <c r="M210" s="8"/>
    </row>
    <row r="211">
      <c r="M211" s="8"/>
    </row>
    <row r="212">
      <c r="M212" s="8"/>
    </row>
    <row r="213">
      <c r="M213" s="8"/>
    </row>
    <row r="214">
      <c r="M214" s="8"/>
    </row>
    <row r="215">
      <c r="M215" s="8"/>
    </row>
    <row r="216">
      <c r="M216" s="8"/>
    </row>
    <row r="217">
      <c r="M217" s="8"/>
    </row>
    <row r="218">
      <c r="M218" s="8"/>
    </row>
    <row r="219">
      <c r="M219" s="8"/>
    </row>
    <row r="220">
      <c r="M220" s="8"/>
    </row>
    <row r="221">
      <c r="M221" s="8"/>
    </row>
    <row r="222">
      <c r="M222" s="8"/>
    </row>
    <row r="223">
      <c r="M223" s="8"/>
    </row>
    <row r="224">
      <c r="M224" s="8"/>
    </row>
    <row r="225">
      <c r="M225" s="8"/>
    </row>
    <row r="226">
      <c r="M226" s="8"/>
    </row>
    <row r="227">
      <c r="M227" s="8"/>
    </row>
    <row r="228">
      <c r="M228" s="8"/>
    </row>
    <row r="229">
      <c r="M229" s="8"/>
    </row>
    <row r="230">
      <c r="M230" s="8"/>
    </row>
    <row r="231">
      <c r="M231" s="8"/>
    </row>
    <row r="232">
      <c r="M232" s="8"/>
    </row>
    <row r="233">
      <c r="M233" s="8"/>
    </row>
    <row r="234">
      <c r="M234" s="8"/>
    </row>
    <row r="235">
      <c r="M235" s="8"/>
    </row>
    <row r="236">
      <c r="M236" s="8"/>
    </row>
    <row r="237">
      <c r="M237" s="8"/>
    </row>
    <row r="238">
      <c r="M238" s="8"/>
    </row>
    <row r="239">
      <c r="M239" s="8"/>
    </row>
    <row r="240">
      <c r="M240" s="8"/>
    </row>
    <row r="241">
      <c r="M241" s="8"/>
    </row>
    <row r="242">
      <c r="M242" s="8"/>
    </row>
    <row r="243">
      <c r="M243" s="8"/>
    </row>
    <row r="244">
      <c r="M244" s="8"/>
    </row>
    <row r="245">
      <c r="M245" s="8"/>
    </row>
    <row r="246">
      <c r="M246" s="8"/>
    </row>
    <row r="247">
      <c r="M247" s="8"/>
    </row>
    <row r="248">
      <c r="M248" s="8"/>
    </row>
    <row r="249">
      <c r="M249" s="8"/>
    </row>
    <row r="250">
      <c r="M250" s="8"/>
    </row>
    <row r="251">
      <c r="M251" s="8"/>
    </row>
    <row r="252">
      <c r="M252" s="8"/>
    </row>
    <row r="253">
      <c r="M253" s="8"/>
    </row>
    <row r="254">
      <c r="M254" s="8"/>
    </row>
    <row r="255">
      <c r="M255" s="8"/>
    </row>
    <row r="256">
      <c r="M256" s="8"/>
    </row>
    <row r="257">
      <c r="M257" s="8"/>
    </row>
    <row r="258">
      <c r="M258" s="8"/>
    </row>
    <row r="259">
      <c r="M259" s="8"/>
    </row>
    <row r="260">
      <c r="M260" s="8"/>
    </row>
    <row r="261">
      <c r="M261" s="8"/>
    </row>
    <row r="262">
      <c r="M262" s="8"/>
    </row>
    <row r="263">
      <c r="M263" s="8"/>
    </row>
    <row r="264">
      <c r="M264" s="8"/>
    </row>
    <row r="265">
      <c r="M265" s="8"/>
    </row>
    <row r="266">
      <c r="M266" s="8"/>
    </row>
    <row r="267">
      <c r="M267" s="8"/>
    </row>
    <row r="268">
      <c r="M268" s="8"/>
    </row>
    <row r="269">
      <c r="M269" s="8"/>
    </row>
    <row r="270">
      <c r="M270" s="8"/>
    </row>
    <row r="271">
      <c r="M271" s="8"/>
    </row>
    <row r="272">
      <c r="M272" s="8"/>
    </row>
    <row r="273">
      <c r="M273" s="8"/>
    </row>
    <row r="274">
      <c r="M274" s="8"/>
    </row>
    <row r="275">
      <c r="M275" s="8"/>
    </row>
    <row r="276">
      <c r="M276" s="8"/>
    </row>
    <row r="277">
      <c r="M277" s="8"/>
    </row>
    <row r="278">
      <c r="M278" s="8"/>
    </row>
    <row r="279">
      <c r="M279" s="8"/>
    </row>
    <row r="280">
      <c r="M280" s="8"/>
    </row>
    <row r="281">
      <c r="M281" s="8"/>
    </row>
    <row r="282">
      <c r="M282" s="8"/>
    </row>
    <row r="283">
      <c r="M283" s="8"/>
    </row>
    <row r="284">
      <c r="M284" s="8"/>
    </row>
    <row r="285">
      <c r="M285" s="8"/>
    </row>
    <row r="286">
      <c r="M286" s="8"/>
    </row>
    <row r="287">
      <c r="M287" s="8"/>
    </row>
    <row r="288">
      <c r="M288" s="8"/>
    </row>
    <row r="289">
      <c r="M289" s="8"/>
    </row>
    <row r="290">
      <c r="M290" s="8"/>
    </row>
    <row r="291">
      <c r="M291" s="8"/>
    </row>
    <row r="292">
      <c r="M292" s="8"/>
    </row>
    <row r="293">
      <c r="M293" s="8"/>
    </row>
    <row r="294">
      <c r="M294" s="8"/>
    </row>
    <row r="295">
      <c r="M295" s="8"/>
    </row>
    <row r="296">
      <c r="M296" s="8"/>
    </row>
    <row r="297">
      <c r="M297" s="8"/>
    </row>
    <row r="298">
      <c r="M298" s="8"/>
    </row>
    <row r="299">
      <c r="M299" s="8"/>
    </row>
    <row r="300">
      <c r="M300" s="8"/>
    </row>
    <row r="301">
      <c r="M301" s="8"/>
    </row>
    <row r="302">
      <c r="M302" s="8"/>
    </row>
    <row r="303">
      <c r="M303" s="8"/>
    </row>
    <row r="304">
      <c r="M304" s="8"/>
    </row>
    <row r="305">
      <c r="M305" s="8"/>
    </row>
    <row r="306">
      <c r="M306" s="8"/>
    </row>
    <row r="307">
      <c r="M307" s="8"/>
    </row>
    <row r="308">
      <c r="M308" s="8"/>
    </row>
    <row r="309">
      <c r="M309" s="8"/>
    </row>
    <row r="310">
      <c r="M310" s="8"/>
    </row>
    <row r="311">
      <c r="M311" s="8"/>
    </row>
    <row r="312">
      <c r="M312" s="8"/>
    </row>
    <row r="313">
      <c r="M313" s="8"/>
    </row>
    <row r="314">
      <c r="M314" s="8"/>
    </row>
    <row r="315">
      <c r="M315" s="8"/>
    </row>
    <row r="316">
      <c r="M316" s="8"/>
    </row>
    <row r="317">
      <c r="M317" s="8"/>
    </row>
    <row r="318">
      <c r="M318" s="8"/>
    </row>
    <row r="319">
      <c r="M319" s="8"/>
    </row>
    <row r="320">
      <c r="M320" s="8"/>
    </row>
    <row r="321">
      <c r="M321" s="8"/>
    </row>
    <row r="322">
      <c r="M322" s="8"/>
    </row>
    <row r="323">
      <c r="M323" s="8"/>
    </row>
    <row r="324">
      <c r="M324" s="8"/>
    </row>
    <row r="325">
      <c r="M325" s="8"/>
    </row>
    <row r="326">
      <c r="M326" s="8"/>
    </row>
    <row r="327">
      <c r="M327" s="8"/>
    </row>
    <row r="328">
      <c r="M328" s="8"/>
    </row>
    <row r="329">
      <c r="M329" s="8"/>
    </row>
    <row r="330">
      <c r="M330" s="8"/>
    </row>
    <row r="331">
      <c r="M331" s="8"/>
    </row>
    <row r="332">
      <c r="M332" s="8"/>
    </row>
    <row r="333">
      <c r="M333" s="8"/>
    </row>
    <row r="334">
      <c r="M334" s="8"/>
    </row>
    <row r="335">
      <c r="M335" s="8"/>
    </row>
    <row r="336">
      <c r="M336" s="8"/>
    </row>
    <row r="337">
      <c r="M337" s="8"/>
    </row>
    <row r="338">
      <c r="M338" s="8"/>
    </row>
    <row r="339">
      <c r="M339" s="8"/>
    </row>
    <row r="340">
      <c r="M340" s="8"/>
    </row>
    <row r="341">
      <c r="M341" s="8"/>
    </row>
    <row r="342">
      <c r="M342" s="8"/>
    </row>
    <row r="343">
      <c r="M343" s="8"/>
    </row>
    <row r="344">
      <c r="M344" s="8"/>
    </row>
    <row r="345">
      <c r="M345" s="8"/>
    </row>
    <row r="346">
      <c r="M346" s="8"/>
    </row>
    <row r="347">
      <c r="M347" s="8"/>
    </row>
    <row r="348">
      <c r="M348" s="8"/>
    </row>
    <row r="349">
      <c r="M349" s="8"/>
    </row>
    <row r="350">
      <c r="M350" s="8"/>
    </row>
    <row r="351">
      <c r="M351" s="8"/>
    </row>
    <row r="352">
      <c r="M352" s="8"/>
    </row>
    <row r="353">
      <c r="M353" s="8"/>
    </row>
    <row r="354">
      <c r="M354" s="8"/>
    </row>
    <row r="355">
      <c r="M355" s="8"/>
    </row>
    <row r="356">
      <c r="M356" s="8"/>
    </row>
    <row r="357">
      <c r="M357" s="8"/>
    </row>
    <row r="358">
      <c r="M358" s="8"/>
    </row>
    <row r="359">
      <c r="M359" s="8"/>
    </row>
    <row r="360">
      <c r="M360" s="8"/>
    </row>
    <row r="361">
      <c r="M361" s="8"/>
    </row>
    <row r="362">
      <c r="M362" s="8"/>
    </row>
    <row r="363">
      <c r="M363" s="8"/>
    </row>
    <row r="364">
      <c r="M364" s="8"/>
    </row>
    <row r="365">
      <c r="M365" s="8"/>
    </row>
    <row r="366">
      <c r="M366" s="8"/>
    </row>
    <row r="367">
      <c r="M367" s="8"/>
    </row>
    <row r="368">
      <c r="M368" s="8"/>
    </row>
    <row r="369">
      <c r="M369" s="8"/>
    </row>
    <row r="370">
      <c r="M370" s="8"/>
    </row>
    <row r="371">
      <c r="M371" s="8"/>
    </row>
    <row r="372">
      <c r="M372" s="8"/>
    </row>
    <row r="373">
      <c r="M373" s="8"/>
    </row>
    <row r="374">
      <c r="M374" s="8"/>
    </row>
    <row r="375">
      <c r="M375" s="8"/>
    </row>
    <row r="376">
      <c r="M376" s="8"/>
    </row>
    <row r="377">
      <c r="M377" s="8"/>
    </row>
    <row r="378">
      <c r="M378" s="8"/>
    </row>
    <row r="379">
      <c r="M379" s="8"/>
    </row>
    <row r="380">
      <c r="M380" s="8"/>
    </row>
    <row r="381">
      <c r="M381" s="8"/>
    </row>
    <row r="382">
      <c r="M382" s="8"/>
    </row>
    <row r="383">
      <c r="M383" s="8"/>
    </row>
    <row r="384">
      <c r="M384" s="8"/>
    </row>
    <row r="385">
      <c r="M385" s="8"/>
    </row>
    <row r="386">
      <c r="M386" s="8"/>
    </row>
    <row r="387">
      <c r="M387" s="8"/>
    </row>
    <row r="388">
      <c r="M388" s="8"/>
    </row>
    <row r="389">
      <c r="M389" s="8"/>
    </row>
    <row r="390">
      <c r="M390" s="8"/>
    </row>
    <row r="391">
      <c r="M391" s="8"/>
    </row>
    <row r="392">
      <c r="M392" s="8"/>
    </row>
    <row r="393">
      <c r="M393" s="8"/>
    </row>
    <row r="394">
      <c r="M394" s="8"/>
    </row>
    <row r="395">
      <c r="M395" s="8"/>
    </row>
    <row r="396">
      <c r="M396" s="8"/>
    </row>
    <row r="397">
      <c r="M397" s="8"/>
    </row>
    <row r="398">
      <c r="M398" s="8"/>
    </row>
    <row r="399">
      <c r="M399" s="8"/>
    </row>
    <row r="400">
      <c r="M400" s="8"/>
    </row>
    <row r="401">
      <c r="M401" s="8"/>
    </row>
    <row r="402">
      <c r="M402" s="8"/>
    </row>
    <row r="403">
      <c r="M403" s="8"/>
    </row>
    <row r="404">
      <c r="M404" s="8"/>
    </row>
    <row r="405">
      <c r="M405" s="8"/>
    </row>
    <row r="406">
      <c r="M406" s="8"/>
    </row>
    <row r="407">
      <c r="M407" s="8"/>
    </row>
    <row r="408">
      <c r="M408" s="8"/>
    </row>
    <row r="409">
      <c r="M409" s="8"/>
    </row>
    <row r="410">
      <c r="M410" s="8"/>
    </row>
    <row r="411">
      <c r="M411" s="8"/>
    </row>
    <row r="412">
      <c r="M412" s="8"/>
    </row>
    <row r="413">
      <c r="M413" s="8"/>
    </row>
    <row r="414">
      <c r="M414" s="8"/>
    </row>
    <row r="415">
      <c r="M415" s="8"/>
    </row>
    <row r="416">
      <c r="M416" s="8"/>
    </row>
    <row r="417">
      <c r="M417" s="8"/>
    </row>
    <row r="418">
      <c r="M418" s="8"/>
    </row>
    <row r="419">
      <c r="M419" s="8"/>
    </row>
    <row r="420">
      <c r="M420" s="8"/>
    </row>
    <row r="421">
      <c r="M421" s="8"/>
    </row>
    <row r="422">
      <c r="M422" s="8"/>
    </row>
    <row r="423">
      <c r="M423" s="8"/>
    </row>
    <row r="424">
      <c r="M424" s="8"/>
    </row>
    <row r="425">
      <c r="M425" s="8"/>
    </row>
    <row r="426">
      <c r="M426" s="8"/>
    </row>
    <row r="427">
      <c r="M427" s="8"/>
    </row>
    <row r="428">
      <c r="M428" s="8"/>
    </row>
    <row r="429">
      <c r="M429" s="8"/>
    </row>
    <row r="430">
      <c r="M430" s="8"/>
    </row>
    <row r="431">
      <c r="M431" s="8"/>
    </row>
    <row r="432">
      <c r="M432" s="8"/>
    </row>
    <row r="433">
      <c r="M433" s="8"/>
    </row>
    <row r="434">
      <c r="M434" s="8"/>
    </row>
    <row r="435">
      <c r="M435" s="8"/>
    </row>
    <row r="436">
      <c r="M436" s="8"/>
    </row>
    <row r="437">
      <c r="M437" s="8"/>
    </row>
    <row r="438">
      <c r="M438" s="8"/>
    </row>
    <row r="439">
      <c r="M439" s="8"/>
    </row>
    <row r="440">
      <c r="M440" s="8"/>
    </row>
    <row r="441">
      <c r="M441" s="8"/>
    </row>
    <row r="442">
      <c r="M442" s="8"/>
    </row>
    <row r="443">
      <c r="M443" s="8"/>
    </row>
    <row r="444">
      <c r="M444" s="8"/>
    </row>
    <row r="445">
      <c r="M445" s="8"/>
    </row>
    <row r="446">
      <c r="M446" s="8"/>
    </row>
    <row r="447">
      <c r="M447" s="8"/>
    </row>
    <row r="448">
      <c r="M448" s="8"/>
    </row>
    <row r="449">
      <c r="M449" s="8"/>
    </row>
    <row r="450">
      <c r="M450" s="8"/>
    </row>
    <row r="451">
      <c r="M451" s="8"/>
    </row>
    <row r="452">
      <c r="M452" s="8"/>
    </row>
    <row r="453">
      <c r="M453" s="8"/>
    </row>
    <row r="454">
      <c r="M454" s="8"/>
    </row>
    <row r="455">
      <c r="M455" s="8"/>
    </row>
    <row r="456">
      <c r="M456" s="8"/>
    </row>
    <row r="457">
      <c r="M457" s="8"/>
    </row>
    <row r="458">
      <c r="M458" s="8"/>
    </row>
    <row r="459">
      <c r="M459" s="8"/>
    </row>
    <row r="460">
      <c r="M460" s="8"/>
    </row>
    <row r="461">
      <c r="M461" s="8"/>
    </row>
    <row r="462">
      <c r="M462" s="8"/>
    </row>
    <row r="463">
      <c r="M463" s="8"/>
    </row>
    <row r="464">
      <c r="M464" s="8"/>
    </row>
    <row r="465">
      <c r="M465" s="8"/>
    </row>
    <row r="466">
      <c r="M466" s="8"/>
    </row>
    <row r="467">
      <c r="M467" s="8"/>
    </row>
    <row r="468">
      <c r="M468" s="8"/>
    </row>
    <row r="469">
      <c r="M469" s="8"/>
    </row>
    <row r="470">
      <c r="M470" s="8"/>
    </row>
    <row r="471">
      <c r="M471" s="8"/>
    </row>
    <row r="472">
      <c r="M472" s="8"/>
    </row>
    <row r="473">
      <c r="M473" s="8"/>
    </row>
    <row r="474">
      <c r="M474" s="8"/>
    </row>
    <row r="475">
      <c r="M475" s="8"/>
    </row>
    <row r="476">
      <c r="M476" s="8"/>
    </row>
    <row r="477">
      <c r="M477" s="8"/>
    </row>
    <row r="478">
      <c r="M478" s="8"/>
    </row>
    <row r="479">
      <c r="M479" s="8"/>
    </row>
    <row r="480">
      <c r="M480" s="8"/>
    </row>
    <row r="481">
      <c r="M481" s="8"/>
    </row>
    <row r="482">
      <c r="M482" s="8"/>
    </row>
    <row r="483">
      <c r="M483" s="8"/>
    </row>
    <row r="484">
      <c r="M484" s="8"/>
    </row>
    <row r="485">
      <c r="M485" s="8"/>
    </row>
    <row r="486">
      <c r="M486" s="8"/>
    </row>
    <row r="487">
      <c r="M487" s="8"/>
    </row>
    <row r="488">
      <c r="M488" s="8"/>
    </row>
    <row r="489">
      <c r="M489" s="8"/>
    </row>
    <row r="490">
      <c r="M490" s="8"/>
    </row>
    <row r="491">
      <c r="M491" s="8"/>
    </row>
    <row r="492">
      <c r="M492" s="8"/>
    </row>
    <row r="493">
      <c r="M493" s="8"/>
    </row>
    <row r="494">
      <c r="M494" s="8"/>
    </row>
    <row r="495">
      <c r="M495" s="8"/>
    </row>
    <row r="496">
      <c r="M496" s="8"/>
    </row>
    <row r="497">
      <c r="M497" s="8"/>
    </row>
    <row r="498">
      <c r="M498" s="8"/>
    </row>
    <row r="499">
      <c r="M499" s="8"/>
    </row>
    <row r="500">
      <c r="M500" s="8"/>
    </row>
    <row r="501">
      <c r="M501" s="8"/>
    </row>
    <row r="502">
      <c r="M502" s="8"/>
    </row>
    <row r="503">
      <c r="M503" s="8"/>
    </row>
    <row r="504">
      <c r="M504" s="8"/>
    </row>
    <row r="505">
      <c r="M505" s="8"/>
    </row>
    <row r="506">
      <c r="M506" s="8"/>
    </row>
    <row r="507">
      <c r="M507" s="8"/>
    </row>
    <row r="508">
      <c r="M508" s="8"/>
    </row>
    <row r="509">
      <c r="M509" s="8"/>
    </row>
    <row r="510">
      <c r="M510" s="8"/>
    </row>
    <row r="511">
      <c r="M511" s="8"/>
    </row>
    <row r="512">
      <c r="M512" s="8"/>
    </row>
    <row r="513">
      <c r="M513" s="8"/>
    </row>
    <row r="514">
      <c r="M514" s="8"/>
    </row>
    <row r="515">
      <c r="M515" s="8"/>
    </row>
    <row r="516">
      <c r="M516" s="8"/>
    </row>
    <row r="517">
      <c r="M517" s="8"/>
    </row>
    <row r="518">
      <c r="M518" s="8"/>
    </row>
    <row r="519">
      <c r="M519" s="8"/>
    </row>
    <row r="520">
      <c r="M520" s="8"/>
    </row>
    <row r="521">
      <c r="M521" s="8"/>
    </row>
    <row r="522">
      <c r="M522" s="8"/>
    </row>
    <row r="523">
      <c r="M523" s="8"/>
    </row>
    <row r="524">
      <c r="M524" s="8"/>
    </row>
    <row r="525">
      <c r="M525" s="8"/>
    </row>
    <row r="526">
      <c r="M526" s="8"/>
    </row>
    <row r="527">
      <c r="M527" s="8"/>
    </row>
    <row r="528">
      <c r="M528" s="8"/>
    </row>
    <row r="529">
      <c r="M529" s="8"/>
    </row>
    <row r="530">
      <c r="M530" s="8"/>
    </row>
    <row r="531">
      <c r="M531" s="8"/>
    </row>
    <row r="532">
      <c r="M532" s="8"/>
    </row>
    <row r="533">
      <c r="M533" s="8"/>
    </row>
    <row r="534">
      <c r="M534" s="8"/>
    </row>
    <row r="535">
      <c r="M535" s="8"/>
    </row>
    <row r="536">
      <c r="M536" s="8"/>
    </row>
    <row r="537">
      <c r="M537" s="8"/>
    </row>
    <row r="538">
      <c r="M538" s="8"/>
    </row>
    <row r="539">
      <c r="M539" s="8"/>
    </row>
    <row r="540">
      <c r="M540" s="8"/>
    </row>
    <row r="541">
      <c r="M541" s="8"/>
    </row>
    <row r="542">
      <c r="M542" s="8"/>
    </row>
    <row r="543">
      <c r="M543" s="8"/>
    </row>
    <row r="544">
      <c r="M544" s="8"/>
    </row>
    <row r="545">
      <c r="M545" s="8"/>
    </row>
    <row r="546">
      <c r="M546" s="8"/>
    </row>
    <row r="547">
      <c r="M547" s="8"/>
    </row>
    <row r="548">
      <c r="M548" s="8"/>
    </row>
    <row r="549">
      <c r="M549" s="8"/>
    </row>
    <row r="550">
      <c r="M550" s="8"/>
    </row>
    <row r="551">
      <c r="M551" s="8"/>
    </row>
    <row r="552">
      <c r="M552" s="8"/>
    </row>
    <row r="553">
      <c r="M553" s="8"/>
    </row>
    <row r="554">
      <c r="M554" s="8"/>
    </row>
    <row r="555">
      <c r="M555" s="8"/>
    </row>
    <row r="556">
      <c r="M556" s="8"/>
    </row>
    <row r="557">
      <c r="M557" s="8"/>
    </row>
    <row r="558">
      <c r="M558" s="8"/>
    </row>
    <row r="559">
      <c r="M559" s="8"/>
    </row>
    <row r="560">
      <c r="M560" s="8"/>
    </row>
    <row r="561">
      <c r="M561" s="8"/>
    </row>
    <row r="562">
      <c r="M562" s="8"/>
    </row>
    <row r="563">
      <c r="M563" s="8"/>
    </row>
    <row r="564">
      <c r="M564" s="8"/>
    </row>
    <row r="565">
      <c r="M565" s="8"/>
    </row>
    <row r="566">
      <c r="M566" s="8"/>
    </row>
    <row r="567">
      <c r="M567" s="8"/>
    </row>
    <row r="568">
      <c r="M568" s="8"/>
    </row>
    <row r="569">
      <c r="M569" s="8"/>
    </row>
    <row r="570">
      <c r="M570" s="8"/>
    </row>
    <row r="571">
      <c r="M571" s="8"/>
    </row>
    <row r="572">
      <c r="M572" s="8"/>
    </row>
    <row r="573">
      <c r="M573" s="8"/>
    </row>
    <row r="574">
      <c r="M574" s="8"/>
    </row>
    <row r="575">
      <c r="M575" s="8"/>
    </row>
    <row r="576">
      <c r="M576" s="8"/>
    </row>
    <row r="577">
      <c r="M577" s="8"/>
    </row>
    <row r="578">
      <c r="M578" s="8"/>
    </row>
    <row r="579">
      <c r="M579" s="8"/>
    </row>
    <row r="580">
      <c r="M580" s="8"/>
    </row>
    <row r="581">
      <c r="M581" s="8"/>
    </row>
    <row r="582">
      <c r="M582" s="8"/>
    </row>
    <row r="583">
      <c r="M583" s="8"/>
    </row>
    <row r="584">
      <c r="M584" s="8"/>
    </row>
    <row r="585">
      <c r="M585" s="8"/>
    </row>
    <row r="586">
      <c r="M586" s="8"/>
    </row>
    <row r="587">
      <c r="M587" s="8"/>
    </row>
    <row r="588">
      <c r="M588" s="8"/>
    </row>
    <row r="589">
      <c r="M589" s="8"/>
    </row>
    <row r="590">
      <c r="M590" s="8"/>
    </row>
    <row r="591">
      <c r="M591" s="8"/>
    </row>
    <row r="592">
      <c r="M592" s="8"/>
    </row>
    <row r="593">
      <c r="M593" s="8"/>
    </row>
    <row r="594">
      <c r="M594" s="8"/>
    </row>
    <row r="595">
      <c r="M595" s="8"/>
    </row>
    <row r="596">
      <c r="M596" s="8"/>
    </row>
    <row r="597">
      <c r="M597" s="8"/>
    </row>
    <row r="598">
      <c r="M598" s="8"/>
    </row>
    <row r="599">
      <c r="M599" s="8"/>
    </row>
    <row r="600">
      <c r="M600" s="8"/>
    </row>
    <row r="601">
      <c r="M601" s="8"/>
    </row>
    <row r="602">
      <c r="M602" s="8"/>
    </row>
    <row r="603">
      <c r="M603" s="8"/>
    </row>
    <row r="604">
      <c r="M604" s="8"/>
    </row>
    <row r="605">
      <c r="M605" s="8"/>
    </row>
    <row r="606">
      <c r="M606" s="8"/>
    </row>
    <row r="607">
      <c r="M607" s="8"/>
    </row>
    <row r="608">
      <c r="M608" s="8"/>
    </row>
    <row r="609">
      <c r="M609" s="8"/>
    </row>
    <row r="610">
      <c r="M610" s="8"/>
    </row>
    <row r="611">
      <c r="M611" s="8"/>
    </row>
    <row r="612">
      <c r="M612" s="8"/>
    </row>
    <row r="613">
      <c r="M613" s="8"/>
    </row>
    <row r="614">
      <c r="M614" s="8"/>
    </row>
    <row r="615">
      <c r="M615" s="8"/>
    </row>
    <row r="616">
      <c r="M616" s="8"/>
    </row>
    <row r="617">
      <c r="M617" s="8"/>
    </row>
    <row r="618">
      <c r="M618" s="8"/>
    </row>
    <row r="619">
      <c r="M619" s="8"/>
    </row>
    <row r="620">
      <c r="M620" s="8"/>
    </row>
    <row r="621">
      <c r="M621" s="8"/>
    </row>
    <row r="622">
      <c r="M622" s="8"/>
    </row>
    <row r="623">
      <c r="M623" s="8"/>
    </row>
    <row r="624">
      <c r="M624" s="8"/>
    </row>
    <row r="625">
      <c r="M625" s="8"/>
    </row>
    <row r="626">
      <c r="M626" s="8"/>
    </row>
    <row r="627">
      <c r="M627" s="8"/>
    </row>
    <row r="628">
      <c r="M628" s="8"/>
    </row>
    <row r="629">
      <c r="M629" s="8"/>
    </row>
    <row r="630">
      <c r="M630" s="8"/>
    </row>
    <row r="631">
      <c r="M631" s="8"/>
    </row>
    <row r="632">
      <c r="M632" s="8"/>
    </row>
    <row r="633">
      <c r="M633" s="8"/>
    </row>
    <row r="634">
      <c r="M634" s="8"/>
    </row>
    <row r="635">
      <c r="M635" s="8"/>
    </row>
    <row r="636">
      <c r="M636" s="8"/>
    </row>
    <row r="637">
      <c r="M637" s="8"/>
    </row>
    <row r="638">
      <c r="M638" s="8"/>
    </row>
    <row r="639">
      <c r="M639" s="8"/>
    </row>
    <row r="640">
      <c r="M640" s="8"/>
    </row>
    <row r="641">
      <c r="M641" s="8"/>
    </row>
    <row r="642">
      <c r="M642" s="8"/>
    </row>
    <row r="643">
      <c r="M643" s="8"/>
    </row>
    <row r="644">
      <c r="M644" s="8"/>
    </row>
    <row r="645">
      <c r="M645" s="8"/>
    </row>
    <row r="646">
      <c r="M646" s="8"/>
    </row>
    <row r="647">
      <c r="M647" s="8"/>
    </row>
    <row r="648">
      <c r="M648" s="8"/>
    </row>
    <row r="649">
      <c r="M649" s="8"/>
    </row>
    <row r="650">
      <c r="M650" s="8"/>
    </row>
    <row r="651">
      <c r="M651" s="8"/>
    </row>
    <row r="652">
      <c r="M652" s="8"/>
    </row>
    <row r="653">
      <c r="M653" s="8"/>
    </row>
    <row r="654">
      <c r="M654" s="8"/>
    </row>
    <row r="655">
      <c r="M655" s="8"/>
    </row>
    <row r="656">
      <c r="M656" s="8"/>
    </row>
    <row r="657">
      <c r="M657" s="8"/>
    </row>
    <row r="658">
      <c r="M658" s="8"/>
    </row>
    <row r="659">
      <c r="M659" s="8"/>
    </row>
    <row r="660">
      <c r="M660" s="8"/>
    </row>
    <row r="661">
      <c r="M661" s="8"/>
    </row>
    <row r="662">
      <c r="M662" s="8"/>
    </row>
    <row r="663">
      <c r="M663" s="8"/>
    </row>
    <row r="664">
      <c r="M664" s="8"/>
    </row>
    <row r="665">
      <c r="M665" s="8"/>
    </row>
    <row r="666">
      <c r="M666" s="8"/>
    </row>
    <row r="667">
      <c r="M667" s="8"/>
    </row>
    <row r="668">
      <c r="M668" s="8"/>
    </row>
    <row r="669">
      <c r="M669" s="8"/>
    </row>
    <row r="670">
      <c r="M670" s="8"/>
    </row>
    <row r="671">
      <c r="M671" s="8"/>
    </row>
    <row r="672">
      <c r="M672" s="8"/>
    </row>
    <row r="673">
      <c r="M673" s="8"/>
    </row>
    <row r="674">
      <c r="M674" s="8"/>
    </row>
    <row r="675">
      <c r="M675" s="8"/>
    </row>
    <row r="676">
      <c r="M676" s="8"/>
    </row>
    <row r="677">
      <c r="M677" s="8"/>
    </row>
    <row r="678">
      <c r="M678" s="8"/>
    </row>
    <row r="679">
      <c r="M679" s="8"/>
    </row>
    <row r="680">
      <c r="M680" s="8"/>
    </row>
    <row r="681">
      <c r="M681" s="8"/>
    </row>
    <row r="682">
      <c r="M682" s="8"/>
    </row>
    <row r="683">
      <c r="M683" s="8"/>
    </row>
    <row r="684">
      <c r="M684" s="8"/>
    </row>
    <row r="685">
      <c r="M685" s="8"/>
    </row>
    <row r="686">
      <c r="M686" s="8"/>
    </row>
    <row r="687">
      <c r="M687" s="8"/>
    </row>
    <row r="688">
      <c r="M688" s="8"/>
    </row>
    <row r="689">
      <c r="M689" s="8"/>
    </row>
    <row r="690">
      <c r="M690" s="8"/>
    </row>
    <row r="691">
      <c r="M691" s="8"/>
    </row>
    <row r="692">
      <c r="M692" s="8"/>
    </row>
    <row r="693">
      <c r="M693" s="8"/>
    </row>
    <row r="694">
      <c r="M694" s="8"/>
    </row>
    <row r="695">
      <c r="M695" s="8"/>
    </row>
    <row r="696">
      <c r="M696" s="8"/>
    </row>
    <row r="697">
      <c r="M697" s="8"/>
    </row>
    <row r="698">
      <c r="M698" s="8"/>
    </row>
    <row r="699">
      <c r="M699" s="8"/>
    </row>
    <row r="700">
      <c r="M700" s="8"/>
    </row>
    <row r="701">
      <c r="M701" s="8"/>
    </row>
    <row r="702">
      <c r="M702" s="8"/>
    </row>
    <row r="703">
      <c r="M703" s="8"/>
    </row>
    <row r="704">
      <c r="M704" s="8"/>
    </row>
    <row r="705">
      <c r="M705" s="8"/>
    </row>
    <row r="706">
      <c r="M706" s="8"/>
    </row>
    <row r="707">
      <c r="M707" s="8"/>
    </row>
    <row r="708">
      <c r="M708" s="8"/>
    </row>
    <row r="709">
      <c r="M709" s="8"/>
    </row>
    <row r="710">
      <c r="M710" s="8"/>
    </row>
    <row r="711">
      <c r="M711" s="8"/>
    </row>
    <row r="712">
      <c r="M712" s="8"/>
    </row>
    <row r="713">
      <c r="M713" s="8"/>
    </row>
    <row r="714">
      <c r="M714" s="8"/>
    </row>
    <row r="715">
      <c r="M715" s="8"/>
    </row>
    <row r="716">
      <c r="M716" s="8"/>
    </row>
    <row r="717">
      <c r="M717" s="8"/>
    </row>
    <row r="718">
      <c r="M718" s="8"/>
    </row>
    <row r="719">
      <c r="M719" s="8"/>
    </row>
    <row r="720">
      <c r="M720" s="8"/>
    </row>
    <row r="721">
      <c r="M721" s="8"/>
    </row>
    <row r="722">
      <c r="M722" s="8"/>
    </row>
    <row r="723">
      <c r="M723" s="8"/>
    </row>
    <row r="724">
      <c r="M724" s="8"/>
    </row>
    <row r="725">
      <c r="M725" s="8"/>
    </row>
    <row r="726">
      <c r="M726" s="8"/>
    </row>
    <row r="727">
      <c r="M727" s="8"/>
    </row>
    <row r="728">
      <c r="M728" s="8"/>
    </row>
    <row r="729">
      <c r="M729" s="8"/>
    </row>
    <row r="730">
      <c r="M730" s="8"/>
    </row>
    <row r="731">
      <c r="M731" s="8"/>
    </row>
    <row r="732">
      <c r="M732" s="8"/>
    </row>
    <row r="733">
      <c r="M733" s="8"/>
    </row>
    <row r="734">
      <c r="M734" s="8"/>
    </row>
    <row r="735">
      <c r="M735" s="8"/>
    </row>
    <row r="736">
      <c r="M736" s="8"/>
    </row>
    <row r="737">
      <c r="M737" s="8"/>
    </row>
    <row r="738">
      <c r="M738" s="8"/>
    </row>
    <row r="739">
      <c r="M739" s="8"/>
    </row>
    <row r="740">
      <c r="M740" s="8"/>
    </row>
    <row r="741">
      <c r="M741" s="8"/>
    </row>
    <row r="742">
      <c r="M742" s="8"/>
    </row>
    <row r="743">
      <c r="M743" s="8"/>
    </row>
    <row r="744">
      <c r="M744" s="8"/>
    </row>
    <row r="745">
      <c r="M745" s="8"/>
    </row>
    <row r="746">
      <c r="M746" s="8"/>
    </row>
    <row r="747">
      <c r="M747" s="8"/>
    </row>
    <row r="748">
      <c r="M748" s="8"/>
    </row>
    <row r="749">
      <c r="M749" s="8"/>
    </row>
    <row r="750">
      <c r="M750" s="8"/>
    </row>
    <row r="751">
      <c r="M751" s="8"/>
    </row>
    <row r="752">
      <c r="M752" s="8"/>
    </row>
    <row r="753">
      <c r="M753" s="8"/>
    </row>
    <row r="754">
      <c r="M754" s="8"/>
    </row>
    <row r="755">
      <c r="M755" s="8"/>
    </row>
    <row r="756">
      <c r="M756" s="8"/>
    </row>
    <row r="757">
      <c r="M757" s="8"/>
    </row>
    <row r="758">
      <c r="M758" s="8"/>
    </row>
    <row r="759">
      <c r="M759" s="8"/>
    </row>
    <row r="760">
      <c r="M760" s="8"/>
    </row>
    <row r="761">
      <c r="M761" s="8"/>
    </row>
    <row r="762">
      <c r="M762" s="8"/>
    </row>
    <row r="763">
      <c r="M763" s="8"/>
    </row>
    <row r="764">
      <c r="M764" s="8"/>
    </row>
    <row r="765">
      <c r="M765" s="8"/>
    </row>
    <row r="766">
      <c r="M766" s="8"/>
    </row>
    <row r="767">
      <c r="M767" s="8"/>
    </row>
    <row r="768">
      <c r="M768" s="8"/>
    </row>
    <row r="769">
      <c r="M769" s="8"/>
    </row>
    <row r="770">
      <c r="M770" s="8"/>
    </row>
    <row r="771">
      <c r="M771" s="8"/>
    </row>
    <row r="772">
      <c r="M772" s="8"/>
    </row>
    <row r="773">
      <c r="M773" s="8"/>
    </row>
    <row r="774">
      <c r="M774" s="8"/>
    </row>
    <row r="775">
      <c r="M775" s="8"/>
    </row>
    <row r="776">
      <c r="M776" s="8"/>
    </row>
    <row r="777">
      <c r="M777" s="8"/>
    </row>
    <row r="778">
      <c r="M778" s="8"/>
    </row>
    <row r="779">
      <c r="M779" s="8"/>
    </row>
    <row r="780">
      <c r="M780" s="8"/>
    </row>
    <row r="781">
      <c r="M781" s="8"/>
    </row>
    <row r="782">
      <c r="M782" s="8"/>
    </row>
    <row r="783">
      <c r="M783" s="8"/>
    </row>
    <row r="784">
      <c r="M784" s="8"/>
    </row>
    <row r="785">
      <c r="M785" s="8"/>
    </row>
    <row r="786">
      <c r="M786" s="8"/>
    </row>
    <row r="787">
      <c r="M787" s="8"/>
    </row>
    <row r="788">
      <c r="M788" s="8"/>
    </row>
    <row r="789">
      <c r="M789" s="8"/>
    </row>
    <row r="790">
      <c r="M790" s="8"/>
    </row>
    <row r="791">
      <c r="M791" s="8"/>
    </row>
    <row r="792">
      <c r="M792" s="8"/>
    </row>
    <row r="793">
      <c r="M793" s="8"/>
    </row>
    <row r="794">
      <c r="M794" s="8"/>
    </row>
    <row r="795">
      <c r="M795" s="8"/>
    </row>
    <row r="796">
      <c r="M796" s="8"/>
    </row>
    <row r="797">
      <c r="M797" s="8"/>
    </row>
    <row r="798">
      <c r="M798" s="8"/>
    </row>
    <row r="799">
      <c r="M799" s="8"/>
    </row>
    <row r="800">
      <c r="M800" s="8"/>
    </row>
    <row r="801">
      <c r="M801" s="8"/>
    </row>
    <row r="802">
      <c r="M802" s="8"/>
    </row>
    <row r="803">
      <c r="M803" s="8"/>
    </row>
    <row r="804">
      <c r="M804" s="8"/>
    </row>
    <row r="805">
      <c r="M805" s="8"/>
    </row>
    <row r="806">
      <c r="M806" s="8"/>
    </row>
    <row r="807">
      <c r="M807" s="8"/>
    </row>
    <row r="808">
      <c r="M808" s="8"/>
    </row>
    <row r="809">
      <c r="M809" s="8"/>
    </row>
    <row r="810">
      <c r="M810" s="8"/>
    </row>
    <row r="811">
      <c r="M811" s="8"/>
    </row>
    <row r="812">
      <c r="M812" s="8"/>
    </row>
    <row r="813">
      <c r="M813" s="8"/>
    </row>
    <row r="814">
      <c r="M814" s="8"/>
    </row>
    <row r="815">
      <c r="M815" s="8"/>
    </row>
    <row r="816">
      <c r="M816" s="8"/>
    </row>
    <row r="817">
      <c r="M817" s="8"/>
    </row>
    <row r="818">
      <c r="M818" s="8"/>
    </row>
    <row r="819">
      <c r="M819" s="8"/>
    </row>
    <row r="820">
      <c r="M820" s="8"/>
    </row>
    <row r="821">
      <c r="M821" s="8"/>
    </row>
    <row r="822">
      <c r="M822" s="8"/>
    </row>
    <row r="823">
      <c r="M823" s="8"/>
    </row>
    <row r="824">
      <c r="M824" s="8"/>
    </row>
    <row r="825">
      <c r="M825" s="8"/>
    </row>
    <row r="826">
      <c r="M826" s="8"/>
    </row>
    <row r="827">
      <c r="M827" s="8"/>
    </row>
    <row r="828">
      <c r="M828" s="8"/>
    </row>
    <row r="829">
      <c r="M829" s="8"/>
    </row>
    <row r="830">
      <c r="M830" s="8"/>
    </row>
    <row r="831">
      <c r="M831" s="8"/>
    </row>
    <row r="832">
      <c r="M832" s="8"/>
    </row>
    <row r="833">
      <c r="M833" s="8"/>
    </row>
    <row r="834">
      <c r="M834" s="8"/>
    </row>
    <row r="835">
      <c r="M835" s="8"/>
    </row>
    <row r="836">
      <c r="M836" s="8"/>
    </row>
    <row r="837">
      <c r="M837" s="8"/>
    </row>
    <row r="838">
      <c r="M838" s="8"/>
    </row>
    <row r="839">
      <c r="M839" s="8"/>
    </row>
    <row r="840">
      <c r="M840" s="8"/>
    </row>
    <row r="841">
      <c r="M841" s="8"/>
    </row>
    <row r="842">
      <c r="M842" s="8"/>
    </row>
    <row r="843">
      <c r="M843" s="8"/>
    </row>
    <row r="844">
      <c r="M844" s="8"/>
    </row>
    <row r="845">
      <c r="M845" s="8"/>
    </row>
    <row r="846">
      <c r="M846" s="8"/>
    </row>
    <row r="847">
      <c r="M847" s="8"/>
    </row>
    <row r="848">
      <c r="M848" s="8"/>
    </row>
    <row r="849">
      <c r="M849" s="8"/>
    </row>
    <row r="850">
      <c r="M850" s="8"/>
    </row>
    <row r="851">
      <c r="M851" s="8"/>
    </row>
    <row r="852">
      <c r="M852" s="8"/>
    </row>
    <row r="853">
      <c r="M853" s="8"/>
    </row>
    <row r="854">
      <c r="M854" s="8"/>
    </row>
    <row r="855">
      <c r="M855" s="8"/>
    </row>
    <row r="856">
      <c r="M856" s="8"/>
    </row>
    <row r="857">
      <c r="M857" s="8"/>
    </row>
    <row r="858">
      <c r="M858" s="8"/>
    </row>
    <row r="859">
      <c r="M859" s="8"/>
    </row>
    <row r="860">
      <c r="M860" s="8"/>
    </row>
    <row r="861">
      <c r="M861" s="8"/>
    </row>
    <row r="862">
      <c r="M862" s="8"/>
    </row>
    <row r="863">
      <c r="M863" s="8"/>
    </row>
    <row r="864">
      <c r="M864" s="8"/>
    </row>
    <row r="865">
      <c r="M865" s="8"/>
    </row>
    <row r="866">
      <c r="M866" s="8"/>
    </row>
    <row r="867">
      <c r="M867" s="8"/>
    </row>
    <row r="868">
      <c r="M868" s="8"/>
    </row>
    <row r="869">
      <c r="M869" s="8"/>
    </row>
    <row r="870">
      <c r="M870" s="8"/>
    </row>
    <row r="871">
      <c r="M871" s="8"/>
    </row>
    <row r="872">
      <c r="M872" s="8"/>
    </row>
    <row r="873">
      <c r="M873" s="8"/>
    </row>
    <row r="874">
      <c r="M874" s="8"/>
    </row>
    <row r="875">
      <c r="M875" s="8"/>
    </row>
    <row r="876">
      <c r="M876" s="8"/>
    </row>
    <row r="877">
      <c r="M877" s="8"/>
    </row>
    <row r="878">
      <c r="M878" s="8"/>
    </row>
    <row r="879">
      <c r="M879" s="8"/>
    </row>
    <row r="880">
      <c r="M880" s="8"/>
    </row>
    <row r="881">
      <c r="M881" s="8"/>
    </row>
    <row r="882">
      <c r="M882" s="8"/>
    </row>
    <row r="883">
      <c r="M883" s="8"/>
    </row>
    <row r="884">
      <c r="M884" s="8"/>
    </row>
    <row r="885">
      <c r="M885" s="8"/>
    </row>
    <row r="886">
      <c r="M886" s="8"/>
    </row>
    <row r="887">
      <c r="M887" s="8"/>
    </row>
    <row r="888">
      <c r="M888" s="8"/>
    </row>
    <row r="889">
      <c r="M889" s="8"/>
    </row>
    <row r="890">
      <c r="M890" s="8"/>
    </row>
    <row r="891">
      <c r="M891" s="8"/>
    </row>
    <row r="892">
      <c r="M892" s="8"/>
    </row>
    <row r="893">
      <c r="M893" s="8"/>
    </row>
    <row r="894">
      <c r="M894" s="8"/>
    </row>
    <row r="895">
      <c r="M895" s="8"/>
    </row>
    <row r="896">
      <c r="M896" s="8"/>
    </row>
    <row r="897">
      <c r="M897" s="8"/>
    </row>
    <row r="898">
      <c r="M898" s="8"/>
    </row>
    <row r="899">
      <c r="M899" s="8"/>
    </row>
    <row r="900">
      <c r="M900" s="8"/>
    </row>
    <row r="901">
      <c r="M901" s="8"/>
    </row>
    <row r="902">
      <c r="M902" s="8"/>
    </row>
    <row r="903">
      <c r="M903" s="8"/>
    </row>
    <row r="904">
      <c r="M904" s="8"/>
    </row>
    <row r="905">
      <c r="M905" s="8"/>
    </row>
    <row r="906">
      <c r="M906" s="8"/>
    </row>
    <row r="907">
      <c r="M907" s="8"/>
    </row>
    <row r="908">
      <c r="M908" s="8"/>
    </row>
    <row r="909">
      <c r="M909" s="8"/>
    </row>
    <row r="910">
      <c r="M910" s="8"/>
    </row>
    <row r="911">
      <c r="M911" s="8"/>
    </row>
    <row r="912">
      <c r="M912" s="8"/>
    </row>
    <row r="913">
      <c r="M913" s="8"/>
    </row>
    <row r="914">
      <c r="M914" s="8"/>
    </row>
    <row r="915">
      <c r="M915" s="8"/>
    </row>
    <row r="916">
      <c r="M916" s="8"/>
    </row>
    <row r="917">
      <c r="M917" s="8"/>
    </row>
    <row r="918">
      <c r="M918" s="8"/>
    </row>
    <row r="919">
      <c r="M919" s="8"/>
    </row>
    <row r="920">
      <c r="M920" s="8"/>
    </row>
    <row r="921">
      <c r="M921" s="8"/>
    </row>
    <row r="922">
      <c r="M922" s="8"/>
    </row>
    <row r="923">
      <c r="M923" s="8"/>
    </row>
    <row r="924">
      <c r="M924" s="8"/>
    </row>
    <row r="925">
      <c r="M925" s="8"/>
    </row>
    <row r="926">
      <c r="M926" s="8"/>
    </row>
    <row r="927">
      <c r="M927" s="8"/>
    </row>
    <row r="928">
      <c r="M928" s="8"/>
    </row>
    <row r="929">
      <c r="M929" s="8"/>
    </row>
    <row r="930">
      <c r="M930" s="8"/>
    </row>
    <row r="931">
      <c r="M931" s="8"/>
    </row>
    <row r="932">
      <c r="M932" s="8"/>
    </row>
    <row r="933">
      <c r="M933" s="8"/>
    </row>
    <row r="934">
      <c r="M934" s="8"/>
    </row>
    <row r="935">
      <c r="M935" s="8"/>
    </row>
    <row r="936">
      <c r="M936" s="8"/>
    </row>
    <row r="937">
      <c r="M937" s="8"/>
    </row>
    <row r="938">
      <c r="M938" s="8"/>
    </row>
    <row r="939">
      <c r="M939" s="8"/>
    </row>
    <row r="940">
      <c r="M940" s="8"/>
    </row>
    <row r="941">
      <c r="M941" s="8"/>
    </row>
    <row r="942">
      <c r="M942" s="8"/>
    </row>
    <row r="943">
      <c r="M943" s="8"/>
    </row>
    <row r="944">
      <c r="M944" s="8"/>
    </row>
    <row r="945">
      <c r="M945" s="8"/>
    </row>
    <row r="946">
      <c r="M946" s="8"/>
    </row>
    <row r="947">
      <c r="M947" s="8"/>
    </row>
    <row r="948">
      <c r="M948" s="8"/>
    </row>
    <row r="949">
      <c r="M949" s="8"/>
    </row>
    <row r="950">
      <c r="M950" s="8"/>
    </row>
    <row r="951">
      <c r="M951" s="8"/>
    </row>
    <row r="952">
      <c r="M952" s="8"/>
    </row>
    <row r="953">
      <c r="M953" s="8"/>
    </row>
    <row r="954">
      <c r="M954" s="8"/>
    </row>
    <row r="955">
      <c r="M955" s="8"/>
    </row>
    <row r="956">
      <c r="M956" s="8"/>
    </row>
    <row r="957">
      <c r="M957" s="8"/>
    </row>
    <row r="958">
      <c r="M958" s="8"/>
    </row>
    <row r="959">
      <c r="M959" s="8"/>
    </row>
    <row r="960">
      <c r="M960" s="8"/>
    </row>
    <row r="961">
      <c r="M961" s="8"/>
    </row>
    <row r="962">
      <c r="M962" s="8"/>
    </row>
    <row r="963">
      <c r="M963" s="8"/>
    </row>
    <row r="964">
      <c r="M964" s="8"/>
    </row>
    <row r="965">
      <c r="M965" s="8"/>
    </row>
    <row r="966">
      <c r="M966" s="8"/>
    </row>
    <row r="967">
      <c r="M967" s="8"/>
    </row>
    <row r="968">
      <c r="M968" s="8"/>
    </row>
    <row r="969">
      <c r="M969" s="8"/>
    </row>
    <row r="970">
      <c r="M970" s="8"/>
    </row>
    <row r="971">
      <c r="M971" s="8"/>
    </row>
    <row r="972">
      <c r="M972" s="8"/>
    </row>
    <row r="973">
      <c r="M973" s="8"/>
    </row>
    <row r="974">
      <c r="M974" s="8"/>
    </row>
    <row r="975">
      <c r="M975" s="8"/>
    </row>
    <row r="976">
      <c r="M976" s="8"/>
    </row>
    <row r="977">
      <c r="M977" s="8"/>
    </row>
    <row r="978">
      <c r="M978" s="8"/>
    </row>
    <row r="979">
      <c r="M979" s="8"/>
    </row>
    <row r="980">
      <c r="M980" s="8"/>
    </row>
    <row r="981">
      <c r="M981" s="8"/>
    </row>
    <row r="982">
      <c r="M982" s="8"/>
    </row>
    <row r="983">
      <c r="M983" s="8"/>
    </row>
    <row r="984">
      <c r="M984" s="8"/>
    </row>
    <row r="985">
      <c r="M985" s="8"/>
    </row>
    <row r="986">
      <c r="M986" s="8"/>
    </row>
    <row r="987">
      <c r="M987" s="8"/>
    </row>
    <row r="988">
      <c r="M988" s="8"/>
    </row>
    <row r="989">
      <c r="M989" s="8"/>
    </row>
    <row r="990">
      <c r="M990" s="8"/>
    </row>
    <row r="991">
      <c r="M991" s="8"/>
    </row>
    <row r="992">
      <c r="M992" s="8"/>
    </row>
    <row r="993">
      <c r="M993" s="8"/>
    </row>
    <row r="994">
      <c r="M994" s="8"/>
    </row>
    <row r="995">
      <c r="M995" s="8"/>
    </row>
    <row r="996">
      <c r="M996" s="8"/>
    </row>
    <row r="997">
      <c r="M997" s="8"/>
    </row>
    <row r="998">
      <c r="M998" s="8"/>
    </row>
    <row r="999">
      <c r="M999" s="8"/>
    </row>
    <row r="1000">
      <c r="M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5.43"/>
    <col customWidth="1" min="18" max="18" width="15.71"/>
    <col customWidth="1" min="20" max="20" width="15.86"/>
    <col customWidth="1" min="28" max="30" width="20.29"/>
  </cols>
  <sheetData>
    <row r="1">
      <c r="A1" s="1" t="s">
        <v>0</v>
      </c>
      <c r="B1" t="s">
        <v>1</v>
      </c>
      <c r="C1" s="3" t="s">
        <v>9</v>
      </c>
      <c r="D1" s="3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3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6" t="s">
        <v>17</v>
      </c>
      <c r="R1" s="6" t="s">
        <v>18</v>
      </c>
      <c r="S1" s="6" t="s">
        <v>19</v>
      </c>
      <c r="T1" s="6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/>
    </row>
    <row r="2">
      <c r="A2" s="1" t="s">
        <v>35</v>
      </c>
      <c r="B2">
        <v>174.0</v>
      </c>
      <c r="C2" s="5">
        <v>1727.0</v>
      </c>
      <c r="D2" s="5">
        <v>0.0</v>
      </c>
      <c r="E2">
        <f t="shared" ref="E2:E47" si="2">C2+D2</f>
        <v>1727</v>
      </c>
      <c r="F2">
        <f t="shared" ref="F2:F47" si="3">if(E2=0, 0, (C2-D2)/E2)</f>
        <v>1</v>
      </c>
      <c r="G2">
        <f t="shared" ref="G2:G47" si="4">if(E2=0, -1, (E2-average(E:E))/stdev(E:E))</f>
        <v>2.150168781</v>
      </c>
      <c r="H2">
        <f t="shared" ref="H2:H47" si="5">if(E2=0, -1, (F2-average(F:F))/stdev(F:F))</f>
        <v>0.5086305979</v>
      </c>
      <c r="I2">
        <f t="shared" ref="I2:I47" si="6">average(G2, H2)</f>
        <v>1.329399689</v>
      </c>
      <c r="J2">
        <f t="shared" ref="J2:J47" si="7">if(I2 &gt; 0, I2^0.5, -(ABS(I2)^0.5))</f>
        <v>1.152995962</v>
      </c>
      <c r="K2" s="5">
        <v>98.0</v>
      </c>
      <c r="L2" s="4">
        <v>6.25</v>
      </c>
      <c r="M2">
        <f t="shared" ref="M2:M47" si="8">if(K2=0, -1, (K2-average(K:K))/stdev(K:K))</f>
        <v>-0.2905579548</v>
      </c>
      <c r="N2">
        <f t="shared" ref="N2:N47" si="9">(L2-average(L:L))/stdev(L:L)</f>
        <v>-0.8182678551</v>
      </c>
      <c r="O2">
        <f t="shared" ref="O2:O47" si="10">average(M2, N2)</f>
        <v>-0.5544129049</v>
      </c>
      <c r="P2">
        <f t="shared" ref="P2:P47" si="11">if(O2 &gt; 0, O2^0.5, -(ABS(O2)^0.5))</f>
        <v>-0.7445890846</v>
      </c>
      <c r="Q2" s="6">
        <v>41.67</v>
      </c>
      <c r="R2" s="6">
        <v>29.17</v>
      </c>
      <c r="S2" s="6">
        <v>52.08</v>
      </c>
      <c r="T2" s="6">
        <v>21.88</v>
      </c>
      <c r="U2">
        <f t="shared" ref="U2:X2" si="1">(Q2-average(Q:Q))/stdev(Q:Q)</f>
        <v>-0.6572026699</v>
      </c>
      <c r="V2">
        <f t="shared" si="1"/>
        <v>-0.8795812919</v>
      </c>
      <c r="W2">
        <f t="shared" si="1"/>
        <v>-0.578874415</v>
      </c>
      <c r="X2">
        <f t="shared" si="1"/>
        <v>-1.154214731</v>
      </c>
      <c r="Y2">
        <f t="shared" ref="Y2:Y47" si="13">average(U2:X2)</f>
        <v>-0.8174682768</v>
      </c>
      <c r="Z2">
        <f t="shared" ref="Z2:Z47" si="14">if(Y2 &gt; 0, Y2^0.5, -(ABS(Y2)^0.5))</f>
        <v>-0.9041395229</v>
      </c>
      <c r="AA2">
        <f t="shared" ref="AA2:AA47" si="15">average(Z2,P2,J2)</f>
        <v>-0.165244215</v>
      </c>
      <c r="AB2" s="10">
        <v>0.94630955284239</v>
      </c>
      <c r="AC2">
        <f t="shared" ref="AC2:AC47" si="16">if(AB2=0, AA2, (5*AA2+4*AB2)/9)</f>
        <v>0.3287796818</v>
      </c>
    </row>
    <row r="3">
      <c r="A3" s="1" t="s">
        <v>38</v>
      </c>
      <c r="B3">
        <v>176.0</v>
      </c>
      <c r="C3" s="5">
        <v>112.0</v>
      </c>
      <c r="D3" s="5">
        <v>0.0</v>
      </c>
      <c r="E3">
        <f t="shared" si="2"/>
        <v>112</v>
      </c>
      <c r="F3">
        <f t="shared" si="3"/>
        <v>1</v>
      </c>
      <c r="G3">
        <f t="shared" si="4"/>
        <v>-0.5498538477</v>
      </c>
      <c r="H3">
        <f t="shared" si="5"/>
        <v>0.5086305979</v>
      </c>
      <c r="I3">
        <f t="shared" si="6"/>
        <v>-0.02061162491</v>
      </c>
      <c r="J3">
        <f t="shared" si="7"/>
        <v>-0.1435674925</v>
      </c>
      <c r="K3" s="5">
        <v>400.0</v>
      </c>
      <c r="L3" s="4">
        <v>8.75</v>
      </c>
      <c r="M3">
        <f t="shared" si="8"/>
        <v>1.749001829</v>
      </c>
      <c r="N3">
        <f t="shared" si="9"/>
        <v>1.594573256</v>
      </c>
      <c r="O3">
        <f t="shared" si="10"/>
        <v>1.671787543</v>
      </c>
      <c r="P3">
        <f t="shared" si="11"/>
        <v>1.292976234</v>
      </c>
      <c r="Q3" s="6">
        <v>70.83</v>
      </c>
      <c r="R3" s="6">
        <v>43.75</v>
      </c>
      <c r="S3" s="6">
        <v>75.0</v>
      </c>
      <c r="T3" s="6">
        <v>63.54</v>
      </c>
      <c r="U3">
        <f t="shared" ref="U3:X3" si="12">(Q3-average(Q:Q))/stdev(Q:Q)</f>
        <v>0.9249811758</v>
      </c>
      <c r="V3">
        <f t="shared" si="12"/>
        <v>-0.09401956229</v>
      </c>
      <c r="W3">
        <f t="shared" si="12"/>
        <v>0.8779424878</v>
      </c>
      <c r="X3">
        <f t="shared" si="12"/>
        <v>1.530901008</v>
      </c>
      <c r="Y3">
        <f t="shared" si="13"/>
        <v>0.8099512774</v>
      </c>
      <c r="Z3">
        <f t="shared" si="14"/>
        <v>0.8999729315</v>
      </c>
      <c r="AA3">
        <f t="shared" si="15"/>
        <v>0.6831272244</v>
      </c>
      <c r="AB3" s="10">
        <v>0.695613947771583</v>
      </c>
      <c r="AC3">
        <f t="shared" si="16"/>
        <v>0.6886768793</v>
      </c>
    </row>
    <row r="4">
      <c r="A4" s="1" t="s">
        <v>41</v>
      </c>
      <c r="B4">
        <v>177.0</v>
      </c>
      <c r="C4" s="5">
        <v>0.0</v>
      </c>
      <c r="D4" s="5">
        <v>0.0</v>
      </c>
      <c r="E4">
        <f t="shared" si="2"/>
        <v>0</v>
      </c>
      <c r="F4">
        <f t="shared" si="3"/>
        <v>0</v>
      </c>
      <c r="G4">
        <f t="shared" si="4"/>
        <v>-1</v>
      </c>
      <c r="H4">
        <f t="shared" si="5"/>
        <v>-1</v>
      </c>
      <c r="I4">
        <f t="shared" si="6"/>
        <v>-1</v>
      </c>
      <c r="J4">
        <f t="shared" si="7"/>
        <v>-1</v>
      </c>
      <c r="K4" s="5">
        <v>36.0</v>
      </c>
      <c r="L4" s="4">
        <v>8.0</v>
      </c>
      <c r="M4">
        <f t="shared" si="8"/>
        <v>-0.7092755263</v>
      </c>
      <c r="N4">
        <f t="shared" si="9"/>
        <v>0.8707209227</v>
      </c>
      <c r="O4">
        <f t="shared" si="10"/>
        <v>0.08072269819</v>
      </c>
      <c r="P4">
        <f t="shared" si="11"/>
        <v>0.2841174021</v>
      </c>
      <c r="Q4" s="6">
        <v>42.71</v>
      </c>
      <c r="R4" s="6">
        <v>27.08</v>
      </c>
      <c r="S4" s="6">
        <v>51.04</v>
      </c>
      <c r="T4" s="6">
        <v>34.38</v>
      </c>
      <c r="U4">
        <f t="shared" ref="U4:X4" si="17">(Q4-average(Q:Q))/stdev(Q:Q)</f>
        <v>-0.6007736164</v>
      </c>
      <c r="V4">
        <f t="shared" si="17"/>
        <v>-0.992189249</v>
      </c>
      <c r="W4">
        <f t="shared" si="17"/>
        <v>-0.6449777998</v>
      </c>
      <c r="X4">
        <f t="shared" si="17"/>
        <v>-0.3485511027</v>
      </c>
      <c r="Y4">
        <f t="shared" si="13"/>
        <v>-0.646622942</v>
      </c>
      <c r="Z4">
        <f t="shared" si="14"/>
        <v>-0.804128685</v>
      </c>
      <c r="AA4">
        <f t="shared" si="15"/>
        <v>-0.5066704276</v>
      </c>
      <c r="AB4" s="10">
        <v>-0.87321957638902</v>
      </c>
      <c r="AC4">
        <f t="shared" si="16"/>
        <v>-0.6695811604</v>
      </c>
    </row>
    <row r="5">
      <c r="A5" s="1" t="s">
        <v>43</v>
      </c>
      <c r="B5">
        <v>200.0</v>
      </c>
      <c r="C5" s="5">
        <v>277.0</v>
      </c>
      <c r="D5" s="5">
        <v>0.0</v>
      </c>
      <c r="E5">
        <f t="shared" si="2"/>
        <v>277</v>
      </c>
      <c r="F5">
        <f t="shared" si="3"/>
        <v>1</v>
      </c>
      <c r="G5">
        <f t="shared" si="4"/>
        <v>-0.2740001426</v>
      </c>
      <c r="H5">
        <f t="shared" si="5"/>
        <v>0.5086305979</v>
      </c>
      <c r="I5">
        <f t="shared" si="6"/>
        <v>0.1173152276</v>
      </c>
      <c r="J5">
        <f t="shared" si="7"/>
        <v>0.3425131058</v>
      </c>
      <c r="K5" s="5">
        <v>71.0</v>
      </c>
      <c r="L5" s="4">
        <v>6.25</v>
      </c>
      <c r="M5">
        <f t="shared" si="8"/>
        <v>-0.4729027037</v>
      </c>
      <c r="N5">
        <f t="shared" si="9"/>
        <v>-0.8182678551</v>
      </c>
      <c r="O5">
        <f t="shared" si="10"/>
        <v>-0.6455852794</v>
      </c>
      <c r="P5">
        <f t="shared" si="11"/>
        <v>-0.8034832166</v>
      </c>
      <c r="Q5" s="6">
        <v>42.71</v>
      </c>
      <c r="R5" s="6">
        <v>32.29</v>
      </c>
      <c r="S5" s="6">
        <v>37.5</v>
      </c>
      <c r="T5" s="6">
        <v>18.75</v>
      </c>
      <c r="U5">
        <f t="shared" ref="U5:X5" si="18">(Q5-average(Q:Q))/stdev(Q:Q)</f>
        <v>-0.6007736164</v>
      </c>
      <c r="V5">
        <f t="shared" si="18"/>
        <v>-0.7114775473</v>
      </c>
      <c r="W5">
        <f t="shared" si="18"/>
        <v>-1.505593021</v>
      </c>
      <c r="X5">
        <f t="shared" si="18"/>
        <v>-1.355952903</v>
      </c>
      <c r="Y5">
        <f t="shared" si="13"/>
        <v>-1.043449272</v>
      </c>
      <c r="Z5">
        <f t="shared" si="14"/>
        <v>-1.021493647</v>
      </c>
      <c r="AA5">
        <f t="shared" si="15"/>
        <v>-0.4941545861</v>
      </c>
      <c r="AB5" s="10">
        <v>0.41734949700983</v>
      </c>
      <c r="AC5">
        <f t="shared" si="16"/>
        <v>-0.08904166028</v>
      </c>
    </row>
    <row r="6">
      <c r="A6" s="1" t="s">
        <v>45</v>
      </c>
      <c r="B6">
        <v>205.0</v>
      </c>
      <c r="C6" s="5">
        <v>250.0</v>
      </c>
      <c r="D6" s="5">
        <v>0.0</v>
      </c>
      <c r="E6">
        <f t="shared" si="2"/>
        <v>250</v>
      </c>
      <c r="F6">
        <f t="shared" si="3"/>
        <v>1</v>
      </c>
      <c r="G6">
        <f t="shared" si="4"/>
        <v>-0.3191398398</v>
      </c>
      <c r="H6">
        <f t="shared" si="5"/>
        <v>0.5086305979</v>
      </c>
      <c r="I6">
        <f t="shared" si="6"/>
        <v>0.09474537903</v>
      </c>
      <c r="J6">
        <f t="shared" si="7"/>
        <v>0.3078073733</v>
      </c>
      <c r="K6" s="5">
        <v>33.0</v>
      </c>
      <c r="L6" s="4">
        <v>5.0</v>
      </c>
      <c r="M6">
        <f t="shared" si="8"/>
        <v>-0.729536054</v>
      </c>
      <c r="N6">
        <f t="shared" si="9"/>
        <v>-2.024688411</v>
      </c>
      <c r="O6">
        <f t="shared" si="10"/>
        <v>-1.377112232</v>
      </c>
      <c r="P6">
        <f t="shared" si="11"/>
        <v>-1.173504253</v>
      </c>
      <c r="Q6" s="6">
        <v>41.67</v>
      </c>
      <c r="R6" s="6">
        <v>40.63</v>
      </c>
      <c r="S6" s="6">
        <v>58.33</v>
      </c>
      <c r="T6" s="6">
        <v>21.88</v>
      </c>
      <c r="U6">
        <f t="shared" ref="U6:X6" si="19">(Q6-average(Q:Q))/stdev(Q:Q)</f>
        <v>-0.6572026699</v>
      </c>
      <c r="V6">
        <f t="shared" si="19"/>
        <v>-0.2621233069</v>
      </c>
      <c r="W6">
        <f t="shared" si="19"/>
        <v>-0.1816184969</v>
      </c>
      <c r="X6">
        <f t="shared" si="19"/>
        <v>-1.154214731</v>
      </c>
      <c r="Y6">
        <f t="shared" si="13"/>
        <v>-0.5637898011</v>
      </c>
      <c r="Z6">
        <f t="shared" si="14"/>
        <v>-0.750859375</v>
      </c>
      <c r="AA6">
        <f t="shared" si="15"/>
        <v>-0.538852085</v>
      </c>
      <c r="AB6" s="10">
        <v>-0.167450738246866</v>
      </c>
      <c r="AC6">
        <f t="shared" si="16"/>
        <v>-0.3737848198</v>
      </c>
    </row>
    <row r="7">
      <c r="A7" s="1" t="s">
        <v>48</v>
      </c>
      <c r="B7">
        <v>215.0</v>
      </c>
      <c r="C7" s="5">
        <v>1100.0</v>
      </c>
      <c r="D7" s="5">
        <v>0.0</v>
      </c>
      <c r="E7">
        <f t="shared" si="2"/>
        <v>1100</v>
      </c>
      <c r="F7">
        <f t="shared" si="3"/>
        <v>1</v>
      </c>
      <c r="G7">
        <f t="shared" si="4"/>
        <v>1.101924701</v>
      </c>
      <c r="H7">
        <f t="shared" si="5"/>
        <v>0.5086305979</v>
      </c>
      <c r="I7">
        <f t="shared" si="6"/>
        <v>0.8052776497</v>
      </c>
      <c r="J7">
        <f t="shared" si="7"/>
        <v>0.897372637</v>
      </c>
      <c r="K7" s="5">
        <v>109.0</v>
      </c>
      <c r="L7" s="4">
        <v>7.25</v>
      </c>
      <c r="M7">
        <f t="shared" si="8"/>
        <v>-0.2162693534</v>
      </c>
      <c r="N7">
        <f t="shared" si="9"/>
        <v>0.1468685894</v>
      </c>
      <c r="O7">
        <f t="shared" si="10"/>
        <v>-0.03470038199</v>
      </c>
      <c r="P7">
        <f t="shared" si="11"/>
        <v>-0.1862803854</v>
      </c>
      <c r="Q7" s="6">
        <v>63.54</v>
      </c>
      <c r="R7" s="6">
        <v>50.0</v>
      </c>
      <c r="S7" s="6">
        <v>66.67</v>
      </c>
      <c r="T7" s="6">
        <v>52.08</v>
      </c>
      <c r="U7">
        <f t="shared" ref="U7:X7" si="20">(Q7-average(Q:Q))/stdev(Q:Q)</f>
        <v>0.5294352143</v>
      </c>
      <c r="V7">
        <f t="shared" si="20"/>
        <v>0.242726721</v>
      </c>
      <c r="W7">
        <f t="shared" si="20"/>
        <v>0.3484798001</v>
      </c>
      <c r="X7">
        <f t="shared" si="20"/>
        <v>0.7922685943</v>
      </c>
      <c r="Y7">
        <f t="shared" si="13"/>
        <v>0.4782275824</v>
      </c>
      <c r="Z7">
        <f t="shared" si="14"/>
        <v>0.6915400078</v>
      </c>
      <c r="AA7">
        <f t="shared" si="15"/>
        <v>0.4675440865</v>
      </c>
      <c r="AB7" s="10">
        <v>-0.0446950068086228</v>
      </c>
      <c r="AC7">
        <f t="shared" si="16"/>
        <v>0.2398822672</v>
      </c>
    </row>
    <row r="8">
      <c r="A8" s="1" t="s">
        <v>32</v>
      </c>
      <c r="B8">
        <v>216.0</v>
      </c>
      <c r="C8" s="5">
        <v>2954.0</v>
      </c>
      <c r="D8" s="5">
        <v>0.0</v>
      </c>
      <c r="E8">
        <f t="shared" si="2"/>
        <v>2954</v>
      </c>
      <c r="F8">
        <f t="shared" si="3"/>
        <v>1</v>
      </c>
      <c r="G8">
        <f t="shared" si="4"/>
        <v>4.201517242</v>
      </c>
      <c r="H8">
        <f t="shared" si="5"/>
        <v>0.5086305979</v>
      </c>
      <c r="I8">
        <f t="shared" si="6"/>
        <v>2.35507392</v>
      </c>
      <c r="J8">
        <f t="shared" si="7"/>
        <v>1.53462501</v>
      </c>
      <c r="K8" s="5">
        <v>531.0</v>
      </c>
      <c r="L8" s="4">
        <v>8.5</v>
      </c>
      <c r="M8">
        <f t="shared" si="8"/>
        <v>2.633711537</v>
      </c>
      <c r="N8">
        <f t="shared" si="9"/>
        <v>1.353289145</v>
      </c>
      <c r="O8">
        <f t="shared" si="10"/>
        <v>1.993500341</v>
      </c>
      <c r="P8">
        <f t="shared" si="11"/>
        <v>1.411913716</v>
      </c>
      <c r="Q8" s="6">
        <v>73.96</v>
      </c>
      <c r="R8" s="6">
        <v>77.08</v>
      </c>
      <c r="S8" s="6">
        <v>78.13</v>
      </c>
      <c r="T8" s="6">
        <v>65.63</v>
      </c>
      <c r="U8">
        <f t="shared" ref="U8:X8" si="21">(Q8-average(Q:Q))/stdev(Q:Q)</f>
        <v>1.094810923</v>
      </c>
      <c r="V8">
        <f t="shared" si="21"/>
        <v>1.701781017</v>
      </c>
      <c r="W8">
        <f t="shared" si="21"/>
        <v>1.076888252</v>
      </c>
      <c r="X8">
        <f t="shared" si="21"/>
        <v>1.665607967</v>
      </c>
      <c r="Y8">
        <f t="shared" si="13"/>
        <v>1.38477204</v>
      </c>
      <c r="Z8">
        <f t="shared" si="14"/>
        <v>1.176763375</v>
      </c>
      <c r="AA8">
        <f t="shared" si="15"/>
        <v>1.374434033</v>
      </c>
      <c r="AB8" s="10">
        <v>1.39867476126331</v>
      </c>
      <c r="AC8">
        <f t="shared" si="16"/>
        <v>1.38520769</v>
      </c>
    </row>
    <row r="9">
      <c r="A9" s="1" t="s">
        <v>40</v>
      </c>
      <c r="B9">
        <v>239.0</v>
      </c>
      <c r="C9" s="5">
        <v>201.0</v>
      </c>
      <c r="D9" s="5">
        <v>0.0</v>
      </c>
      <c r="E9">
        <f t="shared" si="2"/>
        <v>201</v>
      </c>
      <c r="F9">
        <f t="shared" si="3"/>
        <v>1</v>
      </c>
      <c r="G9">
        <f t="shared" si="4"/>
        <v>-0.401060031</v>
      </c>
      <c r="H9">
        <f t="shared" si="5"/>
        <v>0.5086305979</v>
      </c>
      <c r="I9">
        <f t="shared" si="6"/>
        <v>0.05378528343</v>
      </c>
      <c r="J9">
        <f t="shared" si="7"/>
        <v>0.2319165441</v>
      </c>
      <c r="K9" s="5">
        <v>141.0</v>
      </c>
      <c r="L9" s="4">
        <v>7.0</v>
      </c>
      <c r="M9">
        <f t="shared" si="8"/>
        <v>-0.0001570583539</v>
      </c>
      <c r="N9">
        <f t="shared" si="9"/>
        <v>-0.09441552174</v>
      </c>
      <c r="O9">
        <f t="shared" si="10"/>
        <v>-0.04728629005</v>
      </c>
      <c r="P9">
        <f t="shared" si="11"/>
        <v>-0.2174541102</v>
      </c>
      <c r="Q9" s="6">
        <v>55.21</v>
      </c>
      <c r="R9" s="6">
        <v>41.67</v>
      </c>
      <c r="S9" s="6">
        <v>52.08</v>
      </c>
      <c r="T9" s="6">
        <v>52.08</v>
      </c>
      <c r="U9">
        <f t="shared" ref="U9:X9" si="22">(Q9-average(Q:Q))/stdev(Q:Q)</f>
        <v>0.07746019946</v>
      </c>
      <c r="V9">
        <f t="shared" si="22"/>
        <v>-0.2060887254</v>
      </c>
      <c r="W9">
        <f t="shared" si="22"/>
        <v>-0.578874415</v>
      </c>
      <c r="X9">
        <f t="shared" si="22"/>
        <v>0.7922685943</v>
      </c>
      <c r="Y9">
        <f t="shared" si="13"/>
        <v>0.02119141334</v>
      </c>
      <c r="Z9">
        <f t="shared" si="14"/>
        <v>0.1455727081</v>
      </c>
      <c r="AA9">
        <f t="shared" si="15"/>
        <v>0.05334504733</v>
      </c>
      <c r="AB9" s="10">
        <v>0.616668714568331</v>
      </c>
      <c r="AC9">
        <f t="shared" si="16"/>
        <v>0.3037111217</v>
      </c>
    </row>
    <row r="10">
      <c r="A10" s="1" t="s">
        <v>56</v>
      </c>
      <c r="B10">
        <v>244.0</v>
      </c>
      <c r="C10" s="5">
        <v>10.0</v>
      </c>
      <c r="D10" s="5">
        <v>0.0</v>
      </c>
      <c r="E10">
        <f t="shared" si="2"/>
        <v>10</v>
      </c>
      <c r="F10">
        <f t="shared" si="3"/>
        <v>1</v>
      </c>
      <c r="G10">
        <f t="shared" si="4"/>
        <v>-0.7203815927</v>
      </c>
      <c r="H10">
        <f t="shared" si="5"/>
        <v>0.5086305979</v>
      </c>
      <c r="I10">
        <f t="shared" si="6"/>
        <v>-0.1058754974</v>
      </c>
      <c r="J10">
        <f t="shared" si="7"/>
        <v>-0.3253851524</v>
      </c>
      <c r="K10" s="5">
        <v>54.0</v>
      </c>
      <c r="L10" s="4">
        <v>7.25</v>
      </c>
      <c r="M10">
        <f t="shared" si="8"/>
        <v>-0.5877123604</v>
      </c>
      <c r="N10">
        <f t="shared" si="9"/>
        <v>0.1468685894</v>
      </c>
      <c r="O10">
        <f t="shared" si="10"/>
        <v>-0.2204218855</v>
      </c>
      <c r="P10">
        <f t="shared" si="11"/>
        <v>-0.469491092</v>
      </c>
      <c r="Q10" s="6">
        <v>25.0</v>
      </c>
      <c r="R10" s="6">
        <v>21.88</v>
      </c>
      <c r="S10" s="6">
        <v>42.71</v>
      </c>
      <c r="T10" s="6">
        <v>11.46</v>
      </c>
      <c r="U10">
        <f t="shared" ref="U10:X10" si="23">(Q10-average(Q:Q))/stdev(Q:Q)</f>
        <v>-1.561695287</v>
      </c>
      <c r="V10">
        <f t="shared" si="23"/>
        <v>-1.272362157</v>
      </c>
      <c r="W10">
        <f t="shared" si="23"/>
        <v>-1.174440487</v>
      </c>
      <c r="X10">
        <f t="shared" si="23"/>
        <v>-1.825815931</v>
      </c>
      <c r="Y10">
        <f t="shared" si="13"/>
        <v>-1.458578465</v>
      </c>
      <c r="Z10">
        <f t="shared" si="14"/>
        <v>-1.207716219</v>
      </c>
      <c r="AA10">
        <f t="shared" si="15"/>
        <v>-0.6675308211</v>
      </c>
      <c r="AB10" s="10">
        <v>-0.464857103987707</v>
      </c>
      <c r="AC10">
        <f t="shared" si="16"/>
        <v>-0.5774536135</v>
      </c>
    </row>
    <row r="11">
      <c r="A11" s="1" t="s">
        <v>46</v>
      </c>
      <c r="B11">
        <v>492.0</v>
      </c>
      <c r="C11" s="5">
        <v>130.0</v>
      </c>
      <c r="D11" s="5">
        <v>0.0</v>
      </c>
      <c r="E11">
        <f t="shared" si="2"/>
        <v>130</v>
      </c>
      <c r="F11">
        <f t="shared" si="3"/>
        <v>1</v>
      </c>
      <c r="G11">
        <f t="shared" si="4"/>
        <v>-0.5197607162</v>
      </c>
      <c r="H11">
        <f t="shared" si="5"/>
        <v>0.5086305979</v>
      </c>
      <c r="I11">
        <f t="shared" si="6"/>
        <v>-0.005565059179</v>
      </c>
      <c r="J11">
        <f t="shared" si="7"/>
        <v>-0.07459932425</v>
      </c>
      <c r="K11" s="5">
        <v>37.0</v>
      </c>
      <c r="L11" s="4">
        <v>8.25</v>
      </c>
      <c r="M11">
        <f t="shared" si="8"/>
        <v>-0.7025220171</v>
      </c>
      <c r="N11">
        <f t="shared" si="9"/>
        <v>1.112005034</v>
      </c>
      <c r="O11">
        <f t="shared" si="10"/>
        <v>0.2047415084</v>
      </c>
      <c r="P11">
        <f t="shared" si="11"/>
        <v>0.4524837106</v>
      </c>
      <c r="Q11" s="6">
        <v>39.58</v>
      </c>
      <c r="R11" s="6">
        <v>41.67</v>
      </c>
      <c r="S11" s="6">
        <v>67.71</v>
      </c>
      <c r="T11" s="6">
        <v>41.67</v>
      </c>
      <c r="U11">
        <f t="shared" ref="U11:X11" si="24">(Q11-average(Q:Q))/stdev(Q:Q)</f>
        <v>-0.7706033639</v>
      </c>
      <c r="V11">
        <f t="shared" si="24"/>
        <v>-0.2060887254</v>
      </c>
      <c r="W11">
        <f t="shared" si="24"/>
        <v>0.4145831849</v>
      </c>
      <c r="X11">
        <f t="shared" si="24"/>
        <v>0.121311925</v>
      </c>
      <c r="Y11">
        <f t="shared" si="13"/>
        <v>-0.1101992448</v>
      </c>
      <c r="Z11">
        <f t="shared" si="14"/>
        <v>-0.331962716</v>
      </c>
      <c r="AA11">
        <f t="shared" si="15"/>
        <v>0.01530722344</v>
      </c>
      <c r="AB11" s="10">
        <v>0.325715665911596</v>
      </c>
      <c r="AC11">
        <f t="shared" si="16"/>
        <v>0.1532665312</v>
      </c>
    </row>
    <row r="12">
      <c r="A12" s="1" t="s">
        <v>44</v>
      </c>
      <c r="B12">
        <v>505.0</v>
      </c>
      <c r="C12" s="5">
        <v>1478.0</v>
      </c>
      <c r="D12" s="5">
        <v>0.0</v>
      </c>
      <c r="E12">
        <f t="shared" si="2"/>
        <v>1478</v>
      </c>
      <c r="F12">
        <f t="shared" si="3"/>
        <v>1</v>
      </c>
      <c r="G12">
        <f t="shared" si="4"/>
        <v>1.733880462</v>
      </c>
      <c r="H12">
        <f t="shared" si="5"/>
        <v>0.5086305979</v>
      </c>
      <c r="I12">
        <f t="shared" si="6"/>
        <v>1.12125553</v>
      </c>
      <c r="J12">
        <f t="shared" si="7"/>
        <v>1.05889354</v>
      </c>
      <c r="K12" s="5">
        <v>103.0</v>
      </c>
      <c r="L12" s="4">
        <v>8.25</v>
      </c>
      <c r="M12">
        <f t="shared" si="8"/>
        <v>-0.2567904087</v>
      </c>
      <c r="N12">
        <f t="shared" si="9"/>
        <v>1.112005034</v>
      </c>
      <c r="O12">
        <f t="shared" si="10"/>
        <v>0.4276073126</v>
      </c>
      <c r="P12">
        <f t="shared" si="11"/>
        <v>0.6539169004</v>
      </c>
      <c r="Q12" s="6">
        <v>70.83</v>
      </c>
      <c r="R12" s="6">
        <v>72.92</v>
      </c>
      <c r="S12" s="6">
        <v>81.25</v>
      </c>
      <c r="T12" s="6">
        <v>57.29</v>
      </c>
      <c r="U12">
        <f t="shared" ref="U12:X12" si="25">(Q12-average(Q:Q))/stdev(Q:Q)</f>
        <v>0.9249811758</v>
      </c>
      <c r="V12">
        <f t="shared" si="25"/>
        <v>1.477642691</v>
      </c>
      <c r="W12">
        <f t="shared" si="25"/>
        <v>1.275198406</v>
      </c>
      <c r="X12">
        <f t="shared" si="25"/>
        <v>1.128069194</v>
      </c>
      <c r="Y12">
        <f t="shared" si="13"/>
        <v>1.201472867</v>
      </c>
      <c r="Z12">
        <f t="shared" si="14"/>
        <v>1.096117177</v>
      </c>
      <c r="AA12">
        <f t="shared" si="15"/>
        <v>0.9363092061</v>
      </c>
      <c r="AB12" s="10">
        <v>0.413612274056655</v>
      </c>
      <c r="AC12">
        <f t="shared" si="16"/>
        <v>0.7039994585</v>
      </c>
    </row>
    <row r="13">
      <c r="A13" s="1" t="s">
        <v>57</v>
      </c>
      <c r="B13">
        <v>513.0</v>
      </c>
      <c r="C13" s="5">
        <v>602.0</v>
      </c>
      <c r="D13" s="5">
        <v>0.0</v>
      </c>
      <c r="E13">
        <f t="shared" si="2"/>
        <v>602</v>
      </c>
      <c r="F13">
        <f t="shared" si="3"/>
        <v>1</v>
      </c>
      <c r="G13">
        <f t="shared" si="4"/>
        <v>0.2693480643</v>
      </c>
      <c r="H13">
        <f t="shared" si="5"/>
        <v>0.5086305979</v>
      </c>
      <c r="I13">
        <f t="shared" si="6"/>
        <v>0.3889893311</v>
      </c>
      <c r="J13">
        <f t="shared" si="7"/>
        <v>0.6236900922</v>
      </c>
      <c r="K13" s="5">
        <v>36.0</v>
      </c>
      <c r="L13" s="4">
        <v>5.5</v>
      </c>
      <c r="M13">
        <f t="shared" si="8"/>
        <v>-0.7092755263</v>
      </c>
      <c r="N13">
        <f t="shared" si="9"/>
        <v>-1.542120188</v>
      </c>
      <c r="O13">
        <f t="shared" si="10"/>
        <v>-1.125697857</v>
      </c>
      <c r="P13">
        <f t="shared" si="11"/>
        <v>-1.060989094</v>
      </c>
      <c r="Q13" s="6">
        <v>48.96</v>
      </c>
      <c r="R13" s="6">
        <v>41.67</v>
      </c>
      <c r="S13" s="6">
        <v>51.04</v>
      </c>
      <c r="T13" s="6">
        <v>18.75</v>
      </c>
      <c r="U13">
        <f t="shared" ref="U13:X13" si="26">(Q13-average(Q:Q))/stdev(Q:Q)</f>
        <v>-0.2616567085</v>
      </c>
      <c r="V13">
        <f t="shared" si="26"/>
        <v>-0.2060887254</v>
      </c>
      <c r="W13">
        <f t="shared" si="26"/>
        <v>-0.6449777998</v>
      </c>
      <c r="X13">
        <f t="shared" si="26"/>
        <v>-1.355952903</v>
      </c>
      <c r="Y13">
        <f t="shared" si="13"/>
        <v>-0.6171690341</v>
      </c>
      <c r="Z13">
        <f t="shared" si="14"/>
        <v>-0.7856010655</v>
      </c>
      <c r="AA13">
        <f t="shared" si="15"/>
        <v>-0.4076333557</v>
      </c>
      <c r="AB13" s="10">
        <v>-0.209762996662725</v>
      </c>
      <c r="AC13">
        <f t="shared" si="16"/>
        <v>-0.3196909739</v>
      </c>
    </row>
    <row r="14">
      <c r="A14" s="1" t="s">
        <v>55</v>
      </c>
      <c r="B14">
        <v>520.0</v>
      </c>
      <c r="C14" s="5">
        <v>576.0</v>
      </c>
      <c r="D14" s="5">
        <v>0.0</v>
      </c>
      <c r="E14">
        <f t="shared" si="2"/>
        <v>576</v>
      </c>
      <c r="F14">
        <f t="shared" si="3"/>
        <v>1</v>
      </c>
      <c r="G14">
        <f t="shared" si="4"/>
        <v>0.2258802078</v>
      </c>
      <c r="H14">
        <f t="shared" si="5"/>
        <v>0.5086305979</v>
      </c>
      <c r="I14">
        <f t="shared" si="6"/>
        <v>0.3672554028</v>
      </c>
      <c r="J14">
        <f t="shared" si="7"/>
        <v>0.6060160087</v>
      </c>
      <c r="K14" s="5">
        <v>54.0</v>
      </c>
      <c r="L14" s="4">
        <v>7.25</v>
      </c>
      <c r="M14">
        <f t="shared" si="8"/>
        <v>-0.5877123604</v>
      </c>
      <c r="N14">
        <f t="shared" si="9"/>
        <v>0.1468685894</v>
      </c>
      <c r="O14">
        <f t="shared" si="10"/>
        <v>-0.2204218855</v>
      </c>
      <c r="P14">
        <f t="shared" si="11"/>
        <v>-0.469491092</v>
      </c>
      <c r="Q14" s="6">
        <v>64.58</v>
      </c>
      <c r="R14" s="6">
        <v>30.21</v>
      </c>
      <c r="S14" s="6">
        <v>52.08</v>
      </c>
      <c r="T14" s="6">
        <v>37.5</v>
      </c>
      <c r="U14">
        <f t="shared" ref="U14:X14" si="27">(Q14-average(Q:Q))/stdev(Q:Q)</f>
        <v>0.5858642678</v>
      </c>
      <c r="V14">
        <f t="shared" si="27"/>
        <v>-0.8235467103</v>
      </c>
      <c r="W14">
        <f t="shared" si="27"/>
        <v>-0.578874415</v>
      </c>
      <c r="X14">
        <f t="shared" si="27"/>
        <v>-0.1474574612</v>
      </c>
      <c r="Y14">
        <f t="shared" si="13"/>
        <v>-0.2410035797</v>
      </c>
      <c r="Z14">
        <f t="shared" si="14"/>
        <v>-0.4909211542</v>
      </c>
      <c r="AA14">
        <f t="shared" si="15"/>
        <v>-0.1181320792</v>
      </c>
      <c r="AB14" s="10">
        <v>-0.143959650958928</v>
      </c>
      <c r="AC14">
        <f t="shared" si="16"/>
        <v>-0.129611</v>
      </c>
    </row>
    <row r="15">
      <c r="A15" s="1" t="s">
        <v>47</v>
      </c>
      <c r="B15">
        <v>523.0</v>
      </c>
      <c r="C15" s="5">
        <v>1218.0</v>
      </c>
      <c r="D15" s="5">
        <v>0.0</v>
      </c>
      <c r="E15">
        <f t="shared" si="2"/>
        <v>1218</v>
      </c>
      <c r="F15">
        <f t="shared" si="3"/>
        <v>1</v>
      </c>
      <c r="G15">
        <f t="shared" si="4"/>
        <v>1.299201897</v>
      </c>
      <c r="H15">
        <f t="shared" si="5"/>
        <v>0.5086305979</v>
      </c>
      <c r="I15">
        <f t="shared" si="6"/>
        <v>0.9039162472</v>
      </c>
      <c r="J15">
        <f t="shared" si="7"/>
        <v>0.9507451011</v>
      </c>
      <c r="K15" s="5">
        <v>11.0</v>
      </c>
      <c r="L15" s="4">
        <v>8.25</v>
      </c>
      <c r="M15">
        <f t="shared" si="8"/>
        <v>-0.8781132568</v>
      </c>
      <c r="N15">
        <f t="shared" si="9"/>
        <v>1.112005034</v>
      </c>
      <c r="O15">
        <f t="shared" si="10"/>
        <v>0.1169458885</v>
      </c>
      <c r="P15">
        <f t="shared" si="11"/>
        <v>0.3419735202</v>
      </c>
      <c r="Q15" s="6">
        <v>84.38</v>
      </c>
      <c r="R15" s="6">
        <v>72.92</v>
      </c>
      <c r="S15" s="6">
        <v>79.17</v>
      </c>
      <c r="T15" s="6">
        <v>61.46</v>
      </c>
      <c r="U15">
        <f t="shared" ref="U15:X15" si="28">(Q15-average(Q:Q))/stdev(Q:Q)</f>
        <v>1.660186632</v>
      </c>
      <c r="V15">
        <f t="shared" si="28"/>
        <v>1.477642691</v>
      </c>
      <c r="W15">
        <f t="shared" si="28"/>
        <v>1.142991636</v>
      </c>
      <c r="X15">
        <f t="shared" si="28"/>
        <v>1.396838581</v>
      </c>
      <c r="Y15">
        <f t="shared" si="13"/>
        <v>1.419414885</v>
      </c>
      <c r="Z15">
        <f t="shared" si="14"/>
        <v>1.191391995</v>
      </c>
      <c r="AA15">
        <f t="shared" si="15"/>
        <v>0.828036872</v>
      </c>
      <c r="AB15" s="10">
        <v>0.290418825570048</v>
      </c>
      <c r="AC15">
        <f t="shared" si="16"/>
        <v>0.589095518</v>
      </c>
    </row>
    <row r="16">
      <c r="A16" s="1" t="s">
        <v>58</v>
      </c>
      <c r="B16">
        <v>541.0</v>
      </c>
      <c r="C16" s="5">
        <v>1045.0</v>
      </c>
      <c r="D16" s="5">
        <v>0.0</v>
      </c>
      <c r="E16">
        <f t="shared" si="2"/>
        <v>1045</v>
      </c>
      <c r="F16">
        <f t="shared" si="3"/>
        <v>1</v>
      </c>
      <c r="G16">
        <f t="shared" si="4"/>
        <v>1.009973466</v>
      </c>
      <c r="H16">
        <f t="shared" si="5"/>
        <v>0.5086305979</v>
      </c>
      <c r="I16">
        <f t="shared" si="6"/>
        <v>0.7593020322</v>
      </c>
      <c r="J16">
        <f t="shared" si="7"/>
        <v>0.8713793847</v>
      </c>
      <c r="K16" s="5">
        <v>56.0</v>
      </c>
      <c r="L16" s="4">
        <v>5.25</v>
      </c>
      <c r="M16">
        <f t="shared" si="8"/>
        <v>-0.574205342</v>
      </c>
      <c r="N16">
        <f t="shared" si="9"/>
        <v>-1.7834043</v>
      </c>
      <c r="O16">
        <f t="shared" si="10"/>
        <v>-1.178804821</v>
      </c>
      <c r="P16">
        <f t="shared" si="11"/>
        <v>-1.085727784</v>
      </c>
      <c r="Q16" s="6">
        <v>73.96</v>
      </c>
      <c r="R16" s="6">
        <v>63.54</v>
      </c>
      <c r="S16" s="6">
        <v>72.92</v>
      </c>
      <c r="T16" s="6">
        <v>48.96</v>
      </c>
      <c r="U16">
        <f t="shared" ref="U16:X16" si="29">(Q16-average(Q:Q))/stdev(Q:Q)</f>
        <v>1.094810923</v>
      </c>
      <c r="V16">
        <f t="shared" si="29"/>
        <v>0.972253869</v>
      </c>
      <c r="W16">
        <f t="shared" si="29"/>
        <v>0.7457357182</v>
      </c>
      <c r="X16">
        <f t="shared" si="29"/>
        <v>0.5911749528</v>
      </c>
      <c r="Y16">
        <f t="shared" si="13"/>
        <v>0.8509938658</v>
      </c>
      <c r="Z16">
        <f t="shared" si="14"/>
        <v>0.9224932877</v>
      </c>
      <c r="AA16">
        <f t="shared" si="15"/>
        <v>0.2360482962</v>
      </c>
      <c r="AB16" s="10">
        <v>-0.268738792277145</v>
      </c>
      <c r="AC16">
        <f t="shared" si="16"/>
        <v>0.01169847909</v>
      </c>
    </row>
    <row r="17">
      <c r="A17" s="1" t="s">
        <v>37</v>
      </c>
      <c r="B17">
        <v>616.0</v>
      </c>
      <c r="C17" s="5">
        <v>520.0</v>
      </c>
      <c r="D17" s="5">
        <v>0.0</v>
      </c>
      <c r="E17">
        <f t="shared" si="2"/>
        <v>520</v>
      </c>
      <c r="F17">
        <f t="shared" si="3"/>
        <v>1</v>
      </c>
      <c r="G17">
        <f t="shared" si="4"/>
        <v>0.1322571321</v>
      </c>
      <c r="H17">
        <f t="shared" si="5"/>
        <v>0.5086305979</v>
      </c>
      <c r="I17">
        <f t="shared" si="6"/>
        <v>0.320443865</v>
      </c>
      <c r="J17">
        <f t="shared" si="7"/>
        <v>0.5660776139</v>
      </c>
      <c r="K17" s="5">
        <v>269.0</v>
      </c>
      <c r="L17" s="4">
        <v>6.75</v>
      </c>
      <c r="M17">
        <f t="shared" si="8"/>
        <v>0.8642921217</v>
      </c>
      <c r="N17">
        <f t="shared" si="9"/>
        <v>-0.3356996329</v>
      </c>
      <c r="O17">
        <f t="shared" si="10"/>
        <v>0.2642962444</v>
      </c>
      <c r="P17">
        <f t="shared" si="11"/>
        <v>0.5140975048</v>
      </c>
      <c r="Q17" s="6">
        <v>62.5</v>
      </c>
      <c r="R17" s="6">
        <v>36.46</v>
      </c>
      <c r="S17" s="6">
        <v>70.83</v>
      </c>
      <c r="T17" s="6">
        <v>39.58</v>
      </c>
      <c r="U17">
        <f t="shared" ref="U17:X17" si="30">(Q17-average(Q:Q))/stdev(Q:Q)</f>
        <v>0.4730061609</v>
      </c>
      <c r="V17">
        <f t="shared" si="30"/>
        <v>-0.4868004271</v>
      </c>
      <c r="W17">
        <f t="shared" si="30"/>
        <v>0.6128933392</v>
      </c>
      <c r="X17">
        <f t="shared" si="30"/>
        <v>-0.01339503353</v>
      </c>
      <c r="Y17">
        <f t="shared" si="13"/>
        <v>0.1464260099</v>
      </c>
      <c r="Z17">
        <f t="shared" si="14"/>
        <v>0.3826565168</v>
      </c>
      <c r="AA17">
        <f t="shared" si="15"/>
        <v>0.4876105452</v>
      </c>
      <c r="AB17" s="10">
        <v>0.853541111644328</v>
      </c>
      <c r="AC17">
        <f t="shared" si="16"/>
        <v>0.6502463525</v>
      </c>
    </row>
    <row r="18">
      <c r="A18" s="1" t="s">
        <v>59</v>
      </c>
      <c r="B18">
        <v>676.0</v>
      </c>
      <c r="C18" s="5">
        <v>202.0</v>
      </c>
      <c r="D18" s="5">
        <v>0.0</v>
      </c>
      <c r="E18">
        <f t="shared" si="2"/>
        <v>202</v>
      </c>
      <c r="F18">
        <f t="shared" si="3"/>
        <v>1</v>
      </c>
      <c r="G18">
        <f t="shared" si="4"/>
        <v>-0.3993881904</v>
      </c>
      <c r="H18">
        <f t="shared" si="5"/>
        <v>0.5086305979</v>
      </c>
      <c r="I18">
        <f t="shared" si="6"/>
        <v>0.05462120375</v>
      </c>
      <c r="J18">
        <f t="shared" si="7"/>
        <v>0.2337117963</v>
      </c>
      <c r="K18" s="5">
        <v>35.0</v>
      </c>
      <c r="L18" s="4">
        <v>6.5</v>
      </c>
      <c r="M18">
        <f t="shared" si="8"/>
        <v>-0.7160290355</v>
      </c>
      <c r="N18">
        <f t="shared" si="9"/>
        <v>-0.576983744</v>
      </c>
      <c r="O18">
        <f t="shared" si="10"/>
        <v>-0.6465063898</v>
      </c>
      <c r="P18">
        <f t="shared" si="11"/>
        <v>-0.8040562106</v>
      </c>
      <c r="Q18" s="6">
        <v>54.17</v>
      </c>
      <c r="R18" s="6">
        <v>41.67</v>
      </c>
      <c r="S18" s="6">
        <v>47.92</v>
      </c>
      <c r="T18" s="6">
        <v>28.13</v>
      </c>
      <c r="U18">
        <f t="shared" ref="U18:X18" si="31">(Q18-average(Q:Q))/stdev(Q:Q)</f>
        <v>0.02103114598</v>
      </c>
      <c r="V18">
        <f t="shared" si="31"/>
        <v>-0.2060887254</v>
      </c>
      <c r="W18">
        <f t="shared" si="31"/>
        <v>-0.8432879541</v>
      </c>
      <c r="X18">
        <f t="shared" si="31"/>
        <v>-0.7513829166</v>
      </c>
      <c r="Y18">
        <f t="shared" si="13"/>
        <v>-0.4449321125</v>
      </c>
      <c r="Z18">
        <f t="shared" si="14"/>
        <v>-0.6670323175</v>
      </c>
      <c r="AA18">
        <f t="shared" si="15"/>
        <v>-0.4124589106</v>
      </c>
      <c r="AB18" s="10">
        <v>-0.31550802653181</v>
      </c>
      <c r="AC18">
        <f t="shared" si="16"/>
        <v>-0.3693696288</v>
      </c>
    </row>
    <row r="19">
      <c r="A19" s="1" t="s">
        <v>62</v>
      </c>
      <c r="B19">
        <v>679.0</v>
      </c>
      <c r="C19" s="5">
        <v>153.0</v>
      </c>
      <c r="D19" s="5">
        <v>0.0</v>
      </c>
      <c r="E19">
        <f t="shared" si="2"/>
        <v>153</v>
      </c>
      <c r="F19">
        <f t="shared" si="3"/>
        <v>1</v>
      </c>
      <c r="G19">
        <f t="shared" si="4"/>
        <v>-0.4813083816</v>
      </c>
      <c r="H19">
        <f t="shared" si="5"/>
        <v>0.5086305979</v>
      </c>
      <c r="I19">
        <f t="shared" si="6"/>
        <v>0.01366110814</v>
      </c>
      <c r="J19">
        <f t="shared" si="7"/>
        <v>0.1168807433</v>
      </c>
      <c r="K19" s="5">
        <v>40.0</v>
      </c>
      <c r="L19" s="4">
        <v>6.25</v>
      </c>
      <c r="M19">
        <f t="shared" si="8"/>
        <v>-0.6822614895</v>
      </c>
      <c r="N19">
        <f t="shared" si="9"/>
        <v>-0.8182678551</v>
      </c>
      <c r="O19">
        <f t="shared" si="10"/>
        <v>-0.7502646723</v>
      </c>
      <c r="P19">
        <f t="shared" si="11"/>
        <v>-0.8661781989</v>
      </c>
      <c r="Q19" s="6">
        <v>32.29</v>
      </c>
      <c r="R19" s="6">
        <v>41.67</v>
      </c>
      <c r="S19" s="6">
        <v>63.54</v>
      </c>
      <c r="T19" s="6">
        <v>44.79</v>
      </c>
      <c r="U19">
        <f t="shared" ref="U19:X19" si="32">(Q19-average(Q:Q))/stdev(Q:Q)</f>
        <v>-1.166149325</v>
      </c>
      <c r="V19">
        <f t="shared" si="32"/>
        <v>-0.2060887254</v>
      </c>
      <c r="W19">
        <f t="shared" si="32"/>
        <v>0.1495340364</v>
      </c>
      <c r="X19">
        <f t="shared" si="32"/>
        <v>0.3224055665</v>
      </c>
      <c r="Y19">
        <f t="shared" si="13"/>
        <v>-0.2250746119</v>
      </c>
      <c r="Z19">
        <f t="shared" si="14"/>
        <v>-0.4744202904</v>
      </c>
      <c r="AA19">
        <f t="shared" si="15"/>
        <v>-0.4079059153</v>
      </c>
      <c r="AB19" s="10">
        <v>-0.417258562235592</v>
      </c>
      <c r="AC19">
        <f t="shared" si="16"/>
        <v>-0.4120626473</v>
      </c>
    </row>
    <row r="20">
      <c r="A20" s="1" t="s">
        <v>65</v>
      </c>
      <c r="B20">
        <v>755.0</v>
      </c>
      <c r="C20" s="5">
        <v>165.0</v>
      </c>
      <c r="D20" s="5">
        <v>0.0</v>
      </c>
      <c r="E20">
        <f t="shared" si="2"/>
        <v>165</v>
      </c>
      <c r="F20">
        <f t="shared" si="3"/>
        <v>1</v>
      </c>
      <c r="G20">
        <f t="shared" si="4"/>
        <v>-0.461246294</v>
      </c>
      <c r="H20">
        <f t="shared" si="5"/>
        <v>0.5086305979</v>
      </c>
      <c r="I20">
        <f t="shared" si="6"/>
        <v>0.02369215197</v>
      </c>
      <c r="J20">
        <f t="shared" si="7"/>
        <v>0.1539225518</v>
      </c>
      <c r="K20" s="5">
        <v>70.0</v>
      </c>
      <c r="L20" s="4">
        <v>7.75</v>
      </c>
      <c r="M20">
        <f t="shared" si="8"/>
        <v>-0.4796562129</v>
      </c>
      <c r="N20">
        <f t="shared" si="9"/>
        <v>0.6294368116</v>
      </c>
      <c r="O20">
        <f t="shared" si="10"/>
        <v>0.07489029935</v>
      </c>
      <c r="P20">
        <f t="shared" si="11"/>
        <v>0.2736609204</v>
      </c>
      <c r="Q20" s="6">
        <v>44.79</v>
      </c>
      <c r="R20" s="6">
        <v>30.21</v>
      </c>
      <c r="S20" s="6">
        <v>57.29</v>
      </c>
      <c r="T20" s="6">
        <v>23.96</v>
      </c>
      <c r="U20">
        <f t="shared" ref="U20:X20" si="33">(Q20-average(Q:Q))/stdev(Q:Q)</f>
        <v>-0.4879155094</v>
      </c>
      <c r="V20">
        <f t="shared" si="33"/>
        <v>-0.8235467103</v>
      </c>
      <c r="W20">
        <f t="shared" si="33"/>
        <v>-0.2477218817</v>
      </c>
      <c r="X20">
        <f t="shared" si="33"/>
        <v>-1.020152303</v>
      </c>
      <c r="Y20">
        <f t="shared" si="13"/>
        <v>-0.6448341011</v>
      </c>
      <c r="Z20">
        <f t="shared" si="14"/>
        <v>-0.8030156294</v>
      </c>
      <c r="AA20">
        <f t="shared" si="15"/>
        <v>-0.1251440524</v>
      </c>
      <c r="AB20" s="10">
        <v>-0.583898692063702</v>
      </c>
      <c r="AC20">
        <f t="shared" si="16"/>
        <v>-0.3290350034</v>
      </c>
    </row>
    <row r="21">
      <c r="A21" s="1" t="s">
        <v>36</v>
      </c>
      <c r="B21">
        <v>758.0</v>
      </c>
      <c r="C21" s="5">
        <v>1166.0</v>
      </c>
      <c r="D21" s="5">
        <v>0.0</v>
      </c>
      <c r="E21">
        <f t="shared" si="2"/>
        <v>1166</v>
      </c>
      <c r="F21">
        <f t="shared" si="3"/>
        <v>1</v>
      </c>
      <c r="G21">
        <f t="shared" si="4"/>
        <v>1.212266183</v>
      </c>
      <c r="H21">
        <f t="shared" si="5"/>
        <v>0.5086305979</v>
      </c>
      <c r="I21">
        <f t="shared" si="6"/>
        <v>0.8604483907</v>
      </c>
      <c r="J21">
        <f t="shared" si="7"/>
        <v>0.9276035741</v>
      </c>
      <c r="K21" s="5">
        <v>310.0</v>
      </c>
      <c r="L21" s="4">
        <v>7.5</v>
      </c>
      <c r="M21">
        <f t="shared" si="8"/>
        <v>1.141186</v>
      </c>
      <c r="N21">
        <f t="shared" si="9"/>
        <v>0.3881527005</v>
      </c>
      <c r="O21">
        <f t="shared" si="10"/>
        <v>0.7646693501</v>
      </c>
      <c r="P21">
        <f t="shared" si="11"/>
        <v>0.8744537438</v>
      </c>
      <c r="Q21" s="6">
        <v>53.13</v>
      </c>
      <c r="R21" s="6">
        <v>46.88</v>
      </c>
      <c r="S21" s="6">
        <v>71.88</v>
      </c>
      <c r="T21" s="6">
        <v>48.96</v>
      </c>
      <c r="U21">
        <f t="shared" ref="U21:X21" si="34">(Q21-average(Q:Q))/stdev(Q:Q)</f>
        <v>-0.0353979075</v>
      </c>
      <c r="V21">
        <f t="shared" si="34"/>
        <v>0.07462297637</v>
      </c>
      <c r="W21">
        <f t="shared" si="34"/>
        <v>0.6796323334</v>
      </c>
      <c r="X21">
        <f t="shared" si="34"/>
        <v>0.5911749528</v>
      </c>
      <c r="Y21">
        <f t="shared" si="13"/>
        <v>0.3275080888</v>
      </c>
      <c r="Z21">
        <f t="shared" si="14"/>
        <v>0.5722832243</v>
      </c>
      <c r="AA21">
        <f t="shared" si="15"/>
        <v>0.7914468474</v>
      </c>
      <c r="AB21" s="10">
        <v>0.867494700202075</v>
      </c>
      <c r="AC21">
        <f t="shared" si="16"/>
        <v>0.8252458931</v>
      </c>
    </row>
    <row r="22">
      <c r="A22" s="1" t="s">
        <v>71</v>
      </c>
      <c r="B22">
        <v>808.0</v>
      </c>
      <c r="C22" s="5">
        <v>904.0</v>
      </c>
      <c r="D22" s="5">
        <v>0.0</v>
      </c>
      <c r="E22">
        <f t="shared" si="2"/>
        <v>904</v>
      </c>
      <c r="F22">
        <f t="shared" si="3"/>
        <v>1</v>
      </c>
      <c r="G22">
        <f t="shared" si="4"/>
        <v>0.7742439367</v>
      </c>
      <c r="H22">
        <f t="shared" si="5"/>
        <v>0.5086305979</v>
      </c>
      <c r="I22">
        <f t="shared" si="6"/>
        <v>0.6414372673</v>
      </c>
      <c r="J22">
        <f t="shared" si="7"/>
        <v>0.8008977883</v>
      </c>
      <c r="K22" s="5">
        <v>62.0</v>
      </c>
      <c r="L22" s="4">
        <v>6.25</v>
      </c>
      <c r="M22">
        <f t="shared" si="8"/>
        <v>-0.5336842866</v>
      </c>
      <c r="N22">
        <f t="shared" si="9"/>
        <v>-0.8182678551</v>
      </c>
      <c r="O22">
        <f t="shared" si="10"/>
        <v>-0.6759760709</v>
      </c>
      <c r="P22">
        <f t="shared" si="11"/>
        <v>-0.8221776395</v>
      </c>
      <c r="Q22" s="6">
        <v>55.21</v>
      </c>
      <c r="R22" s="6">
        <v>65.63</v>
      </c>
      <c r="S22" s="6">
        <v>71.88</v>
      </c>
      <c r="T22" s="6">
        <v>54.17</v>
      </c>
      <c r="U22">
        <f t="shared" ref="U22:X22" si="35">(Q22-average(Q:Q))/stdev(Q:Q)</f>
        <v>0.07746019946</v>
      </c>
      <c r="V22">
        <f t="shared" si="35"/>
        <v>1.084861826</v>
      </c>
      <c r="W22">
        <f t="shared" si="35"/>
        <v>0.6796323334</v>
      </c>
      <c r="X22">
        <f t="shared" si="35"/>
        <v>0.9269755529</v>
      </c>
      <c r="Y22">
        <f t="shared" si="13"/>
        <v>0.692232478</v>
      </c>
      <c r="Z22">
        <f t="shared" si="14"/>
        <v>0.8320050949</v>
      </c>
      <c r="AA22">
        <f t="shared" si="15"/>
        <v>0.2702417479</v>
      </c>
      <c r="AB22" s="10">
        <v>-0.882257242639037</v>
      </c>
      <c r="AC22">
        <f t="shared" si="16"/>
        <v>-0.2419800257</v>
      </c>
    </row>
    <row r="23">
      <c r="A23" s="1" t="s">
        <v>54</v>
      </c>
      <c r="B23">
        <v>810.0</v>
      </c>
      <c r="C23" s="5">
        <v>200.0</v>
      </c>
      <c r="D23" s="5">
        <v>4.0</v>
      </c>
      <c r="E23">
        <f t="shared" si="2"/>
        <v>204</v>
      </c>
      <c r="F23">
        <f t="shared" si="3"/>
        <v>0.9607843137</v>
      </c>
      <c r="G23">
        <f t="shared" si="4"/>
        <v>-0.3960445091</v>
      </c>
      <c r="H23">
        <f t="shared" si="5"/>
        <v>0.4254146578</v>
      </c>
      <c r="I23">
        <f t="shared" si="6"/>
        <v>0.01468507435</v>
      </c>
      <c r="J23">
        <f t="shared" si="7"/>
        <v>0.1211819886</v>
      </c>
      <c r="K23" s="5">
        <v>425.0</v>
      </c>
      <c r="L23" s="4">
        <v>8.75</v>
      </c>
      <c r="M23">
        <f t="shared" si="8"/>
        <v>1.91783956</v>
      </c>
      <c r="N23">
        <f t="shared" si="9"/>
        <v>1.594573256</v>
      </c>
      <c r="O23">
        <f t="shared" si="10"/>
        <v>1.756206408</v>
      </c>
      <c r="P23">
        <f t="shared" si="11"/>
        <v>1.325219381</v>
      </c>
      <c r="Q23" s="6">
        <v>47.92</v>
      </c>
      <c r="R23" s="6">
        <v>40.63</v>
      </c>
      <c r="S23" s="6">
        <v>54.17</v>
      </c>
      <c r="T23" s="6">
        <v>37.5</v>
      </c>
      <c r="U23">
        <f t="shared" ref="U23:X23" si="36">(Q23-average(Q:Q))/stdev(Q:Q)</f>
        <v>-0.318085762</v>
      </c>
      <c r="V23">
        <f t="shared" si="36"/>
        <v>-0.2621233069</v>
      </c>
      <c r="W23">
        <f t="shared" si="36"/>
        <v>-0.446032036</v>
      </c>
      <c r="X23">
        <f t="shared" si="36"/>
        <v>-0.1474574612</v>
      </c>
      <c r="Y23">
        <f t="shared" si="13"/>
        <v>-0.2934246415</v>
      </c>
      <c r="Z23">
        <f t="shared" si="14"/>
        <v>-0.5416868482</v>
      </c>
      <c r="AA23">
        <f t="shared" si="15"/>
        <v>0.3015715071</v>
      </c>
      <c r="AB23" s="10">
        <v>-0.0711536605767227</v>
      </c>
      <c r="AC23">
        <f t="shared" si="16"/>
        <v>0.135915877</v>
      </c>
    </row>
    <row r="24">
      <c r="A24" s="1" t="s">
        <v>50</v>
      </c>
      <c r="B24">
        <v>814.0</v>
      </c>
      <c r="C24" s="5">
        <v>1187.0</v>
      </c>
      <c r="D24" s="5">
        <v>0.0</v>
      </c>
      <c r="E24">
        <f t="shared" si="2"/>
        <v>1187</v>
      </c>
      <c r="F24">
        <f t="shared" si="3"/>
        <v>1</v>
      </c>
      <c r="G24">
        <f t="shared" si="4"/>
        <v>1.247374837</v>
      </c>
      <c r="H24">
        <f t="shared" si="5"/>
        <v>0.5086305979</v>
      </c>
      <c r="I24">
        <f t="shared" si="6"/>
        <v>0.8780027174</v>
      </c>
      <c r="J24">
        <f t="shared" si="7"/>
        <v>0.937017992</v>
      </c>
      <c r="K24" s="5">
        <v>179.0</v>
      </c>
      <c r="L24" s="4">
        <v>6.25</v>
      </c>
      <c r="M24">
        <f t="shared" si="8"/>
        <v>0.256476292</v>
      </c>
      <c r="N24">
        <f t="shared" si="9"/>
        <v>-0.8182678551</v>
      </c>
      <c r="O24">
        <f t="shared" si="10"/>
        <v>-0.2808957816</v>
      </c>
      <c r="P24">
        <f t="shared" si="11"/>
        <v>-0.5299960203</v>
      </c>
      <c r="Q24" s="6">
        <v>39.58</v>
      </c>
      <c r="R24" s="6">
        <v>37.5</v>
      </c>
      <c r="S24" s="6">
        <v>57.29</v>
      </c>
      <c r="T24" s="6">
        <v>39.58</v>
      </c>
      <c r="U24">
        <f t="shared" ref="U24:X24" si="37">(Q24-average(Q:Q))/stdev(Q:Q)</f>
        <v>-0.7706033639</v>
      </c>
      <c r="V24">
        <f t="shared" si="37"/>
        <v>-0.4307658455</v>
      </c>
      <c r="W24">
        <f t="shared" si="37"/>
        <v>-0.2477218817</v>
      </c>
      <c r="X24">
        <f t="shared" si="37"/>
        <v>-0.01339503353</v>
      </c>
      <c r="Y24">
        <f t="shared" si="13"/>
        <v>-0.3656215312</v>
      </c>
      <c r="Z24">
        <f t="shared" si="14"/>
        <v>-0.6046664627</v>
      </c>
      <c r="AA24">
        <f t="shared" si="15"/>
        <v>-0.06588149701</v>
      </c>
      <c r="AB24" s="10">
        <v>0.210520958376106</v>
      </c>
      <c r="AC24">
        <f t="shared" si="16"/>
        <v>0.05696403871</v>
      </c>
    </row>
    <row r="25">
      <c r="A25" s="1" t="s">
        <v>49</v>
      </c>
      <c r="B25">
        <v>815.0</v>
      </c>
      <c r="C25" s="5">
        <v>268.0</v>
      </c>
      <c r="D25" s="5">
        <v>0.0</v>
      </c>
      <c r="E25">
        <f t="shared" si="2"/>
        <v>268</v>
      </c>
      <c r="F25">
        <f t="shared" si="3"/>
        <v>1</v>
      </c>
      <c r="G25">
        <f t="shared" si="4"/>
        <v>-0.2890467084</v>
      </c>
      <c r="H25">
        <f t="shared" si="5"/>
        <v>0.5086305979</v>
      </c>
      <c r="I25">
        <f t="shared" si="6"/>
        <v>0.1097919448</v>
      </c>
      <c r="J25">
        <f t="shared" si="7"/>
        <v>0.3313486755</v>
      </c>
      <c r="K25" s="5">
        <v>32.0</v>
      </c>
      <c r="L25" s="4">
        <v>8.25</v>
      </c>
      <c r="M25">
        <f t="shared" si="8"/>
        <v>-0.7362895632</v>
      </c>
      <c r="N25">
        <f t="shared" si="9"/>
        <v>1.112005034</v>
      </c>
      <c r="O25">
        <f t="shared" si="10"/>
        <v>0.1878577353</v>
      </c>
      <c r="P25">
        <f t="shared" si="11"/>
        <v>0.4334255822</v>
      </c>
      <c r="Q25" s="6">
        <v>25.0</v>
      </c>
      <c r="R25" s="6">
        <v>22.92</v>
      </c>
      <c r="S25" s="6">
        <v>40.63</v>
      </c>
      <c r="T25" s="6">
        <v>22.92</v>
      </c>
      <c r="U25">
        <f t="shared" ref="U25:X25" si="38">(Q25-average(Q:Q))/stdev(Q:Q)</f>
        <v>-1.561695287</v>
      </c>
      <c r="V25">
        <f t="shared" si="38"/>
        <v>-1.216327575</v>
      </c>
      <c r="W25">
        <f t="shared" si="38"/>
        <v>-1.306647257</v>
      </c>
      <c r="X25">
        <f t="shared" si="38"/>
        <v>-1.087183517</v>
      </c>
      <c r="Y25">
        <f t="shared" si="13"/>
        <v>-1.292963409</v>
      </c>
      <c r="Z25">
        <f t="shared" si="14"/>
        <v>-1.137085489</v>
      </c>
      <c r="AA25">
        <f t="shared" si="15"/>
        <v>-0.1241037437</v>
      </c>
      <c r="AB25" s="10">
        <v>0.252098220193984</v>
      </c>
      <c r="AC25">
        <f t="shared" si="16"/>
        <v>0.04309712914</v>
      </c>
    </row>
    <row r="26">
      <c r="A26" s="1" t="s">
        <v>51</v>
      </c>
      <c r="B26">
        <v>816.0</v>
      </c>
      <c r="C26" s="5">
        <v>100.0</v>
      </c>
      <c r="D26" s="5">
        <v>0.0</v>
      </c>
      <c r="E26">
        <f t="shared" si="2"/>
        <v>100</v>
      </c>
      <c r="F26">
        <f t="shared" si="3"/>
        <v>1</v>
      </c>
      <c r="G26">
        <f t="shared" si="4"/>
        <v>-0.5699159353</v>
      </c>
      <c r="H26">
        <f t="shared" si="5"/>
        <v>0.5086305979</v>
      </c>
      <c r="I26">
        <f t="shared" si="6"/>
        <v>-0.03064266873</v>
      </c>
      <c r="J26">
        <f t="shared" si="7"/>
        <v>-0.1750504748</v>
      </c>
      <c r="K26" s="5">
        <v>513.0</v>
      </c>
      <c r="L26" s="4">
        <v>7.25</v>
      </c>
      <c r="M26">
        <f t="shared" si="8"/>
        <v>2.512148371</v>
      </c>
      <c r="N26">
        <f t="shared" si="9"/>
        <v>0.1468685894</v>
      </c>
      <c r="O26">
        <f t="shared" si="10"/>
        <v>1.32950848</v>
      </c>
      <c r="P26">
        <f t="shared" si="11"/>
        <v>1.153043139</v>
      </c>
      <c r="Q26" s="6">
        <v>51.04</v>
      </c>
      <c r="R26" s="6">
        <v>57.29</v>
      </c>
      <c r="S26" s="6">
        <v>71.88</v>
      </c>
      <c r="T26" s="6">
        <v>43.75</v>
      </c>
      <c r="U26">
        <f t="shared" ref="U26:X26" si="39">(Q26-average(Q:Q))/stdev(Q:Q)</f>
        <v>-0.1487986015</v>
      </c>
      <c r="V26">
        <f t="shared" si="39"/>
        <v>0.6355075858</v>
      </c>
      <c r="W26">
        <f t="shared" si="39"/>
        <v>0.6796323334</v>
      </c>
      <c r="X26">
        <f t="shared" si="39"/>
        <v>0.2553743527</v>
      </c>
      <c r="Y26">
        <f t="shared" si="13"/>
        <v>0.3554289176</v>
      </c>
      <c r="Z26">
        <f t="shared" si="14"/>
        <v>0.5961785954</v>
      </c>
      <c r="AA26">
        <f t="shared" si="15"/>
        <v>0.5247237532</v>
      </c>
      <c r="AB26" s="10">
        <v>0.0515930173143963</v>
      </c>
      <c r="AC26">
        <f t="shared" si="16"/>
        <v>0.3144434261</v>
      </c>
    </row>
    <row r="27">
      <c r="A27" s="1" t="s">
        <v>67</v>
      </c>
      <c r="B27">
        <v>817.0</v>
      </c>
      <c r="C27" s="5">
        <v>249.0</v>
      </c>
      <c r="D27" s="5">
        <v>0.0</v>
      </c>
      <c r="E27">
        <f t="shared" si="2"/>
        <v>249</v>
      </c>
      <c r="F27">
        <f t="shared" si="3"/>
        <v>1</v>
      </c>
      <c r="G27">
        <f t="shared" si="4"/>
        <v>-0.3208116805</v>
      </c>
      <c r="H27">
        <f t="shared" si="5"/>
        <v>0.5086305979</v>
      </c>
      <c r="I27">
        <f t="shared" si="6"/>
        <v>0.09390945871</v>
      </c>
      <c r="J27">
        <f t="shared" si="7"/>
        <v>0.3064465022</v>
      </c>
      <c r="K27" s="5">
        <v>41.0</v>
      </c>
      <c r="L27" s="4">
        <v>6.75</v>
      </c>
      <c r="M27">
        <f t="shared" si="8"/>
        <v>-0.6755079802</v>
      </c>
      <c r="N27">
        <f t="shared" si="9"/>
        <v>-0.3356996329</v>
      </c>
      <c r="O27">
        <f t="shared" si="10"/>
        <v>-0.5056038065</v>
      </c>
      <c r="P27">
        <f t="shared" si="11"/>
        <v>-0.7110582301</v>
      </c>
      <c r="Q27" s="6">
        <v>66.67</v>
      </c>
      <c r="R27" s="6">
        <v>51.04</v>
      </c>
      <c r="S27" s="6">
        <v>81.25</v>
      </c>
      <c r="T27" s="6">
        <v>61.46</v>
      </c>
      <c r="U27">
        <f t="shared" ref="U27:X27" si="40">(Q27-average(Q:Q))/stdev(Q:Q)</f>
        <v>0.6992649618</v>
      </c>
      <c r="V27">
        <f t="shared" si="40"/>
        <v>0.2987613025</v>
      </c>
      <c r="W27">
        <f t="shared" si="40"/>
        <v>1.275198406</v>
      </c>
      <c r="X27">
        <f t="shared" si="40"/>
        <v>1.396838581</v>
      </c>
      <c r="Y27">
        <f t="shared" si="13"/>
        <v>0.9175158127</v>
      </c>
      <c r="Z27">
        <f t="shared" si="14"/>
        <v>0.9578704572</v>
      </c>
      <c r="AA27">
        <f t="shared" si="15"/>
        <v>0.1844195764</v>
      </c>
      <c r="AB27" s="10">
        <v>-0.844735018637503</v>
      </c>
      <c r="AC27">
        <f t="shared" si="16"/>
        <v>-0.2729824658</v>
      </c>
    </row>
    <row r="28">
      <c r="A28" s="1" t="s">
        <v>69</v>
      </c>
      <c r="B28">
        <v>818.0</v>
      </c>
      <c r="C28" s="5">
        <v>0.0</v>
      </c>
      <c r="D28" s="5">
        <v>0.0</v>
      </c>
      <c r="E28">
        <f t="shared" si="2"/>
        <v>0</v>
      </c>
      <c r="F28">
        <f t="shared" si="3"/>
        <v>0</v>
      </c>
      <c r="G28">
        <f t="shared" si="4"/>
        <v>-1</v>
      </c>
      <c r="H28">
        <f t="shared" si="5"/>
        <v>-1</v>
      </c>
      <c r="I28">
        <f t="shared" si="6"/>
        <v>-1</v>
      </c>
      <c r="J28">
        <f t="shared" si="7"/>
        <v>-1</v>
      </c>
      <c r="K28" s="5">
        <v>13.0</v>
      </c>
      <c r="L28" s="4">
        <v>7.0</v>
      </c>
      <c r="M28">
        <f t="shared" si="8"/>
        <v>-0.8646062384</v>
      </c>
      <c r="N28">
        <f t="shared" si="9"/>
        <v>-0.09441552174</v>
      </c>
      <c r="O28">
        <f t="shared" si="10"/>
        <v>-0.4795108801</v>
      </c>
      <c r="P28">
        <f t="shared" si="11"/>
        <v>-0.6924672411</v>
      </c>
      <c r="Q28" s="6">
        <v>46.88</v>
      </c>
      <c r="R28" s="6">
        <v>36.46</v>
      </c>
      <c r="S28" s="6">
        <v>66.67</v>
      </c>
      <c r="T28" s="6">
        <v>33.33</v>
      </c>
      <c r="U28">
        <f t="shared" ref="U28:X28" si="41">(Q28-average(Q:Q))/stdev(Q:Q)</f>
        <v>-0.3745148154</v>
      </c>
      <c r="V28">
        <f t="shared" si="41"/>
        <v>-0.4868004271</v>
      </c>
      <c r="W28">
        <f t="shared" si="41"/>
        <v>0.3484798001</v>
      </c>
      <c r="X28">
        <f t="shared" si="41"/>
        <v>-0.4162268475</v>
      </c>
      <c r="Y28">
        <f t="shared" si="13"/>
        <v>-0.2322655725</v>
      </c>
      <c r="Z28">
        <f t="shared" si="14"/>
        <v>-0.4819393867</v>
      </c>
      <c r="AA28">
        <f t="shared" si="15"/>
        <v>-0.7248022093</v>
      </c>
      <c r="AB28" s="10">
        <v>-0.845117043298357</v>
      </c>
      <c r="AC28">
        <f t="shared" si="16"/>
        <v>-0.7782754688</v>
      </c>
    </row>
    <row r="29">
      <c r="A29" s="1" t="s">
        <v>72</v>
      </c>
      <c r="B29">
        <v>823.0</v>
      </c>
      <c r="C29" s="5">
        <v>0.0</v>
      </c>
      <c r="D29" s="5">
        <v>0.0</v>
      </c>
      <c r="E29">
        <f t="shared" si="2"/>
        <v>0</v>
      </c>
      <c r="F29">
        <f t="shared" si="3"/>
        <v>0</v>
      </c>
      <c r="G29">
        <f t="shared" si="4"/>
        <v>-1</v>
      </c>
      <c r="H29">
        <f t="shared" si="5"/>
        <v>-1</v>
      </c>
      <c r="I29">
        <f t="shared" si="6"/>
        <v>-1</v>
      </c>
      <c r="J29">
        <f t="shared" si="7"/>
        <v>-1</v>
      </c>
      <c r="K29" s="5">
        <v>195.0</v>
      </c>
      <c r="L29" s="4">
        <v>5.0</v>
      </c>
      <c r="M29">
        <f t="shared" si="8"/>
        <v>0.3645324395</v>
      </c>
      <c r="N29">
        <f t="shared" si="9"/>
        <v>-2.024688411</v>
      </c>
      <c r="O29">
        <f t="shared" si="10"/>
        <v>-0.8300779856</v>
      </c>
      <c r="P29">
        <f t="shared" si="11"/>
        <v>-0.9110861571</v>
      </c>
      <c r="Q29" s="6">
        <v>78.13</v>
      </c>
      <c r="R29" s="6">
        <v>36.46</v>
      </c>
      <c r="S29" s="6">
        <v>58.33</v>
      </c>
      <c r="T29" s="6">
        <v>27.08</v>
      </c>
      <c r="U29">
        <f t="shared" ref="U29:X29" si="42">(Q29-average(Q:Q))/stdev(Q:Q)</f>
        <v>1.321069724</v>
      </c>
      <c r="V29">
        <f t="shared" si="42"/>
        <v>-0.4868004271</v>
      </c>
      <c r="W29">
        <f t="shared" si="42"/>
        <v>-0.1816184969</v>
      </c>
      <c r="X29">
        <f t="shared" si="42"/>
        <v>-0.8190586614</v>
      </c>
      <c r="Y29">
        <f t="shared" si="13"/>
        <v>-0.04160196529</v>
      </c>
      <c r="Z29">
        <f t="shared" si="14"/>
        <v>-0.2039655983</v>
      </c>
      <c r="AA29">
        <f t="shared" si="15"/>
        <v>-0.7050172518</v>
      </c>
      <c r="AB29" s="10">
        <v>-0.996196533316185</v>
      </c>
      <c r="AC29">
        <f t="shared" si="16"/>
        <v>-0.8344302658</v>
      </c>
    </row>
    <row r="30">
      <c r="A30" s="1" t="s">
        <v>42</v>
      </c>
      <c r="B30">
        <v>825.0</v>
      </c>
      <c r="C30" s="5">
        <v>281.0</v>
      </c>
      <c r="D30" s="5">
        <v>12.0</v>
      </c>
      <c r="E30">
        <f t="shared" si="2"/>
        <v>293</v>
      </c>
      <c r="F30">
        <f t="shared" si="3"/>
        <v>0.9180887372</v>
      </c>
      <c r="G30">
        <f t="shared" si="4"/>
        <v>-0.2472506924</v>
      </c>
      <c r="H30">
        <f t="shared" si="5"/>
        <v>0.3348143681</v>
      </c>
      <c r="I30">
        <f t="shared" si="6"/>
        <v>0.04378183785</v>
      </c>
      <c r="J30">
        <f t="shared" si="7"/>
        <v>0.2092410998</v>
      </c>
      <c r="K30" s="5">
        <v>373.0</v>
      </c>
      <c r="L30" s="4">
        <v>7.25</v>
      </c>
      <c r="M30">
        <f t="shared" si="8"/>
        <v>1.56665708</v>
      </c>
      <c r="N30">
        <f t="shared" si="9"/>
        <v>0.1468685894</v>
      </c>
      <c r="O30">
        <f t="shared" si="10"/>
        <v>0.8567628349</v>
      </c>
      <c r="P30">
        <f t="shared" si="11"/>
        <v>0.9256148415</v>
      </c>
      <c r="Q30" s="6">
        <v>63.54</v>
      </c>
      <c r="R30" s="6">
        <v>65.63</v>
      </c>
      <c r="S30" s="6">
        <v>67.71</v>
      </c>
      <c r="T30" s="6">
        <v>58.33</v>
      </c>
      <c r="U30">
        <f t="shared" ref="U30:X30" si="43">(Q30-average(Q:Q))/stdev(Q:Q)</f>
        <v>0.5294352143</v>
      </c>
      <c r="V30">
        <f t="shared" si="43"/>
        <v>1.084861826</v>
      </c>
      <c r="W30">
        <f t="shared" si="43"/>
        <v>0.4145831849</v>
      </c>
      <c r="X30">
        <f t="shared" si="43"/>
        <v>1.195100408</v>
      </c>
      <c r="Y30">
        <f t="shared" si="13"/>
        <v>0.8059951584</v>
      </c>
      <c r="Z30">
        <f t="shared" si="14"/>
        <v>0.8977723311</v>
      </c>
      <c r="AA30">
        <f t="shared" si="15"/>
        <v>0.6775427575</v>
      </c>
      <c r="AB30" s="10">
        <v>0.52017757284708</v>
      </c>
      <c r="AC30">
        <f t="shared" si="16"/>
        <v>0.6076026754</v>
      </c>
    </row>
    <row r="31">
      <c r="A31" s="1" t="s">
        <v>53</v>
      </c>
      <c r="B31">
        <v>830.0</v>
      </c>
      <c r="C31" s="5">
        <v>532.0</v>
      </c>
      <c r="D31" s="5">
        <v>0.0</v>
      </c>
      <c r="E31">
        <f t="shared" si="2"/>
        <v>532</v>
      </c>
      <c r="F31">
        <f t="shared" si="3"/>
        <v>1</v>
      </c>
      <c r="G31">
        <f t="shared" si="4"/>
        <v>0.1523192198</v>
      </c>
      <c r="H31">
        <f t="shared" si="5"/>
        <v>0.5086305979</v>
      </c>
      <c r="I31">
        <f t="shared" si="6"/>
        <v>0.3304749088</v>
      </c>
      <c r="J31">
        <f t="shared" si="7"/>
        <v>0.5748694711</v>
      </c>
      <c r="K31" s="5">
        <v>420.0</v>
      </c>
      <c r="L31" s="4">
        <v>7.0</v>
      </c>
      <c r="M31">
        <f t="shared" si="8"/>
        <v>1.884072014</v>
      </c>
      <c r="N31">
        <f t="shared" si="9"/>
        <v>-0.09441552174</v>
      </c>
      <c r="O31">
        <f t="shared" si="10"/>
        <v>0.894828246</v>
      </c>
      <c r="P31">
        <f t="shared" si="11"/>
        <v>0.9459536172</v>
      </c>
      <c r="Q31" s="6">
        <v>63.54</v>
      </c>
      <c r="R31" s="6">
        <v>43.75</v>
      </c>
      <c r="S31" s="6">
        <v>65.63</v>
      </c>
      <c r="T31" s="6">
        <v>32.29</v>
      </c>
      <c r="U31">
        <f t="shared" ref="U31:X31" si="44">(Q31-average(Q:Q))/stdev(Q:Q)</f>
        <v>0.5294352143</v>
      </c>
      <c r="V31">
        <f t="shared" si="44"/>
        <v>-0.09401956229</v>
      </c>
      <c r="W31">
        <f t="shared" si="44"/>
        <v>0.2823764154</v>
      </c>
      <c r="X31">
        <f t="shared" si="44"/>
        <v>-0.4832580613</v>
      </c>
      <c r="Y31">
        <f t="shared" si="13"/>
        <v>0.05863350154</v>
      </c>
      <c r="Z31">
        <f t="shared" si="14"/>
        <v>0.2421435556</v>
      </c>
      <c r="AA31">
        <f t="shared" si="15"/>
        <v>0.587655548</v>
      </c>
      <c r="AB31" s="10">
        <v>-0.0493224051497567</v>
      </c>
      <c r="AC31">
        <f t="shared" si="16"/>
        <v>0.3045542355</v>
      </c>
    </row>
    <row r="32">
      <c r="A32" s="1" t="s">
        <v>74</v>
      </c>
      <c r="B32">
        <v>831.0</v>
      </c>
      <c r="C32" s="5">
        <v>1268.0</v>
      </c>
      <c r="D32" s="5">
        <v>0.0</v>
      </c>
      <c r="E32">
        <f t="shared" si="2"/>
        <v>1268</v>
      </c>
      <c r="F32">
        <f t="shared" si="3"/>
        <v>1</v>
      </c>
      <c r="G32">
        <f t="shared" si="4"/>
        <v>1.382793928</v>
      </c>
      <c r="H32">
        <f t="shared" si="5"/>
        <v>0.5086305979</v>
      </c>
      <c r="I32">
        <f t="shared" si="6"/>
        <v>0.9457122632</v>
      </c>
      <c r="J32">
        <f t="shared" si="7"/>
        <v>0.9724773844</v>
      </c>
      <c r="K32" s="5">
        <v>299.0</v>
      </c>
      <c r="L32" s="4">
        <v>7.25</v>
      </c>
      <c r="M32">
        <f t="shared" si="8"/>
        <v>1.066897398</v>
      </c>
      <c r="N32">
        <f t="shared" si="9"/>
        <v>0.1468685894</v>
      </c>
      <c r="O32">
        <f t="shared" si="10"/>
        <v>0.6068829938</v>
      </c>
      <c r="P32">
        <f t="shared" si="11"/>
        <v>0.7790269532</v>
      </c>
      <c r="Q32" s="6">
        <v>44.79</v>
      </c>
      <c r="R32" s="6">
        <v>57.29</v>
      </c>
      <c r="S32" s="6">
        <v>45.83</v>
      </c>
      <c r="T32" s="6">
        <v>45.83</v>
      </c>
      <c r="U32">
        <f t="shared" ref="U32:X32" si="45">(Q32-average(Q:Q))/stdev(Q:Q)</f>
        <v>-0.4879155094</v>
      </c>
      <c r="V32">
        <f t="shared" si="45"/>
        <v>0.6355075858</v>
      </c>
      <c r="W32">
        <f t="shared" si="45"/>
        <v>-0.9761303331</v>
      </c>
      <c r="X32">
        <f t="shared" si="45"/>
        <v>0.3894367804</v>
      </c>
      <c r="Y32">
        <f t="shared" si="13"/>
        <v>-0.1097753691</v>
      </c>
      <c r="Z32">
        <f t="shared" si="14"/>
        <v>-0.3313236621</v>
      </c>
      <c r="AA32">
        <f t="shared" si="15"/>
        <v>0.4733935585</v>
      </c>
      <c r="AB32" s="10">
        <v>0.793665033377337</v>
      </c>
      <c r="AC32">
        <f t="shared" si="16"/>
        <v>0.6157364362</v>
      </c>
    </row>
    <row r="33">
      <c r="A33" s="1" t="s">
        <v>61</v>
      </c>
      <c r="B33">
        <v>832.0</v>
      </c>
      <c r="C33" s="5">
        <v>21.0</v>
      </c>
      <c r="D33" s="5">
        <v>0.0</v>
      </c>
      <c r="E33">
        <f t="shared" si="2"/>
        <v>21</v>
      </c>
      <c r="F33">
        <f t="shared" si="3"/>
        <v>1</v>
      </c>
      <c r="G33">
        <f t="shared" si="4"/>
        <v>-0.7019913457</v>
      </c>
      <c r="H33">
        <f t="shared" si="5"/>
        <v>0.5086305979</v>
      </c>
      <c r="I33">
        <f t="shared" si="6"/>
        <v>-0.09668037389</v>
      </c>
      <c r="J33">
        <f t="shared" si="7"/>
        <v>-0.3109346778</v>
      </c>
      <c r="K33" s="5">
        <v>8.0</v>
      </c>
      <c r="L33" s="4">
        <v>6.0</v>
      </c>
      <c r="M33">
        <f t="shared" si="8"/>
        <v>-0.8983737845</v>
      </c>
      <c r="N33">
        <f t="shared" si="9"/>
        <v>-1.059551966</v>
      </c>
      <c r="O33">
        <f t="shared" si="10"/>
        <v>-0.9789628753</v>
      </c>
      <c r="P33">
        <f t="shared" si="11"/>
        <v>-0.9894255279</v>
      </c>
      <c r="Q33" s="13">
        <v>0.0</v>
      </c>
      <c r="R33" s="13">
        <v>0.0</v>
      </c>
      <c r="S33" s="13">
        <v>0.0</v>
      </c>
      <c r="T33" s="13">
        <v>0.0</v>
      </c>
      <c r="U33">
        <f t="shared" ref="U33:X33" si="46">(Q33-average(Q:Q))/stdev(Q:Q)</f>
        <v>-2.918162918</v>
      </c>
      <c r="V33">
        <f t="shared" si="46"/>
        <v>-2.451243545</v>
      </c>
      <c r="W33">
        <f t="shared" si="46"/>
        <v>-3.889128529</v>
      </c>
      <c r="X33">
        <f t="shared" si="46"/>
        <v>-2.564448345</v>
      </c>
      <c r="Y33">
        <f t="shared" si="13"/>
        <v>-2.955745834</v>
      </c>
      <c r="Z33">
        <f t="shared" si="14"/>
        <v>-1.719228267</v>
      </c>
      <c r="AA33">
        <f t="shared" si="15"/>
        <v>-1.006529491</v>
      </c>
      <c r="AB33" s="10">
        <v>-0.344664553836256</v>
      </c>
      <c r="AC33">
        <f t="shared" si="16"/>
        <v>-0.7123672967</v>
      </c>
    </row>
    <row r="34">
      <c r="A34" s="1" t="s">
        <v>66</v>
      </c>
      <c r="B34">
        <v>833.0</v>
      </c>
      <c r="C34" s="5">
        <v>6.0</v>
      </c>
      <c r="D34" s="5">
        <v>0.0</v>
      </c>
      <c r="E34">
        <f t="shared" si="2"/>
        <v>6</v>
      </c>
      <c r="F34">
        <f t="shared" si="3"/>
        <v>1</v>
      </c>
      <c r="G34">
        <f t="shared" si="4"/>
        <v>-0.7270689552</v>
      </c>
      <c r="H34">
        <f t="shared" si="5"/>
        <v>0.5086305979</v>
      </c>
      <c r="I34">
        <f t="shared" si="6"/>
        <v>-0.1092191787</v>
      </c>
      <c r="J34">
        <f t="shared" si="7"/>
        <v>-0.3304832502</v>
      </c>
      <c r="K34" s="5">
        <v>166.0</v>
      </c>
      <c r="L34" s="4">
        <v>6.25</v>
      </c>
      <c r="M34">
        <f t="shared" si="8"/>
        <v>0.1686806721</v>
      </c>
      <c r="N34">
        <f t="shared" si="9"/>
        <v>-0.8182678551</v>
      </c>
      <c r="O34">
        <f t="shared" si="10"/>
        <v>-0.3247935915</v>
      </c>
      <c r="P34">
        <f t="shared" si="11"/>
        <v>-0.5699066515</v>
      </c>
      <c r="Q34" s="11">
        <v>43.75</v>
      </c>
      <c r="R34" s="11">
        <v>51.04</v>
      </c>
      <c r="S34" s="11">
        <v>68.75</v>
      </c>
      <c r="T34" s="11">
        <v>41.67</v>
      </c>
      <c r="U34">
        <f t="shared" ref="U34:X34" si="47">(Q34-average(Q:Q))/stdev(Q:Q)</f>
        <v>-0.5443445629</v>
      </c>
      <c r="V34">
        <f t="shared" si="47"/>
        <v>0.2987613025</v>
      </c>
      <c r="W34">
        <f t="shared" si="47"/>
        <v>0.4806865697</v>
      </c>
      <c r="X34">
        <f t="shared" si="47"/>
        <v>0.121311925</v>
      </c>
      <c r="Y34">
        <f t="shared" si="13"/>
        <v>0.08910380857</v>
      </c>
      <c r="Z34">
        <f t="shared" si="14"/>
        <v>0.2985026107</v>
      </c>
      <c r="AA34">
        <f t="shared" si="15"/>
        <v>-0.200629097</v>
      </c>
      <c r="AB34" s="10">
        <v>-0.766237356225605</v>
      </c>
      <c r="AC34">
        <f t="shared" si="16"/>
        <v>-0.4520105456</v>
      </c>
    </row>
    <row r="35">
      <c r="A35" s="1" t="s">
        <v>64</v>
      </c>
      <c r="B35">
        <v>865.0</v>
      </c>
      <c r="C35" s="5">
        <v>196.0</v>
      </c>
      <c r="D35" s="5">
        <v>0.0</v>
      </c>
      <c r="E35">
        <f t="shared" si="2"/>
        <v>196</v>
      </c>
      <c r="F35">
        <f t="shared" si="3"/>
        <v>1</v>
      </c>
      <c r="G35">
        <f t="shared" si="4"/>
        <v>-0.4094192342</v>
      </c>
      <c r="H35">
        <f t="shared" si="5"/>
        <v>0.5086305979</v>
      </c>
      <c r="I35">
        <f t="shared" si="6"/>
        <v>0.04960568184</v>
      </c>
      <c r="J35">
        <f t="shared" si="7"/>
        <v>0.2227233302</v>
      </c>
      <c r="K35" s="5">
        <v>281.0</v>
      </c>
      <c r="L35" s="4">
        <v>8.5</v>
      </c>
      <c r="M35">
        <f t="shared" si="8"/>
        <v>0.9453342323</v>
      </c>
      <c r="N35">
        <f t="shared" si="9"/>
        <v>1.353289145</v>
      </c>
      <c r="O35">
        <f t="shared" si="10"/>
        <v>1.149311689</v>
      </c>
      <c r="P35">
        <f t="shared" si="11"/>
        <v>1.072059555</v>
      </c>
      <c r="Q35" s="11">
        <v>62.5</v>
      </c>
      <c r="R35" s="11">
        <v>51.04</v>
      </c>
      <c r="S35" s="11">
        <v>75.0</v>
      </c>
      <c r="T35" s="11">
        <v>41.67</v>
      </c>
      <c r="U35">
        <f t="shared" ref="U35:X35" si="48">(Q35-average(Q:Q))/stdev(Q:Q)</f>
        <v>0.4730061609</v>
      </c>
      <c r="V35">
        <f t="shared" si="48"/>
        <v>0.2987613025</v>
      </c>
      <c r="W35">
        <f t="shared" si="48"/>
        <v>0.8779424878</v>
      </c>
      <c r="X35">
        <f t="shared" si="48"/>
        <v>0.121311925</v>
      </c>
      <c r="Y35">
        <f t="shared" si="13"/>
        <v>0.442755469</v>
      </c>
      <c r="Z35">
        <f t="shared" si="14"/>
        <v>0.6653987294</v>
      </c>
      <c r="AA35">
        <f t="shared" si="15"/>
        <v>0.6533938714</v>
      </c>
      <c r="AB35" s="4">
        <v>0.0</v>
      </c>
      <c r="AC35">
        <f t="shared" si="16"/>
        <v>0.6533938714</v>
      </c>
    </row>
    <row r="36">
      <c r="A36" s="1" t="s">
        <v>76</v>
      </c>
      <c r="B36">
        <v>869.0</v>
      </c>
      <c r="C36" s="5">
        <v>0.0</v>
      </c>
      <c r="D36" s="5">
        <v>0.0</v>
      </c>
      <c r="E36">
        <f t="shared" si="2"/>
        <v>0</v>
      </c>
      <c r="F36">
        <f t="shared" si="3"/>
        <v>0</v>
      </c>
      <c r="G36">
        <f t="shared" si="4"/>
        <v>-1</v>
      </c>
      <c r="H36">
        <f t="shared" si="5"/>
        <v>-1</v>
      </c>
      <c r="I36">
        <f t="shared" si="6"/>
        <v>-1</v>
      </c>
      <c r="J36">
        <f t="shared" si="7"/>
        <v>-1</v>
      </c>
      <c r="K36" s="1"/>
      <c r="L36" s="4">
        <v>7.0</v>
      </c>
      <c r="M36">
        <f t="shared" si="8"/>
        <v>-1</v>
      </c>
      <c r="N36">
        <f t="shared" si="9"/>
        <v>-0.09441552174</v>
      </c>
      <c r="O36">
        <f t="shared" si="10"/>
        <v>-0.5472077609</v>
      </c>
      <c r="P36">
        <f t="shared" si="11"/>
        <v>-0.7397349261</v>
      </c>
      <c r="Q36" s="11">
        <v>32.29</v>
      </c>
      <c r="R36" s="11">
        <v>18.75</v>
      </c>
      <c r="S36" s="11">
        <v>43.75</v>
      </c>
      <c r="T36" s="11">
        <v>33.33</v>
      </c>
      <c r="U36">
        <f t="shared" ref="U36:X36" si="49">(Q36-average(Q:Q))/stdev(Q:Q)</f>
        <v>-1.166149325</v>
      </c>
      <c r="V36">
        <f t="shared" si="49"/>
        <v>-1.441004695</v>
      </c>
      <c r="W36">
        <f t="shared" si="49"/>
        <v>-1.108337103</v>
      </c>
      <c r="X36">
        <f t="shared" si="49"/>
        <v>-0.4162268475</v>
      </c>
      <c r="Y36">
        <f t="shared" si="13"/>
        <v>-1.032929493</v>
      </c>
      <c r="Z36">
        <f t="shared" si="14"/>
        <v>-1.016331389</v>
      </c>
      <c r="AA36">
        <f t="shared" si="15"/>
        <v>-0.9186887718</v>
      </c>
      <c r="AB36" s="4">
        <v>0.0</v>
      </c>
      <c r="AC36">
        <f t="shared" si="16"/>
        <v>-0.9186887718</v>
      </c>
    </row>
    <row r="37">
      <c r="A37" s="1" t="s">
        <v>77</v>
      </c>
      <c r="B37">
        <v>871.0</v>
      </c>
      <c r="C37" s="5">
        <v>0.0</v>
      </c>
      <c r="D37" s="5">
        <v>0.0</v>
      </c>
      <c r="E37">
        <f t="shared" si="2"/>
        <v>0</v>
      </c>
      <c r="F37">
        <f t="shared" si="3"/>
        <v>0</v>
      </c>
      <c r="G37">
        <f t="shared" si="4"/>
        <v>-1</v>
      </c>
      <c r="H37">
        <f t="shared" si="5"/>
        <v>-1</v>
      </c>
      <c r="I37">
        <f t="shared" si="6"/>
        <v>-1</v>
      </c>
      <c r="J37">
        <f t="shared" si="7"/>
        <v>-1</v>
      </c>
      <c r="K37" s="5">
        <v>119.0</v>
      </c>
      <c r="L37" s="4">
        <v>7.5</v>
      </c>
      <c r="M37">
        <f t="shared" si="8"/>
        <v>-0.1487342612</v>
      </c>
      <c r="N37">
        <f t="shared" si="9"/>
        <v>0.3881527005</v>
      </c>
      <c r="O37">
        <f t="shared" si="10"/>
        <v>0.1197092197</v>
      </c>
      <c r="P37">
        <f t="shared" si="11"/>
        <v>0.3459902017</v>
      </c>
      <c r="Q37" s="11">
        <v>63.54</v>
      </c>
      <c r="R37" s="11">
        <v>35.42</v>
      </c>
      <c r="S37" s="11">
        <v>63.54</v>
      </c>
      <c r="T37" s="11">
        <v>34.38</v>
      </c>
      <c r="U37">
        <f t="shared" ref="U37:X37" si="50">(Q37-average(Q:Q))/stdev(Q:Q)</f>
        <v>0.5294352143</v>
      </c>
      <c r="V37">
        <f t="shared" si="50"/>
        <v>-0.5428350086</v>
      </c>
      <c r="W37">
        <f t="shared" si="50"/>
        <v>0.1495340364</v>
      </c>
      <c r="X37">
        <f t="shared" si="50"/>
        <v>-0.3485511027</v>
      </c>
      <c r="Y37">
        <f t="shared" si="13"/>
        <v>-0.05310421515</v>
      </c>
      <c r="Z37">
        <f t="shared" si="14"/>
        <v>-0.2304435184</v>
      </c>
      <c r="AA37">
        <f t="shared" si="15"/>
        <v>-0.2948177722</v>
      </c>
      <c r="AB37" s="4">
        <v>0.0</v>
      </c>
      <c r="AC37">
        <f t="shared" si="16"/>
        <v>-0.2948177722</v>
      </c>
    </row>
    <row r="38">
      <c r="A38" s="1" t="s">
        <v>78</v>
      </c>
      <c r="B38">
        <v>877.0</v>
      </c>
      <c r="C38" s="5">
        <v>5.0</v>
      </c>
      <c r="D38" s="5">
        <v>100.0</v>
      </c>
      <c r="E38">
        <f t="shared" si="2"/>
        <v>105</v>
      </c>
      <c r="F38">
        <f t="shared" si="3"/>
        <v>-0.9047619048</v>
      </c>
      <c r="G38">
        <f t="shared" si="4"/>
        <v>-0.5615567322</v>
      </c>
      <c r="H38">
        <f t="shared" si="5"/>
        <v>-3.533286491</v>
      </c>
      <c r="I38">
        <f t="shared" si="6"/>
        <v>-2.047421611</v>
      </c>
      <c r="J38">
        <f t="shared" si="7"/>
        <v>-1.430881411</v>
      </c>
      <c r="K38" s="5">
        <v>149.0</v>
      </c>
      <c r="L38" s="4">
        <v>6.5</v>
      </c>
      <c r="M38">
        <f t="shared" si="8"/>
        <v>0.0538710154</v>
      </c>
      <c r="N38">
        <f t="shared" si="9"/>
        <v>-0.576983744</v>
      </c>
      <c r="O38">
        <f t="shared" si="10"/>
        <v>-0.2615563643</v>
      </c>
      <c r="P38">
        <f t="shared" si="11"/>
        <v>-0.511425815</v>
      </c>
      <c r="Q38" s="11">
        <v>78.13</v>
      </c>
      <c r="R38" s="11">
        <v>81.25</v>
      </c>
      <c r="S38" s="11">
        <v>80.21</v>
      </c>
      <c r="T38" s="11">
        <v>61.46</v>
      </c>
      <c r="U38">
        <f t="shared" ref="U38:X38" si="51">(Q38-average(Q:Q))/stdev(Q:Q)</f>
        <v>1.321069724</v>
      </c>
      <c r="V38">
        <f t="shared" si="51"/>
        <v>1.926458137</v>
      </c>
      <c r="W38">
        <f t="shared" si="51"/>
        <v>1.209095021</v>
      </c>
      <c r="X38">
        <f t="shared" si="51"/>
        <v>1.396838581</v>
      </c>
      <c r="Y38">
        <f t="shared" si="13"/>
        <v>1.463365366</v>
      </c>
      <c r="Z38">
        <f t="shared" si="14"/>
        <v>1.209696394</v>
      </c>
      <c r="AA38">
        <f t="shared" si="15"/>
        <v>-0.2442036106</v>
      </c>
      <c r="AB38" s="4">
        <v>0.0</v>
      </c>
      <c r="AC38">
        <f t="shared" si="16"/>
        <v>-0.2442036106</v>
      </c>
    </row>
    <row r="39">
      <c r="A39" s="1" t="s">
        <v>79</v>
      </c>
      <c r="B39">
        <v>924.0</v>
      </c>
      <c r="C39" s="5">
        <v>0.0</v>
      </c>
      <c r="D39" s="5">
        <v>0.0</v>
      </c>
      <c r="E39">
        <f t="shared" si="2"/>
        <v>0</v>
      </c>
      <c r="F39">
        <f t="shared" si="3"/>
        <v>0</v>
      </c>
      <c r="G39">
        <f t="shared" si="4"/>
        <v>-1</v>
      </c>
      <c r="H39">
        <f t="shared" si="5"/>
        <v>-1</v>
      </c>
      <c r="I39">
        <f t="shared" si="6"/>
        <v>-1</v>
      </c>
      <c r="J39">
        <f t="shared" si="7"/>
        <v>-1</v>
      </c>
      <c r="K39" s="5">
        <v>22.0</v>
      </c>
      <c r="L39" s="4">
        <v>7.75</v>
      </c>
      <c r="M39">
        <f t="shared" si="8"/>
        <v>-0.8038246554</v>
      </c>
      <c r="N39">
        <f t="shared" si="9"/>
        <v>0.6294368116</v>
      </c>
      <c r="O39">
        <f t="shared" si="10"/>
        <v>-0.0871939219</v>
      </c>
      <c r="P39">
        <f t="shared" si="11"/>
        <v>-0.2952861695</v>
      </c>
      <c r="Q39" s="11">
        <v>34.38</v>
      </c>
      <c r="R39" s="11">
        <v>11.46</v>
      </c>
      <c r="S39" s="11">
        <v>56.25</v>
      </c>
      <c r="T39" s="11">
        <v>25.0</v>
      </c>
      <c r="U39">
        <f t="shared" ref="U39:X39" si="52">(Q39-average(Q:Q))/stdev(Q:Q)</f>
        <v>-1.052748631</v>
      </c>
      <c r="V39">
        <f t="shared" si="52"/>
        <v>-1.83378556</v>
      </c>
      <c r="W39">
        <f t="shared" si="52"/>
        <v>-0.3138252665</v>
      </c>
      <c r="X39">
        <f t="shared" si="52"/>
        <v>-0.953121089</v>
      </c>
      <c r="Y39">
        <f t="shared" si="13"/>
        <v>-1.038370137</v>
      </c>
      <c r="Z39">
        <f t="shared" si="14"/>
        <v>-1.019004483</v>
      </c>
      <c r="AA39">
        <f t="shared" si="15"/>
        <v>-0.7714302176</v>
      </c>
      <c r="AB39" s="4">
        <v>0.0</v>
      </c>
      <c r="AC39">
        <f t="shared" si="16"/>
        <v>-0.7714302176</v>
      </c>
    </row>
    <row r="40">
      <c r="A40" s="1" t="s">
        <v>52</v>
      </c>
      <c r="B40">
        <v>934.0</v>
      </c>
      <c r="C40" s="5">
        <v>236.0</v>
      </c>
      <c r="D40" s="5">
        <v>0.0</v>
      </c>
      <c r="E40">
        <f t="shared" si="2"/>
        <v>236</v>
      </c>
      <c r="F40">
        <f t="shared" si="3"/>
        <v>1</v>
      </c>
      <c r="G40">
        <f t="shared" si="4"/>
        <v>-0.3425456087</v>
      </c>
      <c r="H40">
        <f t="shared" si="5"/>
        <v>0.5086305979</v>
      </c>
      <c r="I40">
        <f t="shared" si="6"/>
        <v>0.08304249457</v>
      </c>
      <c r="J40">
        <f t="shared" si="7"/>
        <v>0.2881709468</v>
      </c>
      <c r="K40" s="5">
        <v>27.0</v>
      </c>
      <c r="L40" s="4">
        <v>8.25</v>
      </c>
      <c r="M40">
        <f t="shared" si="8"/>
        <v>-0.7700571093</v>
      </c>
      <c r="N40">
        <f t="shared" si="9"/>
        <v>1.112005034</v>
      </c>
      <c r="O40">
        <f t="shared" si="10"/>
        <v>0.1709739623</v>
      </c>
      <c r="P40">
        <f t="shared" si="11"/>
        <v>0.4134899784</v>
      </c>
      <c r="Q40" s="11">
        <v>46.88</v>
      </c>
      <c r="R40" s="11">
        <v>53.13</v>
      </c>
      <c r="S40" s="11">
        <v>80.21</v>
      </c>
      <c r="T40" s="11">
        <v>61.46</v>
      </c>
      <c r="U40">
        <f t="shared" ref="U40:X40" si="53">(Q40-average(Q:Q))/stdev(Q:Q)</f>
        <v>-0.3745148154</v>
      </c>
      <c r="V40">
        <f t="shared" si="53"/>
        <v>0.4113692596</v>
      </c>
      <c r="W40">
        <f t="shared" si="53"/>
        <v>1.209095021</v>
      </c>
      <c r="X40">
        <f t="shared" si="53"/>
        <v>1.396838581</v>
      </c>
      <c r="Y40">
        <f t="shared" si="13"/>
        <v>0.6606970115</v>
      </c>
      <c r="Z40">
        <f t="shared" si="14"/>
        <v>0.8128327082</v>
      </c>
      <c r="AA40">
        <f t="shared" si="15"/>
        <v>0.5048312111</v>
      </c>
      <c r="AB40" s="4">
        <v>0.0</v>
      </c>
      <c r="AC40">
        <f t="shared" si="16"/>
        <v>0.5048312111</v>
      </c>
    </row>
    <row r="41">
      <c r="A41" s="1" t="s">
        <v>75</v>
      </c>
      <c r="B41">
        <v>940.0</v>
      </c>
      <c r="C41" s="5">
        <v>53.0</v>
      </c>
      <c r="D41" s="5">
        <v>0.0</v>
      </c>
      <c r="E41">
        <f t="shared" si="2"/>
        <v>53</v>
      </c>
      <c r="F41">
        <f t="shared" si="3"/>
        <v>1</v>
      </c>
      <c r="G41">
        <f t="shared" si="4"/>
        <v>-0.6484924453</v>
      </c>
      <c r="H41">
        <f t="shared" si="5"/>
        <v>0.5086305979</v>
      </c>
      <c r="I41">
        <f t="shared" si="6"/>
        <v>-0.0699309237</v>
      </c>
      <c r="J41">
        <f t="shared" si="7"/>
        <v>-0.2644445569</v>
      </c>
      <c r="K41" s="5">
        <v>28.0</v>
      </c>
      <c r="L41" s="4">
        <v>6.75</v>
      </c>
      <c r="M41">
        <f t="shared" si="8"/>
        <v>-0.7633036001</v>
      </c>
      <c r="N41">
        <f t="shared" si="9"/>
        <v>-0.3356996329</v>
      </c>
      <c r="O41">
        <f t="shared" si="10"/>
        <v>-0.5495016165</v>
      </c>
      <c r="P41">
        <f t="shared" si="11"/>
        <v>-0.7412837624</v>
      </c>
      <c r="Q41" s="11">
        <v>93.75</v>
      </c>
      <c r="R41" s="11">
        <v>79.17</v>
      </c>
      <c r="S41" s="11">
        <v>82.29</v>
      </c>
      <c r="T41" s="11">
        <v>66.67</v>
      </c>
      <c r="U41">
        <f t="shared" ref="U41:X41" si="54">(Q41-average(Q:Q))/stdev(Q:Q)</f>
        <v>2.168590701</v>
      </c>
      <c r="V41">
        <f t="shared" si="54"/>
        <v>1.814388974</v>
      </c>
      <c r="W41">
        <f t="shared" si="54"/>
        <v>1.341301791</v>
      </c>
      <c r="X41">
        <f t="shared" si="54"/>
        <v>1.732639181</v>
      </c>
      <c r="Y41">
        <f t="shared" si="13"/>
        <v>1.764230162</v>
      </c>
      <c r="Z41">
        <f t="shared" si="14"/>
        <v>1.328243261</v>
      </c>
      <c r="AA41">
        <f t="shared" si="15"/>
        <v>0.1075049807</v>
      </c>
      <c r="AB41" s="4">
        <v>0.0</v>
      </c>
      <c r="AC41">
        <f t="shared" si="16"/>
        <v>0.1075049807</v>
      </c>
    </row>
    <row r="42">
      <c r="A42" s="1" t="s">
        <v>60</v>
      </c>
      <c r="B42">
        <v>945.0</v>
      </c>
      <c r="C42" s="5">
        <v>150.0</v>
      </c>
      <c r="D42" s="5">
        <v>0.0</v>
      </c>
      <c r="E42">
        <f t="shared" si="2"/>
        <v>150</v>
      </c>
      <c r="F42">
        <f t="shared" si="3"/>
        <v>1</v>
      </c>
      <c r="G42">
        <f t="shared" si="4"/>
        <v>-0.4863239035</v>
      </c>
      <c r="H42">
        <f t="shared" si="5"/>
        <v>0.5086305979</v>
      </c>
      <c r="I42">
        <f t="shared" si="6"/>
        <v>0.01115334719</v>
      </c>
      <c r="J42">
        <f t="shared" si="7"/>
        <v>0.1056094086</v>
      </c>
      <c r="K42" s="5">
        <v>103.0</v>
      </c>
      <c r="L42" s="4">
        <v>7.75</v>
      </c>
      <c r="M42">
        <f t="shared" si="8"/>
        <v>-0.2567904087</v>
      </c>
      <c r="N42">
        <f t="shared" si="9"/>
        <v>0.6294368116</v>
      </c>
      <c r="O42">
        <f t="shared" si="10"/>
        <v>0.1863232015</v>
      </c>
      <c r="P42">
        <f t="shared" si="11"/>
        <v>0.4316517131</v>
      </c>
      <c r="Q42" s="11">
        <v>70.83</v>
      </c>
      <c r="R42" s="11">
        <v>62.5</v>
      </c>
      <c r="S42" s="11">
        <v>66.67</v>
      </c>
      <c r="T42" s="11">
        <v>37.5</v>
      </c>
      <c r="U42">
        <f t="shared" ref="U42:X42" si="55">(Q42-average(Q:Q))/stdev(Q:Q)</f>
        <v>0.9249811758</v>
      </c>
      <c r="V42">
        <f t="shared" si="55"/>
        <v>0.9162192875</v>
      </c>
      <c r="W42">
        <f t="shared" si="55"/>
        <v>0.3484798001</v>
      </c>
      <c r="X42">
        <f t="shared" si="55"/>
        <v>-0.1474574612</v>
      </c>
      <c r="Y42">
        <f t="shared" si="13"/>
        <v>0.5105557005</v>
      </c>
      <c r="Z42">
        <f t="shared" si="14"/>
        <v>0.7145318051</v>
      </c>
      <c r="AA42">
        <f t="shared" si="15"/>
        <v>0.417264309</v>
      </c>
      <c r="AB42" s="4">
        <v>0.0</v>
      </c>
      <c r="AC42">
        <f t="shared" si="16"/>
        <v>0.417264309</v>
      </c>
    </row>
    <row r="43">
      <c r="A43" s="1" t="s">
        <v>68</v>
      </c>
      <c r="B43">
        <v>949.0</v>
      </c>
      <c r="C43" s="5">
        <v>423.0</v>
      </c>
      <c r="D43" s="5">
        <v>0.0</v>
      </c>
      <c r="E43">
        <f t="shared" si="2"/>
        <v>423</v>
      </c>
      <c r="F43">
        <f t="shared" si="3"/>
        <v>1</v>
      </c>
      <c r="G43">
        <f t="shared" si="4"/>
        <v>-0.02991140965</v>
      </c>
      <c r="H43">
        <f t="shared" si="5"/>
        <v>0.5086305979</v>
      </c>
      <c r="I43">
        <f t="shared" si="6"/>
        <v>0.2393595941</v>
      </c>
      <c r="J43">
        <f t="shared" si="7"/>
        <v>0.4892439004</v>
      </c>
      <c r="K43" s="5">
        <v>21.0</v>
      </c>
      <c r="L43" s="4">
        <v>8.5</v>
      </c>
      <c r="M43">
        <f t="shared" si="8"/>
        <v>-0.8105781646</v>
      </c>
      <c r="N43">
        <f t="shared" si="9"/>
        <v>1.353289145</v>
      </c>
      <c r="O43">
        <f t="shared" si="10"/>
        <v>0.2713554902</v>
      </c>
      <c r="P43">
        <f t="shared" si="11"/>
        <v>0.5209179303</v>
      </c>
      <c r="Q43" s="11">
        <v>68.75</v>
      </c>
      <c r="R43" s="11">
        <v>68.75</v>
      </c>
      <c r="S43" s="11">
        <v>61.46</v>
      </c>
      <c r="T43" s="11">
        <v>42.71</v>
      </c>
      <c r="U43">
        <f t="shared" ref="U43:X43" si="56">(Q43-average(Q:Q))/stdev(Q:Q)</f>
        <v>0.8121230688</v>
      </c>
      <c r="V43">
        <f t="shared" si="56"/>
        <v>1.252965571</v>
      </c>
      <c r="W43">
        <f t="shared" si="56"/>
        <v>0.01732726683</v>
      </c>
      <c r="X43">
        <f t="shared" si="56"/>
        <v>0.1883431389</v>
      </c>
      <c r="Y43">
        <f t="shared" si="13"/>
        <v>0.5676897613</v>
      </c>
      <c r="Z43">
        <f t="shared" si="14"/>
        <v>0.7534518971</v>
      </c>
      <c r="AA43">
        <f t="shared" si="15"/>
        <v>0.5878712426</v>
      </c>
      <c r="AB43" s="4">
        <v>0.0</v>
      </c>
      <c r="AC43">
        <f t="shared" si="16"/>
        <v>0.5878712426</v>
      </c>
    </row>
    <row r="44">
      <c r="A44" s="1" t="s">
        <v>89</v>
      </c>
      <c r="B44">
        <v>955.0</v>
      </c>
      <c r="C44" s="5">
        <v>200.0</v>
      </c>
      <c r="D44" s="5">
        <v>0.0</v>
      </c>
      <c r="E44">
        <f t="shared" si="2"/>
        <v>200</v>
      </c>
      <c r="F44">
        <f t="shared" si="3"/>
        <v>1</v>
      </c>
      <c r="G44">
        <f t="shared" si="4"/>
        <v>-0.4027318717</v>
      </c>
      <c r="H44">
        <f t="shared" si="5"/>
        <v>0.5086305979</v>
      </c>
      <c r="I44">
        <f t="shared" si="6"/>
        <v>0.05294936311</v>
      </c>
      <c r="J44">
        <f t="shared" si="7"/>
        <v>0.2301072861</v>
      </c>
      <c r="K44" s="5">
        <v>27.0</v>
      </c>
      <c r="L44" s="4">
        <v>5.75</v>
      </c>
      <c r="M44">
        <f t="shared" si="8"/>
        <v>-0.7700571093</v>
      </c>
      <c r="N44">
        <f t="shared" si="9"/>
        <v>-1.300836077</v>
      </c>
      <c r="O44">
        <f t="shared" si="10"/>
        <v>-1.035446593</v>
      </c>
      <c r="P44">
        <f t="shared" si="11"/>
        <v>-1.017568962</v>
      </c>
      <c r="Q44" s="11">
        <v>23.96</v>
      </c>
      <c r="R44" s="11">
        <v>19.79</v>
      </c>
      <c r="S44" s="11">
        <v>34.38</v>
      </c>
      <c r="T44" s="11">
        <v>20.83</v>
      </c>
      <c r="U44">
        <f t="shared" ref="U44:X44" si="57">(Q44-average(Q:Q))/stdev(Q:Q)</f>
        <v>-1.61812434</v>
      </c>
      <c r="V44">
        <f t="shared" si="57"/>
        <v>-1.384970114</v>
      </c>
      <c r="W44">
        <f t="shared" si="57"/>
        <v>-1.703903175</v>
      </c>
      <c r="X44">
        <f t="shared" si="57"/>
        <v>-1.221890475</v>
      </c>
      <c r="Y44">
        <f t="shared" si="13"/>
        <v>-1.482222026</v>
      </c>
      <c r="Z44">
        <f t="shared" si="14"/>
        <v>-1.217465411</v>
      </c>
      <c r="AA44">
        <f t="shared" si="15"/>
        <v>-0.668309029</v>
      </c>
      <c r="AB44" s="4">
        <v>0.0</v>
      </c>
      <c r="AC44">
        <f t="shared" si="16"/>
        <v>-0.668309029</v>
      </c>
    </row>
    <row r="45">
      <c r="A45" s="1" t="s">
        <v>90</v>
      </c>
      <c r="B45">
        <v>1016.0</v>
      </c>
      <c r="C45" s="5">
        <v>0.0</v>
      </c>
      <c r="D45" s="5">
        <v>0.0</v>
      </c>
      <c r="E45">
        <f t="shared" si="2"/>
        <v>0</v>
      </c>
      <c r="F45">
        <f t="shared" si="3"/>
        <v>0</v>
      </c>
      <c r="G45">
        <f t="shared" si="4"/>
        <v>-1</v>
      </c>
      <c r="H45">
        <f t="shared" si="5"/>
        <v>-1</v>
      </c>
      <c r="I45">
        <f t="shared" si="6"/>
        <v>-1</v>
      </c>
      <c r="J45">
        <f t="shared" si="7"/>
        <v>-1</v>
      </c>
      <c r="K45" s="1"/>
      <c r="L45" s="4">
        <v>5.5</v>
      </c>
      <c r="M45">
        <f t="shared" si="8"/>
        <v>-1</v>
      </c>
      <c r="N45">
        <f t="shared" si="9"/>
        <v>-1.542120188</v>
      </c>
      <c r="O45">
        <f t="shared" si="10"/>
        <v>-1.271060094</v>
      </c>
      <c r="P45">
        <f t="shared" si="11"/>
        <v>-1.12741301</v>
      </c>
      <c r="Q45" s="11">
        <v>73.96</v>
      </c>
      <c r="R45" s="11">
        <v>54.17</v>
      </c>
      <c r="S45" s="11">
        <v>55.21</v>
      </c>
      <c r="T45" s="11">
        <v>36.46</v>
      </c>
      <c r="U45">
        <f t="shared" ref="U45:X45" si="58">(Q45-average(Q:Q))/stdev(Q:Q)</f>
        <v>1.094810923</v>
      </c>
      <c r="V45">
        <f t="shared" si="58"/>
        <v>0.4674038412</v>
      </c>
      <c r="W45">
        <f t="shared" si="58"/>
        <v>-0.3799286513</v>
      </c>
      <c r="X45">
        <f t="shared" si="58"/>
        <v>-0.214488675</v>
      </c>
      <c r="Y45">
        <f t="shared" si="13"/>
        <v>0.2419493595</v>
      </c>
      <c r="Z45">
        <f t="shared" si="14"/>
        <v>0.4918834817</v>
      </c>
      <c r="AA45">
        <f t="shared" si="15"/>
        <v>-0.5451765093</v>
      </c>
      <c r="AB45" s="4">
        <v>0.0</v>
      </c>
      <c r="AC45">
        <f t="shared" si="16"/>
        <v>-0.5451765093</v>
      </c>
    </row>
    <row r="46">
      <c r="A46" s="1" t="s">
        <v>83</v>
      </c>
      <c r="B46">
        <v>1017.0</v>
      </c>
      <c r="C46" s="5">
        <v>0.0</v>
      </c>
      <c r="D46" s="5">
        <v>0.0</v>
      </c>
      <c r="E46">
        <f t="shared" si="2"/>
        <v>0</v>
      </c>
      <c r="F46">
        <f t="shared" si="3"/>
        <v>0</v>
      </c>
      <c r="G46">
        <f t="shared" si="4"/>
        <v>-1</v>
      </c>
      <c r="H46">
        <f t="shared" si="5"/>
        <v>-1</v>
      </c>
      <c r="I46">
        <f t="shared" si="6"/>
        <v>-1</v>
      </c>
      <c r="J46">
        <f t="shared" si="7"/>
        <v>-1</v>
      </c>
      <c r="K46" s="1"/>
      <c r="L46" s="4">
        <v>8.5</v>
      </c>
      <c r="M46">
        <f t="shared" si="8"/>
        <v>-1</v>
      </c>
      <c r="N46">
        <f t="shared" si="9"/>
        <v>1.353289145</v>
      </c>
      <c r="O46">
        <f t="shared" si="10"/>
        <v>0.1766445725</v>
      </c>
      <c r="P46">
        <f t="shared" si="11"/>
        <v>0.4202910568</v>
      </c>
      <c r="Q46" s="11">
        <v>43.75</v>
      </c>
      <c r="R46" s="11">
        <v>38.54</v>
      </c>
      <c r="S46" s="11">
        <v>60.42</v>
      </c>
      <c r="T46" s="11">
        <v>35.42</v>
      </c>
      <c r="U46">
        <f t="shared" ref="U46:X46" si="59">(Q46-average(Q:Q))/stdev(Q:Q)</f>
        <v>-0.5443445629</v>
      </c>
      <c r="V46">
        <f t="shared" si="59"/>
        <v>-0.374731264</v>
      </c>
      <c r="W46">
        <f t="shared" si="59"/>
        <v>-0.04877611794</v>
      </c>
      <c r="X46">
        <f t="shared" si="59"/>
        <v>-0.2815198889</v>
      </c>
      <c r="Y46">
        <f t="shared" si="13"/>
        <v>-0.3123429584</v>
      </c>
      <c r="Z46">
        <f t="shared" si="14"/>
        <v>-0.5588765145</v>
      </c>
      <c r="AA46">
        <f t="shared" si="15"/>
        <v>-0.3795284859</v>
      </c>
      <c r="AB46" s="4">
        <v>0.0</v>
      </c>
      <c r="AC46">
        <f t="shared" si="16"/>
        <v>-0.3795284859</v>
      </c>
    </row>
    <row r="47">
      <c r="A47" s="1" t="s">
        <v>91</v>
      </c>
      <c r="B47">
        <v>1018.0</v>
      </c>
      <c r="C47" s="5">
        <v>0.0</v>
      </c>
      <c r="D47" s="5">
        <v>0.0</v>
      </c>
      <c r="E47">
        <f t="shared" si="2"/>
        <v>0</v>
      </c>
      <c r="F47">
        <f t="shared" si="3"/>
        <v>0</v>
      </c>
      <c r="G47">
        <f t="shared" si="4"/>
        <v>-1</v>
      </c>
      <c r="H47">
        <f t="shared" si="5"/>
        <v>-1</v>
      </c>
      <c r="I47">
        <f t="shared" si="6"/>
        <v>-1</v>
      </c>
      <c r="J47">
        <f t="shared" si="7"/>
        <v>-1</v>
      </c>
      <c r="K47" s="5">
        <v>67.0</v>
      </c>
      <c r="L47" s="4">
        <v>7.25</v>
      </c>
      <c r="M47">
        <f t="shared" si="8"/>
        <v>-0.4999167405</v>
      </c>
      <c r="N47">
        <f t="shared" si="9"/>
        <v>0.1468685894</v>
      </c>
      <c r="O47">
        <f t="shared" si="10"/>
        <v>-0.1765240756</v>
      </c>
      <c r="P47">
        <f t="shared" si="11"/>
        <v>-0.4201476831</v>
      </c>
      <c r="Q47" s="11">
        <v>68.75</v>
      </c>
      <c r="R47" s="11">
        <v>69.79</v>
      </c>
      <c r="S47" s="11">
        <v>76.04</v>
      </c>
      <c r="T47" s="11">
        <v>42.71</v>
      </c>
      <c r="U47">
        <f t="shared" ref="U47:X47" si="60">(Q47-average(Q:Q))/stdev(Q:Q)</f>
        <v>0.8121230688</v>
      </c>
      <c r="V47">
        <f t="shared" si="60"/>
        <v>1.309000152</v>
      </c>
      <c r="W47">
        <f t="shared" si="60"/>
        <v>0.9440458725</v>
      </c>
      <c r="X47">
        <f t="shared" si="60"/>
        <v>0.1883431389</v>
      </c>
      <c r="Y47">
        <f t="shared" si="13"/>
        <v>0.8133780581</v>
      </c>
      <c r="Z47">
        <f t="shared" si="14"/>
        <v>0.9018747464</v>
      </c>
      <c r="AA47">
        <f t="shared" si="15"/>
        <v>-0.1727576456</v>
      </c>
      <c r="AB47" s="4">
        <v>0.0</v>
      </c>
      <c r="AC47">
        <f t="shared" si="16"/>
        <v>-0.1727576456</v>
      </c>
    </row>
    <row r="48">
      <c r="A48" s="1"/>
      <c r="C48" s="1"/>
      <c r="D48" s="1"/>
      <c r="K48" s="1"/>
    </row>
    <row r="49">
      <c r="A49" s="1"/>
      <c r="C49" s="1"/>
      <c r="D49" s="1"/>
      <c r="K49" s="1"/>
    </row>
    <row r="50">
      <c r="A50" s="1"/>
      <c r="C50" s="1"/>
      <c r="D50" s="1"/>
      <c r="K50" s="1"/>
    </row>
    <row r="51">
      <c r="A51" s="1"/>
      <c r="C51" s="1"/>
      <c r="D51" s="1"/>
      <c r="K51" s="1"/>
    </row>
    <row r="52">
      <c r="A52" s="1"/>
      <c r="C52" s="1"/>
      <c r="D52" s="1"/>
      <c r="K52" s="1"/>
    </row>
    <row r="53">
      <c r="A53" s="1"/>
      <c r="C53" s="1"/>
      <c r="D53" s="1"/>
      <c r="K53" s="1"/>
    </row>
    <row r="54">
      <c r="A54" s="1"/>
      <c r="C54" s="1"/>
      <c r="D54" s="1"/>
      <c r="K54" s="1"/>
    </row>
    <row r="55">
      <c r="A55" s="1"/>
      <c r="C55" s="1"/>
      <c r="D55" s="1"/>
      <c r="K55" s="1"/>
    </row>
    <row r="56">
      <c r="A56" s="1"/>
      <c r="C56" s="1"/>
      <c r="D56" s="1"/>
      <c r="K56" s="1"/>
    </row>
    <row r="57">
      <c r="A57" s="1"/>
      <c r="C57" s="1"/>
      <c r="D57" s="1"/>
      <c r="K57" s="1"/>
    </row>
    <row r="58">
      <c r="A58" s="1"/>
      <c r="C58" s="1"/>
      <c r="D58" s="1"/>
      <c r="K58" s="1"/>
    </row>
    <row r="59">
      <c r="A59" s="1"/>
      <c r="C59" s="1"/>
      <c r="D59" s="1"/>
      <c r="K59" s="1"/>
    </row>
    <row r="60">
      <c r="A60" s="1"/>
      <c r="C60" s="1"/>
      <c r="D60" s="1"/>
      <c r="K60" s="1"/>
    </row>
    <row r="61">
      <c r="A61" s="1"/>
      <c r="C61" s="1"/>
      <c r="D61" s="1"/>
      <c r="K61" s="1"/>
    </row>
    <row r="62">
      <c r="A62" s="1"/>
      <c r="C62" s="1"/>
      <c r="D62" s="1"/>
      <c r="K62" s="1"/>
    </row>
    <row r="63">
      <c r="A63" s="1"/>
      <c r="C63" s="1"/>
      <c r="D63" s="1"/>
      <c r="K63" s="1"/>
    </row>
    <row r="64">
      <c r="A64" s="1"/>
      <c r="C64" s="1"/>
      <c r="D64" s="1"/>
      <c r="K64" s="1"/>
    </row>
    <row r="65">
      <c r="A65" s="1"/>
      <c r="C65" s="1"/>
      <c r="D65" s="1"/>
      <c r="K65" s="1"/>
    </row>
    <row r="66">
      <c r="A66" s="1"/>
      <c r="C66" s="1"/>
      <c r="D66" s="1"/>
      <c r="K66" s="1"/>
    </row>
    <row r="67">
      <c r="A67" s="1"/>
      <c r="C67" s="1"/>
      <c r="D67" s="1"/>
      <c r="K67" s="1"/>
    </row>
    <row r="68">
      <c r="A68" s="1"/>
      <c r="C68" s="1"/>
      <c r="D68" s="1"/>
      <c r="K68" s="1"/>
    </row>
    <row r="69">
      <c r="A69" s="1"/>
      <c r="C69" s="1"/>
      <c r="D69" s="1"/>
      <c r="K69" s="1"/>
    </row>
    <row r="70">
      <c r="A70" s="1"/>
      <c r="C70" s="1"/>
      <c r="D70" s="1"/>
      <c r="K70" s="1"/>
    </row>
    <row r="71">
      <c r="A71" s="1"/>
      <c r="C71" s="1"/>
      <c r="D71" s="1"/>
      <c r="K71" s="1"/>
    </row>
    <row r="72">
      <c r="A72" s="1"/>
      <c r="C72" s="1"/>
      <c r="D72" s="1"/>
      <c r="K72" s="1"/>
    </row>
    <row r="73">
      <c r="A73" s="1"/>
      <c r="C73" s="1"/>
      <c r="D73" s="1"/>
      <c r="K73" s="1"/>
    </row>
    <row r="74">
      <c r="A74" s="1"/>
      <c r="C74" s="1"/>
      <c r="D74" s="1"/>
      <c r="K74" s="1"/>
    </row>
    <row r="75">
      <c r="A75" s="1"/>
      <c r="C75" s="1"/>
      <c r="D75" s="1"/>
      <c r="K75" s="1"/>
    </row>
    <row r="76">
      <c r="A76" s="1"/>
      <c r="C76" s="1"/>
      <c r="D76" s="1"/>
      <c r="K76" s="1"/>
    </row>
    <row r="77">
      <c r="A77" s="1"/>
      <c r="C77" s="1"/>
      <c r="D77" s="1"/>
      <c r="K77" s="1"/>
    </row>
    <row r="78">
      <c r="A78" s="1"/>
      <c r="C78" s="1"/>
      <c r="D78" s="1"/>
      <c r="K78" s="1"/>
    </row>
    <row r="79">
      <c r="A79" s="1"/>
      <c r="C79" s="1"/>
      <c r="D79" s="1"/>
      <c r="K79" s="1"/>
    </row>
    <row r="80">
      <c r="A80" s="1"/>
      <c r="C80" s="1"/>
      <c r="D80" s="1"/>
      <c r="K80" s="1"/>
    </row>
    <row r="81">
      <c r="A81" s="1"/>
      <c r="C81" s="1"/>
      <c r="D81" s="1"/>
      <c r="K81" s="1"/>
    </row>
    <row r="82">
      <c r="A82" s="1"/>
      <c r="C82" s="1"/>
      <c r="D82" s="1"/>
      <c r="K82" s="1"/>
    </row>
    <row r="83">
      <c r="A83" s="1"/>
      <c r="C83" s="1"/>
      <c r="D83" s="1"/>
      <c r="K83" s="1"/>
    </row>
    <row r="84">
      <c r="A84" s="1"/>
      <c r="C84" s="1"/>
      <c r="D84" s="1"/>
      <c r="K84" s="1"/>
    </row>
    <row r="85">
      <c r="A85" s="1"/>
      <c r="C85" s="1"/>
      <c r="D85" s="1"/>
      <c r="K85" s="1"/>
    </row>
    <row r="86">
      <c r="A86" s="1"/>
      <c r="C86" s="1"/>
      <c r="D86" s="1"/>
      <c r="K86" s="1"/>
    </row>
    <row r="87">
      <c r="A87" s="1"/>
      <c r="C87" s="1"/>
      <c r="D87" s="1"/>
      <c r="K87" s="1"/>
    </row>
    <row r="88">
      <c r="A88" s="1"/>
      <c r="C88" s="1"/>
      <c r="D88" s="1"/>
      <c r="K88" s="1"/>
    </row>
    <row r="89">
      <c r="A89" s="1"/>
      <c r="C89" s="1"/>
      <c r="D89" s="1"/>
      <c r="K89" s="1"/>
    </row>
    <row r="90">
      <c r="A90" s="1"/>
      <c r="C90" s="1"/>
      <c r="D90" s="1"/>
      <c r="K90" s="1"/>
    </row>
    <row r="91">
      <c r="A91" s="1"/>
      <c r="C91" s="1"/>
      <c r="D91" s="1"/>
      <c r="K91" s="1"/>
    </row>
    <row r="92">
      <c r="A92" s="1"/>
      <c r="C92" s="1"/>
      <c r="D92" s="1"/>
      <c r="K92" s="1"/>
    </row>
    <row r="93">
      <c r="A93" s="1"/>
      <c r="C93" s="1"/>
      <c r="D93" s="1"/>
      <c r="K93" s="1"/>
    </row>
    <row r="94">
      <c r="A94" s="1"/>
      <c r="C94" s="1"/>
      <c r="D94" s="1"/>
      <c r="K94" s="1"/>
    </row>
    <row r="95">
      <c r="A95" s="1"/>
      <c r="C95" s="1"/>
      <c r="D95" s="1"/>
      <c r="K95" s="1"/>
    </row>
    <row r="96">
      <c r="A96" s="1"/>
      <c r="C96" s="1"/>
      <c r="D96" s="1"/>
      <c r="K96" s="1"/>
    </row>
    <row r="97">
      <c r="A97" s="1"/>
      <c r="C97" s="1"/>
      <c r="D97" s="1"/>
      <c r="K97" s="1"/>
    </row>
    <row r="98">
      <c r="A98" s="1"/>
      <c r="C98" s="1"/>
      <c r="D98" s="1"/>
      <c r="K98" s="1"/>
    </row>
    <row r="99">
      <c r="A99" s="1"/>
      <c r="C99" s="1"/>
      <c r="D99" s="1"/>
      <c r="K99" s="1"/>
    </row>
    <row r="100">
      <c r="A100" s="1"/>
      <c r="C100" s="1"/>
      <c r="D100" s="1"/>
      <c r="K100" s="1"/>
    </row>
    <row r="101">
      <c r="A101" s="1"/>
      <c r="C101" s="1"/>
      <c r="D101" s="1"/>
      <c r="K101" s="1"/>
    </row>
    <row r="102">
      <c r="A102" s="1"/>
      <c r="C102" s="1"/>
      <c r="D102" s="1"/>
      <c r="K102" s="1"/>
    </row>
    <row r="103">
      <c r="A103" s="1"/>
      <c r="C103" s="1"/>
      <c r="D103" s="1"/>
      <c r="K103" s="1"/>
    </row>
    <row r="104">
      <c r="A104" s="1"/>
      <c r="C104" s="1"/>
      <c r="D104" s="1"/>
      <c r="K104" s="1"/>
    </row>
    <row r="105">
      <c r="A105" s="1"/>
      <c r="C105" s="1"/>
      <c r="D105" s="1"/>
      <c r="K105" s="1"/>
    </row>
    <row r="106">
      <c r="A106" s="1"/>
      <c r="C106" s="1"/>
      <c r="D106" s="1"/>
      <c r="K106" s="1"/>
    </row>
    <row r="107">
      <c r="A107" s="1"/>
      <c r="C107" s="1"/>
      <c r="D107" s="1"/>
      <c r="K107" s="1"/>
    </row>
    <row r="108">
      <c r="A108" s="1"/>
      <c r="C108" s="1"/>
      <c r="D108" s="1"/>
      <c r="K108" s="1"/>
    </row>
    <row r="109">
      <c r="A109" s="1"/>
      <c r="C109" s="1"/>
      <c r="D109" s="1"/>
      <c r="K109" s="1"/>
    </row>
    <row r="110">
      <c r="A110" s="1"/>
      <c r="C110" s="1"/>
      <c r="D110" s="1"/>
      <c r="K110" s="1"/>
    </row>
    <row r="111">
      <c r="A111" s="1"/>
      <c r="C111" s="1"/>
      <c r="D111" s="1"/>
      <c r="K111" s="1"/>
    </row>
    <row r="112">
      <c r="A112" s="1"/>
      <c r="C112" s="1"/>
      <c r="D112" s="1"/>
      <c r="K112" s="1"/>
    </row>
    <row r="113">
      <c r="A113" s="1"/>
      <c r="C113" s="1"/>
      <c r="D113" s="1"/>
      <c r="K113" s="1"/>
    </row>
    <row r="114">
      <c r="A114" s="1"/>
      <c r="C114" s="1"/>
      <c r="D114" s="1"/>
      <c r="K114" s="1"/>
    </row>
    <row r="115">
      <c r="A115" s="1"/>
      <c r="C115" s="1"/>
      <c r="D115" s="1"/>
      <c r="K115" s="1"/>
    </row>
    <row r="116">
      <c r="A116" s="1"/>
      <c r="C116" s="1"/>
      <c r="D116" s="1"/>
      <c r="K116" s="1"/>
    </row>
    <row r="117">
      <c r="A117" s="1"/>
      <c r="C117" s="1"/>
      <c r="D117" s="1"/>
      <c r="K117" s="1"/>
    </row>
    <row r="118">
      <c r="A118" s="1"/>
      <c r="C118" s="1"/>
      <c r="D118" s="1"/>
      <c r="K118" s="1"/>
    </row>
    <row r="119">
      <c r="A119" s="1"/>
      <c r="C119" s="1"/>
      <c r="D119" s="1"/>
      <c r="K119" s="1"/>
    </row>
    <row r="120">
      <c r="A120" s="1"/>
      <c r="C120" s="1"/>
      <c r="D120" s="1"/>
      <c r="K120" s="1"/>
    </row>
    <row r="121">
      <c r="A121" s="1"/>
      <c r="C121" s="1"/>
      <c r="D121" s="1"/>
      <c r="K121" s="1"/>
    </row>
    <row r="122">
      <c r="A122" s="1"/>
      <c r="C122" s="1"/>
      <c r="D122" s="1"/>
      <c r="K122" s="1"/>
    </row>
    <row r="123">
      <c r="A123" s="1"/>
      <c r="C123" s="1"/>
      <c r="D123" s="1"/>
      <c r="K123" s="1"/>
    </row>
    <row r="124">
      <c r="A124" s="1"/>
      <c r="C124" s="1"/>
      <c r="D124" s="1"/>
      <c r="K124" s="1"/>
    </row>
    <row r="125">
      <c r="A125" s="1"/>
      <c r="C125" s="1"/>
      <c r="D125" s="1"/>
      <c r="K125" s="1"/>
    </row>
    <row r="126">
      <c r="A126" s="1"/>
      <c r="C126" s="1"/>
      <c r="D126" s="1"/>
      <c r="K126" s="1"/>
    </row>
    <row r="127">
      <c r="A127" s="1"/>
      <c r="C127" s="1"/>
      <c r="D127" s="1"/>
      <c r="K127" s="1"/>
    </row>
    <row r="128">
      <c r="A128" s="1"/>
      <c r="C128" s="1"/>
      <c r="D128" s="1"/>
      <c r="K128" s="1"/>
    </row>
    <row r="129">
      <c r="A129" s="1"/>
      <c r="C129" s="1"/>
      <c r="D129" s="1"/>
      <c r="K129" s="1"/>
    </row>
    <row r="130">
      <c r="A130" s="1"/>
      <c r="C130" s="1"/>
      <c r="D130" s="1"/>
      <c r="K130" s="1"/>
    </row>
    <row r="131">
      <c r="A131" s="1"/>
      <c r="C131" s="1"/>
      <c r="D131" s="1"/>
      <c r="K131" s="1"/>
    </row>
    <row r="132">
      <c r="A132" s="1"/>
      <c r="C132" s="1"/>
      <c r="D132" s="1"/>
      <c r="K132" s="1"/>
    </row>
    <row r="133">
      <c r="A133" s="1"/>
      <c r="C133" s="1"/>
      <c r="D133" s="1"/>
      <c r="K133" s="1"/>
    </row>
    <row r="134">
      <c r="A134" s="1"/>
      <c r="C134" s="1"/>
      <c r="D134" s="1"/>
      <c r="K134" s="1"/>
    </row>
    <row r="135">
      <c r="A135" s="1"/>
      <c r="C135" s="1"/>
      <c r="D135" s="1"/>
      <c r="K135" s="1"/>
    </row>
    <row r="136">
      <c r="A136" s="1"/>
      <c r="C136" s="1"/>
      <c r="D136" s="1"/>
      <c r="K136" s="1"/>
    </row>
    <row r="137">
      <c r="A137" s="1"/>
      <c r="C137" s="1"/>
      <c r="D137" s="1"/>
      <c r="K137" s="1"/>
    </row>
    <row r="138">
      <c r="A138" s="1"/>
      <c r="C138" s="1"/>
      <c r="D138" s="1"/>
      <c r="K138" s="1"/>
    </row>
    <row r="139">
      <c r="A139" s="1"/>
      <c r="C139" s="1"/>
      <c r="D139" s="1"/>
      <c r="K139" s="1"/>
    </row>
    <row r="140">
      <c r="A140" s="1"/>
      <c r="C140" s="1"/>
      <c r="D140" s="1"/>
      <c r="K140" s="1"/>
    </row>
    <row r="141">
      <c r="A141" s="1"/>
      <c r="C141" s="1"/>
      <c r="D141" s="1"/>
      <c r="K141" s="1"/>
    </row>
    <row r="142">
      <c r="A142" s="1"/>
      <c r="C142" s="1"/>
      <c r="D142" s="1"/>
      <c r="K142" s="1"/>
    </row>
    <row r="143">
      <c r="A143" s="1"/>
      <c r="C143" s="1"/>
      <c r="D143" s="1"/>
      <c r="K143" s="1"/>
    </row>
    <row r="144">
      <c r="A144" s="1"/>
      <c r="C144" s="1"/>
      <c r="D144" s="1"/>
      <c r="K144" s="1"/>
    </row>
    <row r="145">
      <c r="A145" s="1"/>
      <c r="C145" s="1"/>
      <c r="D145" s="1"/>
      <c r="K145" s="1"/>
    </row>
    <row r="146">
      <c r="A146" s="1"/>
      <c r="C146" s="1"/>
      <c r="D146" s="1"/>
      <c r="K146" s="1"/>
    </row>
    <row r="147">
      <c r="A147" s="1"/>
      <c r="C147" s="1"/>
      <c r="D147" s="1"/>
      <c r="K147" s="1"/>
    </row>
    <row r="148">
      <c r="A148" s="1"/>
      <c r="C148" s="1"/>
      <c r="D148" s="1"/>
      <c r="K148" s="1"/>
    </row>
    <row r="149">
      <c r="A149" s="1"/>
      <c r="C149" s="1"/>
      <c r="D149" s="1"/>
      <c r="K149" s="1"/>
    </row>
    <row r="150">
      <c r="A150" s="1"/>
      <c r="C150" s="1"/>
      <c r="D150" s="1"/>
      <c r="K150" s="1"/>
    </row>
    <row r="151">
      <c r="A151" s="1"/>
      <c r="C151" s="1"/>
      <c r="D151" s="1"/>
      <c r="K151" s="1"/>
    </row>
    <row r="152">
      <c r="A152" s="1"/>
      <c r="C152" s="1"/>
      <c r="D152" s="1"/>
      <c r="K152" s="1"/>
    </row>
    <row r="153">
      <c r="A153" s="1"/>
      <c r="C153" s="1"/>
      <c r="D153" s="1"/>
      <c r="K153" s="1"/>
    </row>
    <row r="154">
      <c r="A154" s="1"/>
      <c r="C154" s="1"/>
      <c r="D154" s="1"/>
      <c r="K154" s="1"/>
    </row>
    <row r="155">
      <c r="A155" s="1"/>
      <c r="C155" s="1"/>
      <c r="D155" s="1"/>
      <c r="K155" s="1"/>
    </row>
    <row r="156">
      <c r="A156" s="1"/>
      <c r="C156" s="1"/>
      <c r="D156" s="1"/>
      <c r="K156" s="1"/>
    </row>
    <row r="157">
      <c r="A157" s="1"/>
      <c r="C157" s="1"/>
      <c r="D157" s="1"/>
      <c r="K157" s="1"/>
    </row>
    <row r="158">
      <c r="A158" s="1"/>
      <c r="C158" s="1"/>
      <c r="D158" s="1"/>
      <c r="K158" s="1"/>
    </row>
    <row r="159">
      <c r="A159" s="1"/>
      <c r="C159" s="1"/>
      <c r="D159" s="1"/>
      <c r="K159" s="1"/>
    </row>
    <row r="160">
      <c r="A160" s="1"/>
      <c r="C160" s="1"/>
      <c r="D160" s="1"/>
      <c r="K160" s="1"/>
    </row>
    <row r="161">
      <c r="A161" s="1"/>
      <c r="C161" s="1"/>
      <c r="D161" s="1"/>
      <c r="K161" s="1"/>
    </row>
    <row r="162">
      <c r="A162" s="1"/>
      <c r="C162" s="1"/>
      <c r="D162" s="1"/>
      <c r="K162" s="1"/>
    </row>
    <row r="163">
      <c r="A163" s="1"/>
      <c r="C163" s="1"/>
      <c r="D163" s="1"/>
      <c r="K163" s="1"/>
    </row>
    <row r="164">
      <c r="A164" s="1"/>
      <c r="C164" s="1"/>
      <c r="D164" s="1"/>
      <c r="K164" s="1"/>
    </row>
    <row r="165">
      <c r="A165" s="1"/>
      <c r="C165" s="1"/>
      <c r="D165" s="1"/>
      <c r="K165" s="1"/>
    </row>
    <row r="166">
      <c r="A166" s="1"/>
      <c r="C166" s="1"/>
      <c r="D166" s="1"/>
      <c r="K166" s="1"/>
    </row>
    <row r="167">
      <c r="A167" s="1"/>
      <c r="C167" s="1"/>
      <c r="D167" s="1"/>
      <c r="K167" s="1"/>
    </row>
    <row r="168">
      <c r="A168" s="1"/>
      <c r="C168" s="1"/>
      <c r="D168" s="1"/>
      <c r="K168" s="1"/>
    </row>
    <row r="169">
      <c r="A169" s="1"/>
      <c r="C169" s="1"/>
      <c r="D169" s="1"/>
      <c r="K169" s="1"/>
    </row>
    <row r="170">
      <c r="A170" s="1"/>
      <c r="C170" s="1"/>
      <c r="D170" s="1"/>
      <c r="K170" s="1"/>
    </row>
    <row r="171">
      <c r="A171" s="1"/>
      <c r="C171" s="1"/>
      <c r="D171" s="1"/>
      <c r="K171" s="1"/>
    </row>
    <row r="172">
      <c r="A172" s="1"/>
      <c r="C172" s="1"/>
      <c r="D172" s="1"/>
      <c r="K172" s="1"/>
    </row>
    <row r="173">
      <c r="A173" s="1"/>
      <c r="C173" s="1"/>
      <c r="D173" s="1"/>
      <c r="K173" s="1"/>
    </row>
    <row r="174">
      <c r="A174" s="1"/>
      <c r="C174" s="1"/>
      <c r="D174" s="1"/>
      <c r="K174" s="1"/>
    </row>
    <row r="175">
      <c r="A175" s="1"/>
      <c r="C175" s="1"/>
      <c r="D175" s="1"/>
      <c r="K175" s="1"/>
    </row>
    <row r="176">
      <c r="A176" s="1"/>
      <c r="C176" s="1"/>
      <c r="D176" s="1"/>
      <c r="K176" s="1"/>
    </row>
    <row r="177">
      <c r="A177" s="1"/>
      <c r="C177" s="1"/>
      <c r="D177" s="1"/>
      <c r="K177" s="1"/>
    </row>
    <row r="178">
      <c r="A178" s="1"/>
      <c r="C178" s="1"/>
      <c r="D178" s="1"/>
      <c r="K178" s="1"/>
    </row>
    <row r="179">
      <c r="A179" s="1"/>
      <c r="C179" s="1"/>
      <c r="D179" s="1"/>
      <c r="K179" s="1"/>
    </row>
    <row r="180">
      <c r="A180" s="1"/>
      <c r="C180" s="1"/>
      <c r="D180" s="1"/>
      <c r="K180" s="1"/>
    </row>
    <row r="181">
      <c r="A181" s="1"/>
      <c r="C181" s="1"/>
      <c r="D181" s="1"/>
      <c r="K181" s="1"/>
    </row>
    <row r="182">
      <c r="A182" s="1"/>
      <c r="C182" s="1"/>
      <c r="D182" s="1"/>
      <c r="K182" s="1"/>
    </row>
    <row r="183">
      <c r="A183" s="1"/>
      <c r="C183" s="1"/>
      <c r="D183" s="1"/>
      <c r="K183" s="1"/>
    </row>
    <row r="184">
      <c r="A184" s="1"/>
      <c r="C184" s="1"/>
      <c r="D184" s="1"/>
      <c r="K184" s="1"/>
    </row>
    <row r="185">
      <c r="A185" s="1"/>
      <c r="C185" s="1"/>
      <c r="D185" s="1"/>
      <c r="K185" s="1"/>
    </row>
    <row r="186">
      <c r="A186" s="1"/>
      <c r="C186" s="1"/>
      <c r="D186" s="1"/>
      <c r="K186" s="1"/>
    </row>
    <row r="187">
      <c r="A187" s="1"/>
      <c r="C187" s="1"/>
      <c r="D187" s="1"/>
      <c r="K187" s="1"/>
    </row>
    <row r="188">
      <c r="A188" s="1"/>
      <c r="C188" s="1"/>
      <c r="D188" s="1"/>
      <c r="K188" s="1"/>
    </row>
    <row r="189">
      <c r="A189" s="1"/>
      <c r="C189" s="1"/>
      <c r="D189" s="1"/>
      <c r="K189" s="1"/>
    </row>
    <row r="190">
      <c r="A190" s="1"/>
      <c r="C190" s="1"/>
      <c r="D190" s="1"/>
      <c r="K190" s="1"/>
    </row>
    <row r="191">
      <c r="A191" s="1"/>
      <c r="C191" s="1"/>
      <c r="D191" s="1"/>
      <c r="K191" s="1"/>
    </row>
    <row r="192">
      <c r="A192" s="1"/>
      <c r="C192" s="1"/>
      <c r="D192" s="1"/>
      <c r="K192" s="1"/>
    </row>
    <row r="193">
      <c r="A193" s="1"/>
      <c r="C193" s="1"/>
      <c r="D193" s="1"/>
      <c r="K193" s="1"/>
    </row>
    <row r="194">
      <c r="A194" s="1"/>
      <c r="C194" s="1"/>
      <c r="D194" s="1"/>
      <c r="K194" s="1"/>
    </row>
    <row r="195">
      <c r="A195" s="1"/>
      <c r="C195" s="1"/>
      <c r="D195" s="1"/>
      <c r="K195" s="1"/>
    </row>
    <row r="196">
      <c r="A196" s="1"/>
      <c r="C196" s="1"/>
      <c r="D196" s="1"/>
      <c r="K196" s="1"/>
    </row>
    <row r="197">
      <c r="A197" s="1"/>
      <c r="C197" s="1"/>
      <c r="D197" s="1"/>
      <c r="K197" s="1"/>
    </row>
    <row r="198">
      <c r="A198" s="1"/>
      <c r="C198" s="1"/>
      <c r="D198" s="1"/>
      <c r="K198" s="1"/>
    </row>
    <row r="199">
      <c r="A199" s="1"/>
      <c r="C199" s="1"/>
      <c r="D199" s="1"/>
      <c r="K199" s="1"/>
    </row>
    <row r="200">
      <c r="A200" s="1"/>
      <c r="C200" s="1"/>
      <c r="D200" s="1"/>
      <c r="K200" s="1"/>
    </row>
    <row r="201">
      <c r="A201" s="1"/>
      <c r="C201" s="1"/>
      <c r="D201" s="1"/>
      <c r="K201" s="1"/>
    </row>
    <row r="202">
      <c r="A202" s="1"/>
      <c r="C202" s="1"/>
      <c r="D202" s="1"/>
      <c r="K202" s="1"/>
    </row>
    <row r="203">
      <c r="A203" s="1"/>
      <c r="C203" s="1"/>
      <c r="D203" s="1"/>
      <c r="K203" s="1"/>
    </row>
    <row r="204">
      <c r="A204" s="1"/>
      <c r="C204" s="1"/>
      <c r="D204" s="1"/>
      <c r="K204" s="1"/>
    </row>
    <row r="205">
      <c r="A205" s="1"/>
      <c r="C205" s="1"/>
      <c r="D205" s="1"/>
      <c r="K205" s="1"/>
    </row>
    <row r="206">
      <c r="A206" s="1"/>
      <c r="C206" s="1"/>
      <c r="D206" s="1"/>
      <c r="K206" s="1"/>
    </row>
    <row r="207">
      <c r="A207" s="1"/>
      <c r="C207" s="1"/>
      <c r="D207" s="1"/>
      <c r="K207" s="1"/>
    </row>
    <row r="208">
      <c r="A208" s="1"/>
      <c r="C208" s="1"/>
      <c r="D208" s="1"/>
      <c r="K208" s="1"/>
    </row>
    <row r="209">
      <c r="A209" s="1"/>
      <c r="C209" s="1"/>
      <c r="D209" s="1"/>
      <c r="K209" s="1"/>
    </row>
    <row r="210">
      <c r="A210" s="1"/>
      <c r="C210" s="1"/>
      <c r="D210" s="1"/>
      <c r="K210" s="1"/>
    </row>
    <row r="211">
      <c r="A211" s="1"/>
      <c r="C211" s="1"/>
      <c r="D211" s="1"/>
      <c r="K211" s="1"/>
    </row>
    <row r="212">
      <c r="A212" s="1"/>
      <c r="C212" s="1"/>
      <c r="D212" s="1"/>
      <c r="K212" s="1"/>
    </row>
    <row r="213">
      <c r="A213" s="1"/>
      <c r="C213" s="1"/>
      <c r="D213" s="1"/>
      <c r="K213" s="1"/>
    </row>
    <row r="214">
      <c r="A214" s="1"/>
      <c r="C214" s="1"/>
      <c r="D214" s="1"/>
      <c r="K214" s="1"/>
    </row>
    <row r="215">
      <c r="A215" s="1"/>
      <c r="C215" s="1"/>
      <c r="D215" s="1"/>
      <c r="K215" s="1"/>
    </row>
    <row r="216">
      <c r="A216" s="1"/>
      <c r="C216" s="1"/>
      <c r="D216" s="1"/>
      <c r="K216" s="1"/>
    </row>
    <row r="217">
      <c r="A217" s="1"/>
      <c r="C217" s="1"/>
      <c r="D217" s="1"/>
      <c r="K217" s="1"/>
    </row>
    <row r="218">
      <c r="A218" s="1"/>
      <c r="C218" s="1"/>
      <c r="D218" s="1"/>
      <c r="K218" s="1"/>
    </row>
    <row r="219">
      <c r="A219" s="1"/>
      <c r="C219" s="1"/>
      <c r="D219" s="1"/>
      <c r="K219" s="1"/>
    </row>
    <row r="220">
      <c r="A220" s="1"/>
      <c r="C220" s="1"/>
      <c r="D220" s="1"/>
      <c r="K220" s="1"/>
    </row>
    <row r="221">
      <c r="A221" s="1"/>
      <c r="C221" s="1"/>
      <c r="D221" s="1"/>
      <c r="K221" s="1"/>
    </row>
    <row r="222">
      <c r="A222" s="1"/>
      <c r="C222" s="1"/>
      <c r="D222" s="1"/>
      <c r="K222" s="1"/>
    </row>
    <row r="223">
      <c r="A223" s="1"/>
      <c r="C223" s="1"/>
      <c r="D223" s="1"/>
      <c r="K223" s="1"/>
    </row>
    <row r="224">
      <c r="A224" s="1"/>
      <c r="C224" s="1"/>
      <c r="D224" s="1"/>
      <c r="K224" s="1"/>
    </row>
    <row r="225">
      <c r="A225" s="1"/>
      <c r="C225" s="1"/>
      <c r="D225" s="1"/>
      <c r="K225" s="1"/>
    </row>
    <row r="226">
      <c r="A226" s="1"/>
      <c r="C226" s="1"/>
      <c r="D226" s="1"/>
      <c r="K226" s="1"/>
    </row>
    <row r="227">
      <c r="A227" s="1"/>
      <c r="C227" s="1"/>
      <c r="D227" s="1"/>
      <c r="K227" s="1"/>
    </row>
    <row r="228">
      <c r="A228" s="1"/>
      <c r="C228" s="1"/>
      <c r="D228" s="1"/>
      <c r="K228" s="1"/>
    </row>
    <row r="229">
      <c r="A229" s="1"/>
      <c r="C229" s="1"/>
      <c r="D229" s="1"/>
      <c r="K229" s="1"/>
    </row>
    <row r="230">
      <c r="A230" s="1"/>
      <c r="C230" s="1"/>
      <c r="D230" s="1"/>
      <c r="K230" s="1"/>
    </row>
    <row r="231">
      <c r="A231" s="1"/>
      <c r="C231" s="1"/>
      <c r="D231" s="1"/>
      <c r="K231" s="1"/>
    </row>
    <row r="232">
      <c r="A232" s="1"/>
      <c r="C232" s="1"/>
      <c r="D232" s="1"/>
      <c r="K232" s="1"/>
    </row>
    <row r="233">
      <c r="A233" s="1"/>
      <c r="C233" s="1"/>
      <c r="D233" s="1"/>
      <c r="K233" s="1"/>
    </row>
    <row r="234">
      <c r="A234" s="1"/>
      <c r="C234" s="1"/>
      <c r="D234" s="1"/>
      <c r="K234" s="1"/>
    </row>
    <row r="235">
      <c r="A235" s="1"/>
      <c r="C235" s="1"/>
      <c r="D235" s="1"/>
      <c r="K235" s="1"/>
    </row>
    <row r="236">
      <c r="A236" s="1"/>
      <c r="C236" s="1"/>
      <c r="D236" s="1"/>
      <c r="K236" s="1"/>
    </row>
    <row r="237">
      <c r="A237" s="1"/>
      <c r="C237" s="1"/>
      <c r="D237" s="1"/>
      <c r="K237" s="1"/>
    </row>
    <row r="238">
      <c r="A238" s="1"/>
      <c r="C238" s="1"/>
      <c r="D238" s="1"/>
      <c r="K238" s="1"/>
    </row>
    <row r="239">
      <c r="A239" s="1"/>
      <c r="C239" s="1"/>
      <c r="D239" s="1"/>
      <c r="K239" s="1"/>
    </row>
    <row r="240">
      <c r="A240" s="1"/>
      <c r="C240" s="1"/>
      <c r="D240" s="1"/>
      <c r="K240" s="1"/>
    </row>
    <row r="241">
      <c r="A241" s="1"/>
      <c r="C241" s="1"/>
      <c r="D241" s="1"/>
      <c r="K241" s="1"/>
    </row>
    <row r="242">
      <c r="A242" s="1"/>
      <c r="C242" s="1"/>
      <c r="D242" s="1"/>
      <c r="K242" s="1"/>
    </row>
    <row r="243">
      <c r="A243" s="1"/>
      <c r="C243" s="1"/>
      <c r="D243" s="1"/>
      <c r="K243" s="1"/>
    </row>
    <row r="244">
      <c r="A244" s="1"/>
      <c r="C244" s="1"/>
      <c r="D244" s="1"/>
      <c r="K244" s="1"/>
    </row>
    <row r="245">
      <c r="A245" s="1"/>
      <c r="C245" s="1"/>
      <c r="D245" s="1"/>
      <c r="K245" s="1"/>
    </row>
    <row r="246">
      <c r="A246" s="1"/>
      <c r="C246" s="1"/>
      <c r="D246" s="1"/>
      <c r="K246" s="1"/>
    </row>
    <row r="247">
      <c r="A247" s="1"/>
      <c r="C247" s="1"/>
      <c r="D247" s="1"/>
      <c r="K247" s="1"/>
    </row>
    <row r="248">
      <c r="A248" s="1"/>
      <c r="C248" s="1"/>
      <c r="D248" s="1"/>
      <c r="K248" s="1"/>
    </row>
    <row r="249">
      <c r="A249" s="1"/>
      <c r="C249" s="1"/>
      <c r="D249" s="1"/>
      <c r="K249" s="1"/>
    </row>
    <row r="250">
      <c r="A250" s="1"/>
      <c r="C250" s="1"/>
      <c r="D250" s="1"/>
      <c r="K250" s="1"/>
    </row>
    <row r="251">
      <c r="A251" s="1"/>
      <c r="C251" s="1"/>
      <c r="D251" s="1"/>
      <c r="K251" s="1"/>
    </row>
    <row r="252">
      <c r="A252" s="1"/>
      <c r="C252" s="1"/>
      <c r="D252" s="1"/>
      <c r="K252" s="1"/>
    </row>
    <row r="253">
      <c r="A253" s="1"/>
      <c r="C253" s="1"/>
      <c r="D253" s="1"/>
      <c r="K253" s="1"/>
    </row>
    <row r="254">
      <c r="A254" s="1"/>
      <c r="C254" s="1"/>
      <c r="D254" s="1"/>
      <c r="K254" s="1"/>
    </row>
    <row r="255">
      <c r="A255" s="1"/>
      <c r="C255" s="1"/>
      <c r="D255" s="1"/>
      <c r="K255" s="1"/>
    </row>
    <row r="256">
      <c r="A256" s="1"/>
      <c r="C256" s="1"/>
      <c r="D256" s="1"/>
      <c r="K256" s="1"/>
    </row>
    <row r="257">
      <c r="A257" s="1"/>
      <c r="C257" s="1"/>
      <c r="D257" s="1"/>
      <c r="K257" s="1"/>
    </row>
    <row r="258">
      <c r="A258" s="1"/>
      <c r="C258" s="1"/>
      <c r="D258" s="1"/>
      <c r="K258" s="1"/>
    </row>
    <row r="259">
      <c r="A259" s="1"/>
      <c r="C259" s="1"/>
      <c r="D259" s="1"/>
      <c r="K259" s="1"/>
    </row>
    <row r="260">
      <c r="A260" s="1"/>
      <c r="C260" s="1"/>
      <c r="D260" s="1"/>
      <c r="K260" s="1"/>
    </row>
    <row r="261">
      <c r="A261" s="1"/>
      <c r="C261" s="1"/>
      <c r="D261" s="1"/>
      <c r="K261" s="1"/>
    </row>
    <row r="262">
      <c r="A262" s="1"/>
      <c r="C262" s="1"/>
      <c r="D262" s="1"/>
      <c r="K262" s="1"/>
    </row>
    <row r="263">
      <c r="A263" s="1"/>
      <c r="C263" s="1"/>
      <c r="D263" s="1"/>
      <c r="K263" s="1"/>
    </row>
    <row r="264">
      <c r="A264" s="1"/>
      <c r="C264" s="1"/>
      <c r="D264" s="1"/>
      <c r="K264" s="1"/>
    </row>
    <row r="265">
      <c r="A265" s="1"/>
      <c r="C265" s="1"/>
      <c r="D265" s="1"/>
      <c r="K265" s="1"/>
    </row>
    <row r="266">
      <c r="A266" s="1"/>
      <c r="C266" s="1"/>
      <c r="D266" s="1"/>
      <c r="K266" s="1"/>
    </row>
    <row r="267">
      <c r="A267" s="1"/>
      <c r="C267" s="1"/>
      <c r="D267" s="1"/>
      <c r="K267" s="1"/>
    </row>
    <row r="268">
      <c r="A268" s="1"/>
      <c r="C268" s="1"/>
      <c r="D268" s="1"/>
      <c r="K268" s="1"/>
    </row>
    <row r="269">
      <c r="A269" s="1"/>
      <c r="C269" s="1"/>
      <c r="D269" s="1"/>
      <c r="K269" s="1"/>
    </row>
    <row r="270">
      <c r="A270" s="1"/>
      <c r="C270" s="1"/>
      <c r="D270" s="1"/>
      <c r="K270" s="1"/>
    </row>
    <row r="271">
      <c r="A271" s="1"/>
      <c r="C271" s="1"/>
      <c r="D271" s="1"/>
      <c r="K271" s="1"/>
    </row>
    <row r="272">
      <c r="A272" s="1"/>
      <c r="C272" s="1"/>
      <c r="D272" s="1"/>
      <c r="K272" s="1"/>
    </row>
    <row r="273">
      <c r="A273" s="1"/>
      <c r="C273" s="1"/>
      <c r="D273" s="1"/>
      <c r="K273" s="1"/>
    </row>
    <row r="274">
      <c r="A274" s="1"/>
      <c r="C274" s="1"/>
      <c r="D274" s="1"/>
      <c r="K274" s="1"/>
    </row>
    <row r="275">
      <c r="A275" s="1"/>
      <c r="C275" s="1"/>
      <c r="D275" s="1"/>
      <c r="K275" s="1"/>
    </row>
    <row r="276">
      <c r="A276" s="1"/>
      <c r="C276" s="1"/>
      <c r="D276" s="1"/>
      <c r="K276" s="1"/>
    </row>
    <row r="277">
      <c r="A277" s="1"/>
      <c r="C277" s="1"/>
      <c r="D277" s="1"/>
      <c r="K277" s="1"/>
    </row>
    <row r="278">
      <c r="A278" s="1"/>
      <c r="C278" s="1"/>
      <c r="D278" s="1"/>
      <c r="K278" s="1"/>
    </row>
    <row r="279">
      <c r="A279" s="1"/>
      <c r="C279" s="1"/>
      <c r="D279" s="1"/>
      <c r="K279" s="1"/>
    </row>
    <row r="280">
      <c r="A280" s="1"/>
      <c r="C280" s="1"/>
      <c r="D280" s="1"/>
      <c r="K280" s="1"/>
    </row>
    <row r="281">
      <c r="A281" s="1"/>
      <c r="C281" s="1"/>
      <c r="D281" s="1"/>
      <c r="K281" s="1"/>
    </row>
    <row r="282">
      <c r="A282" s="1"/>
      <c r="C282" s="1"/>
      <c r="D282" s="1"/>
      <c r="K282" s="1"/>
    </row>
    <row r="283">
      <c r="A283" s="1"/>
      <c r="C283" s="1"/>
      <c r="D283" s="1"/>
      <c r="K283" s="1"/>
    </row>
    <row r="284">
      <c r="A284" s="1"/>
      <c r="C284" s="1"/>
      <c r="D284" s="1"/>
      <c r="K284" s="1"/>
    </row>
    <row r="285">
      <c r="A285" s="1"/>
      <c r="C285" s="1"/>
      <c r="D285" s="1"/>
      <c r="K285" s="1"/>
    </row>
    <row r="286">
      <c r="A286" s="1"/>
      <c r="C286" s="1"/>
      <c r="D286" s="1"/>
      <c r="K286" s="1"/>
    </row>
    <row r="287">
      <c r="A287" s="1"/>
      <c r="C287" s="1"/>
      <c r="D287" s="1"/>
      <c r="K287" s="1"/>
    </row>
    <row r="288">
      <c r="A288" s="1"/>
      <c r="C288" s="1"/>
      <c r="D288" s="1"/>
      <c r="K288" s="1"/>
    </row>
    <row r="289">
      <c r="A289" s="1"/>
      <c r="C289" s="1"/>
      <c r="D289" s="1"/>
      <c r="K289" s="1"/>
    </row>
    <row r="290">
      <c r="A290" s="1"/>
      <c r="C290" s="1"/>
      <c r="D290" s="1"/>
      <c r="K290" s="1"/>
    </row>
    <row r="291">
      <c r="A291" s="1"/>
      <c r="C291" s="1"/>
      <c r="D291" s="1"/>
      <c r="K291" s="1"/>
    </row>
    <row r="292">
      <c r="A292" s="1"/>
      <c r="C292" s="1"/>
      <c r="D292" s="1"/>
      <c r="K292" s="1"/>
    </row>
    <row r="293">
      <c r="A293" s="1"/>
      <c r="C293" s="1"/>
      <c r="D293" s="1"/>
      <c r="K293" s="1"/>
    </row>
    <row r="294">
      <c r="A294" s="1"/>
      <c r="C294" s="1"/>
      <c r="D294" s="1"/>
      <c r="K294" s="1"/>
    </row>
    <row r="295">
      <c r="A295" s="1"/>
      <c r="C295" s="1"/>
      <c r="D295" s="1"/>
      <c r="K295" s="1"/>
    </row>
    <row r="296">
      <c r="A296" s="1"/>
      <c r="C296" s="1"/>
      <c r="D296" s="1"/>
      <c r="K296" s="1"/>
    </row>
    <row r="297">
      <c r="A297" s="1"/>
      <c r="C297" s="1"/>
      <c r="D297" s="1"/>
      <c r="K297" s="1"/>
    </row>
    <row r="298">
      <c r="A298" s="1"/>
      <c r="C298" s="1"/>
      <c r="D298" s="1"/>
      <c r="K298" s="1"/>
    </row>
    <row r="299">
      <c r="A299" s="1"/>
      <c r="C299" s="1"/>
      <c r="D299" s="1"/>
      <c r="K299" s="1"/>
    </row>
    <row r="300">
      <c r="A300" s="1"/>
      <c r="C300" s="1"/>
      <c r="D300" s="1"/>
      <c r="K300" s="1"/>
    </row>
    <row r="301">
      <c r="A301" s="1"/>
      <c r="C301" s="1"/>
      <c r="D301" s="1"/>
      <c r="K301" s="1"/>
    </row>
    <row r="302">
      <c r="A302" s="1"/>
      <c r="C302" s="1"/>
      <c r="D302" s="1"/>
      <c r="K302" s="1"/>
    </row>
    <row r="303">
      <c r="A303" s="1"/>
      <c r="C303" s="1"/>
      <c r="D303" s="1"/>
      <c r="K303" s="1"/>
    </row>
    <row r="304">
      <c r="A304" s="1"/>
      <c r="C304" s="1"/>
      <c r="D304" s="1"/>
      <c r="K304" s="1"/>
    </row>
    <row r="305">
      <c r="A305" s="1"/>
      <c r="C305" s="1"/>
      <c r="D305" s="1"/>
      <c r="K305" s="1"/>
    </row>
    <row r="306">
      <c r="A306" s="1"/>
      <c r="C306" s="1"/>
      <c r="D306" s="1"/>
      <c r="K306" s="1"/>
    </row>
    <row r="307">
      <c r="A307" s="1"/>
      <c r="C307" s="1"/>
      <c r="D307" s="1"/>
      <c r="K307" s="1"/>
    </row>
    <row r="308">
      <c r="A308" s="1"/>
      <c r="C308" s="1"/>
      <c r="D308" s="1"/>
      <c r="K308" s="1"/>
    </row>
    <row r="309">
      <c r="A309" s="1"/>
      <c r="C309" s="1"/>
      <c r="D309" s="1"/>
      <c r="K309" s="1"/>
    </row>
    <row r="310">
      <c r="A310" s="1"/>
      <c r="C310" s="1"/>
      <c r="D310" s="1"/>
      <c r="K310" s="1"/>
    </row>
    <row r="311">
      <c r="A311" s="1"/>
      <c r="C311" s="1"/>
      <c r="D311" s="1"/>
      <c r="K311" s="1"/>
    </row>
    <row r="312">
      <c r="A312" s="1"/>
      <c r="C312" s="1"/>
      <c r="D312" s="1"/>
      <c r="K312" s="1"/>
    </row>
    <row r="313">
      <c r="A313" s="1"/>
      <c r="C313" s="1"/>
      <c r="D313" s="1"/>
      <c r="K313" s="1"/>
    </row>
    <row r="314">
      <c r="A314" s="1"/>
      <c r="C314" s="1"/>
      <c r="D314" s="1"/>
      <c r="K314" s="1"/>
    </row>
    <row r="315">
      <c r="A315" s="1"/>
      <c r="C315" s="1"/>
      <c r="D315" s="1"/>
      <c r="K315" s="1"/>
    </row>
    <row r="316">
      <c r="A316" s="1"/>
      <c r="C316" s="1"/>
      <c r="D316" s="1"/>
      <c r="K316" s="1"/>
    </row>
    <row r="317">
      <c r="A317" s="1"/>
      <c r="C317" s="1"/>
      <c r="D317" s="1"/>
      <c r="K317" s="1"/>
    </row>
    <row r="318">
      <c r="A318" s="1"/>
      <c r="C318" s="1"/>
      <c r="D318" s="1"/>
      <c r="K318" s="1"/>
    </row>
    <row r="319">
      <c r="A319" s="1"/>
      <c r="C319" s="1"/>
      <c r="D319" s="1"/>
      <c r="K319" s="1"/>
    </row>
    <row r="320">
      <c r="A320" s="1"/>
      <c r="C320" s="1"/>
      <c r="D320" s="1"/>
      <c r="K320" s="1"/>
    </row>
    <row r="321">
      <c r="A321" s="1"/>
      <c r="C321" s="1"/>
      <c r="D321" s="1"/>
      <c r="K321" s="1"/>
    </row>
    <row r="322">
      <c r="A322" s="1"/>
      <c r="C322" s="1"/>
      <c r="D322" s="1"/>
      <c r="K322" s="1"/>
    </row>
    <row r="323">
      <c r="A323" s="1"/>
      <c r="C323" s="1"/>
      <c r="D323" s="1"/>
      <c r="K323" s="1"/>
    </row>
    <row r="324">
      <c r="A324" s="1"/>
      <c r="C324" s="1"/>
      <c r="D324" s="1"/>
      <c r="K324" s="1"/>
    </row>
    <row r="325">
      <c r="A325" s="1"/>
      <c r="C325" s="1"/>
      <c r="D325" s="1"/>
      <c r="K325" s="1"/>
    </row>
    <row r="326">
      <c r="A326" s="1"/>
      <c r="C326" s="1"/>
      <c r="D326" s="1"/>
      <c r="K326" s="1"/>
    </row>
    <row r="327">
      <c r="A327" s="1"/>
      <c r="C327" s="1"/>
      <c r="D327" s="1"/>
      <c r="K327" s="1"/>
    </row>
    <row r="328">
      <c r="A328" s="1"/>
      <c r="C328" s="1"/>
      <c r="D328" s="1"/>
      <c r="K328" s="1"/>
    </row>
    <row r="329">
      <c r="A329" s="1"/>
      <c r="C329" s="1"/>
      <c r="D329" s="1"/>
      <c r="K329" s="1"/>
    </row>
    <row r="330">
      <c r="A330" s="1"/>
      <c r="C330" s="1"/>
      <c r="D330" s="1"/>
      <c r="K330" s="1"/>
    </row>
    <row r="331">
      <c r="A331" s="1"/>
      <c r="C331" s="1"/>
      <c r="D331" s="1"/>
      <c r="K331" s="1"/>
    </row>
    <row r="332">
      <c r="A332" s="1"/>
      <c r="C332" s="1"/>
      <c r="D332" s="1"/>
      <c r="K332" s="1"/>
    </row>
    <row r="333">
      <c r="A333" s="1"/>
      <c r="C333" s="1"/>
      <c r="D333" s="1"/>
      <c r="K333" s="1"/>
    </row>
    <row r="334">
      <c r="A334" s="1"/>
      <c r="C334" s="1"/>
      <c r="D334" s="1"/>
      <c r="K334" s="1"/>
    </row>
    <row r="335">
      <c r="A335" s="1"/>
      <c r="C335" s="1"/>
      <c r="D335" s="1"/>
      <c r="K335" s="1"/>
    </row>
    <row r="336">
      <c r="A336" s="1"/>
      <c r="C336" s="1"/>
      <c r="D336" s="1"/>
      <c r="K336" s="1"/>
    </row>
    <row r="337">
      <c r="A337" s="1"/>
      <c r="C337" s="1"/>
      <c r="D337" s="1"/>
      <c r="K337" s="1"/>
    </row>
    <row r="338">
      <c r="A338" s="1"/>
      <c r="C338" s="1"/>
      <c r="D338" s="1"/>
      <c r="K338" s="1"/>
    </row>
    <row r="339">
      <c r="A339" s="1"/>
      <c r="C339" s="1"/>
      <c r="D339" s="1"/>
      <c r="K339" s="1"/>
    </row>
    <row r="340">
      <c r="A340" s="1"/>
      <c r="C340" s="1"/>
      <c r="D340" s="1"/>
      <c r="K340" s="1"/>
    </row>
    <row r="341">
      <c r="A341" s="1"/>
      <c r="C341" s="1"/>
      <c r="D341" s="1"/>
      <c r="K341" s="1"/>
    </row>
    <row r="342">
      <c r="A342" s="1"/>
      <c r="C342" s="1"/>
      <c r="D342" s="1"/>
      <c r="K342" s="1"/>
    </row>
    <row r="343">
      <c r="A343" s="1"/>
      <c r="C343" s="1"/>
      <c r="D343" s="1"/>
      <c r="K343" s="1"/>
    </row>
    <row r="344">
      <c r="A344" s="1"/>
      <c r="C344" s="1"/>
      <c r="D344" s="1"/>
      <c r="K344" s="1"/>
    </row>
    <row r="345">
      <c r="A345" s="1"/>
      <c r="C345" s="1"/>
      <c r="D345" s="1"/>
      <c r="K345" s="1"/>
    </row>
    <row r="346">
      <c r="A346" s="1"/>
      <c r="C346" s="1"/>
      <c r="D346" s="1"/>
      <c r="K346" s="1"/>
    </row>
    <row r="347">
      <c r="A347" s="1"/>
      <c r="C347" s="1"/>
      <c r="D347" s="1"/>
      <c r="K347" s="1"/>
    </row>
    <row r="348">
      <c r="A348" s="1"/>
      <c r="C348" s="1"/>
      <c r="D348" s="1"/>
      <c r="K348" s="1"/>
    </row>
    <row r="349">
      <c r="A349" s="1"/>
      <c r="C349" s="1"/>
      <c r="D349" s="1"/>
      <c r="K349" s="1"/>
    </row>
    <row r="350">
      <c r="A350" s="1"/>
      <c r="C350" s="1"/>
      <c r="D350" s="1"/>
      <c r="K350" s="1"/>
    </row>
    <row r="351">
      <c r="A351" s="1"/>
      <c r="C351" s="1"/>
      <c r="D351" s="1"/>
      <c r="K351" s="1"/>
    </row>
    <row r="352">
      <c r="A352" s="1"/>
      <c r="C352" s="1"/>
      <c r="D352" s="1"/>
      <c r="K352" s="1"/>
    </row>
    <row r="353">
      <c r="A353" s="1"/>
      <c r="C353" s="1"/>
      <c r="D353" s="1"/>
      <c r="K353" s="1"/>
    </row>
    <row r="354">
      <c r="A354" s="1"/>
      <c r="C354" s="1"/>
      <c r="D354" s="1"/>
      <c r="K354" s="1"/>
    </row>
    <row r="355">
      <c r="A355" s="1"/>
      <c r="C355" s="1"/>
      <c r="D355" s="1"/>
      <c r="K355" s="1"/>
    </row>
    <row r="356">
      <c r="A356" s="1"/>
      <c r="C356" s="1"/>
      <c r="D356" s="1"/>
      <c r="K356" s="1"/>
    </row>
    <row r="357">
      <c r="A357" s="1"/>
      <c r="C357" s="1"/>
      <c r="D357" s="1"/>
      <c r="K357" s="1"/>
    </row>
    <row r="358">
      <c r="A358" s="1"/>
      <c r="C358" s="1"/>
      <c r="D358" s="1"/>
      <c r="K358" s="1"/>
    </row>
    <row r="359">
      <c r="A359" s="1"/>
      <c r="C359" s="1"/>
      <c r="D359" s="1"/>
      <c r="K359" s="1"/>
    </row>
    <row r="360">
      <c r="A360" s="1"/>
      <c r="C360" s="1"/>
      <c r="D360" s="1"/>
      <c r="K360" s="1"/>
    </row>
    <row r="361">
      <c r="A361" s="1"/>
      <c r="C361" s="1"/>
      <c r="D361" s="1"/>
      <c r="K361" s="1"/>
    </row>
    <row r="362">
      <c r="A362" s="1"/>
      <c r="C362" s="1"/>
      <c r="D362" s="1"/>
      <c r="K362" s="1"/>
    </row>
    <row r="363">
      <c r="A363" s="1"/>
      <c r="C363" s="1"/>
      <c r="D363" s="1"/>
      <c r="K363" s="1"/>
    </row>
    <row r="364">
      <c r="A364" s="1"/>
      <c r="C364" s="1"/>
      <c r="D364" s="1"/>
      <c r="K364" s="1"/>
    </row>
    <row r="365">
      <c r="A365" s="1"/>
      <c r="C365" s="1"/>
      <c r="D365" s="1"/>
      <c r="K365" s="1"/>
    </row>
    <row r="366">
      <c r="A366" s="1"/>
      <c r="C366" s="1"/>
      <c r="D366" s="1"/>
      <c r="K366" s="1"/>
    </row>
    <row r="367">
      <c r="A367" s="1"/>
      <c r="C367" s="1"/>
      <c r="D367" s="1"/>
      <c r="K367" s="1"/>
    </row>
    <row r="368">
      <c r="A368" s="1"/>
      <c r="C368" s="1"/>
      <c r="D368" s="1"/>
      <c r="K368" s="1"/>
    </row>
    <row r="369">
      <c r="A369" s="1"/>
      <c r="C369" s="1"/>
      <c r="D369" s="1"/>
      <c r="K369" s="1"/>
    </row>
    <row r="370">
      <c r="A370" s="1"/>
      <c r="C370" s="1"/>
      <c r="D370" s="1"/>
      <c r="K370" s="1"/>
    </row>
    <row r="371">
      <c r="A371" s="1"/>
      <c r="C371" s="1"/>
      <c r="D371" s="1"/>
      <c r="K371" s="1"/>
    </row>
    <row r="372">
      <c r="A372" s="1"/>
      <c r="C372" s="1"/>
      <c r="D372" s="1"/>
      <c r="K372" s="1"/>
    </row>
    <row r="373">
      <c r="A373" s="1"/>
      <c r="C373" s="1"/>
      <c r="D373" s="1"/>
      <c r="K373" s="1"/>
    </row>
    <row r="374">
      <c r="A374" s="1"/>
      <c r="C374" s="1"/>
      <c r="D374" s="1"/>
      <c r="K374" s="1"/>
    </row>
    <row r="375">
      <c r="A375" s="1"/>
      <c r="C375" s="1"/>
      <c r="D375" s="1"/>
      <c r="K375" s="1"/>
    </row>
    <row r="376">
      <c r="A376" s="1"/>
      <c r="C376" s="1"/>
      <c r="D376" s="1"/>
      <c r="K376" s="1"/>
    </row>
    <row r="377">
      <c r="A377" s="1"/>
      <c r="C377" s="1"/>
      <c r="D377" s="1"/>
      <c r="K377" s="1"/>
    </row>
    <row r="378">
      <c r="A378" s="1"/>
      <c r="C378" s="1"/>
      <c r="D378" s="1"/>
      <c r="K378" s="1"/>
    </row>
    <row r="379">
      <c r="A379" s="1"/>
      <c r="C379" s="1"/>
      <c r="D379" s="1"/>
      <c r="K379" s="1"/>
    </row>
    <row r="380">
      <c r="A380" s="1"/>
      <c r="C380" s="1"/>
      <c r="D380" s="1"/>
      <c r="K380" s="1"/>
    </row>
    <row r="381">
      <c r="A381" s="1"/>
      <c r="C381" s="1"/>
      <c r="D381" s="1"/>
      <c r="K381" s="1"/>
    </row>
    <row r="382">
      <c r="A382" s="1"/>
      <c r="C382" s="1"/>
      <c r="D382" s="1"/>
      <c r="K382" s="1"/>
    </row>
    <row r="383">
      <c r="A383" s="1"/>
      <c r="C383" s="1"/>
      <c r="D383" s="1"/>
      <c r="K383" s="1"/>
    </row>
    <row r="384">
      <c r="A384" s="1"/>
      <c r="C384" s="1"/>
      <c r="D384" s="1"/>
      <c r="K384" s="1"/>
    </row>
    <row r="385">
      <c r="A385" s="1"/>
      <c r="C385" s="1"/>
      <c r="D385" s="1"/>
      <c r="K385" s="1"/>
    </row>
    <row r="386">
      <c r="A386" s="1"/>
      <c r="C386" s="1"/>
      <c r="D386" s="1"/>
      <c r="K386" s="1"/>
    </row>
    <row r="387">
      <c r="A387" s="1"/>
      <c r="C387" s="1"/>
      <c r="D387" s="1"/>
      <c r="K387" s="1"/>
    </row>
    <row r="388">
      <c r="A388" s="1"/>
      <c r="C388" s="1"/>
      <c r="D388" s="1"/>
      <c r="K388" s="1"/>
    </row>
    <row r="389">
      <c r="A389" s="1"/>
      <c r="C389" s="1"/>
      <c r="D389" s="1"/>
      <c r="K389" s="1"/>
    </row>
    <row r="390">
      <c r="A390" s="1"/>
      <c r="C390" s="1"/>
      <c r="D390" s="1"/>
      <c r="K390" s="1"/>
    </row>
    <row r="391">
      <c r="A391" s="1"/>
      <c r="C391" s="1"/>
      <c r="D391" s="1"/>
      <c r="K391" s="1"/>
    </row>
    <row r="392">
      <c r="A392" s="1"/>
      <c r="C392" s="1"/>
      <c r="D392" s="1"/>
      <c r="K392" s="1"/>
    </row>
    <row r="393">
      <c r="A393" s="1"/>
      <c r="C393" s="1"/>
      <c r="D393" s="1"/>
      <c r="K393" s="1"/>
    </row>
    <row r="394">
      <c r="A394" s="1"/>
      <c r="C394" s="1"/>
      <c r="D394" s="1"/>
      <c r="K394" s="1"/>
    </row>
    <row r="395">
      <c r="A395" s="1"/>
      <c r="C395" s="1"/>
      <c r="D395" s="1"/>
      <c r="K395" s="1"/>
    </row>
    <row r="396">
      <c r="A396" s="1"/>
      <c r="C396" s="1"/>
      <c r="D396" s="1"/>
      <c r="K396" s="1"/>
    </row>
    <row r="397">
      <c r="A397" s="1"/>
      <c r="C397" s="1"/>
      <c r="D397" s="1"/>
      <c r="K397" s="1"/>
    </row>
    <row r="398">
      <c r="A398" s="1"/>
      <c r="C398" s="1"/>
      <c r="D398" s="1"/>
      <c r="K398" s="1"/>
    </row>
    <row r="399">
      <c r="A399" s="1"/>
      <c r="C399" s="1"/>
      <c r="D399" s="1"/>
      <c r="K399" s="1"/>
    </row>
    <row r="400">
      <c r="A400" s="1"/>
      <c r="C400" s="1"/>
      <c r="D400" s="1"/>
      <c r="K400" s="1"/>
    </row>
    <row r="401">
      <c r="A401" s="1"/>
      <c r="C401" s="1"/>
      <c r="D401" s="1"/>
      <c r="K401" s="1"/>
    </row>
    <row r="402">
      <c r="A402" s="1"/>
      <c r="C402" s="1"/>
      <c r="D402" s="1"/>
      <c r="K402" s="1"/>
    </row>
    <row r="403">
      <c r="A403" s="1"/>
      <c r="C403" s="1"/>
      <c r="D403" s="1"/>
      <c r="K403" s="1"/>
    </row>
    <row r="404">
      <c r="A404" s="1"/>
      <c r="C404" s="1"/>
      <c r="D404" s="1"/>
      <c r="K404" s="1"/>
    </row>
    <row r="405">
      <c r="A405" s="1"/>
      <c r="C405" s="1"/>
      <c r="D405" s="1"/>
      <c r="K405" s="1"/>
    </row>
    <row r="406">
      <c r="A406" s="1"/>
      <c r="C406" s="1"/>
      <c r="D406" s="1"/>
      <c r="K406" s="1"/>
    </row>
    <row r="407">
      <c r="A407" s="1"/>
      <c r="C407" s="1"/>
      <c r="D407" s="1"/>
      <c r="K407" s="1"/>
    </row>
    <row r="408">
      <c r="A408" s="1"/>
      <c r="C408" s="1"/>
      <c r="D408" s="1"/>
      <c r="K408" s="1"/>
    </row>
    <row r="409">
      <c r="A409" s="1"/>
      <c r="C409" s="1"/>
      <c r="D409" s="1"/>
      <c r="K409" s="1"/>
    </row>
    <row r="410">
      <c r="A410" s="1"/>
      <c r="C410" s="1"/>
      <c r="D410" s="1"/>
      <c r="K410" s="1"/>
    </row>
    <row r="411">
      <c r="A411" s="1"/>
      <c r="C411" s="1"/>
      <c r="D411" s="1"/>
      <c r="K411" s="1"/>
    </row>
    <row r="412">
      <c r="A412" s="1"/>
      <c r="C412" s="1"/>
      <c r="D412" s="1"/>
      <c r="K412" s="1"/>
    </row>
    <row r="413">
      <c r="A413" s="1"/>
      <c r="C413" s="1"/>
      <c r="D413" s="1"/>
      <c r="K413" s="1"/>
    </row>
    <row r="414">
      <c r="A414" s="1"/>
      <c r="C414" s="1"/>
      <c r="D414" s="1"/>
      <c r="K414" s="1"/>
    </row>
    <row r="415">
      <c r="A415" s="1"/>
      <c r="C415" s="1"/>
      <c r="D415" s="1"/>
      <c r="K415" s="1"/>
    </row>
    <row r="416">
      <c r="A416" s="1"/>
      <c r="C416" s="1"/>
      <c r="D416" s="1"/>
      <c r="K416" s="1"/>
    </row>
    <row r="417">
      <c r="A417" s="1"/>
      <c r="C417" s="1"/>
      <c r="D417" s="1"/>
      <c r="K417" s="1"/>
    </row>
    <row r="418">
      <c r="A418" s="1"/>
      <c r="C418" s="1"/>
      <c r="D418" s="1"/>
      <c r="K418" s="1"/>
    </row>
    <row r="419">
      <c r="A419" s="1"/>
      <c r="C419" s="1"/>
      <c r="D419" s="1"/>
      <c r="K419" s="1"/>
    </row>
    <row r="420">
      <c r="A420" s="1"/>
      <c r="C420" s="1"/>
      <c r="D420" s="1"/>
      <c r="K420" s="1"/>
    </row>
    <row r="421">
      <c r="A421" s="1"/>
      <c r="C421" s="1"/>
      <c r="D421" s="1"/>
      <c r="K421" s="1"/>
    </row>
    <row r="422">
      <c r="A422" s="1"/>
      <c r="C422" s="1"/>
      <c r="D422" s="1"/>
      <c r="K422" s="1"/>
    </row>
    <row r="423">
      <c r="A423" s="1"/>
      <c r="C423" s="1"/>
      <c r="D423" s="1"/>
      <c r="K423" s="1"/>
    </row>
    <row r="424">
      <c r="A424" s="1"/>
      <c r="C424" s="1"/>
      <c r="D424" s="1"/>
      <c r="K424" s="1"/>
    </row>
    <row r="425">
      <c r="A425" s="1"/>
      <c r="C425" s="1"/>
      <c r="D425" s="1"/>
      <c r="K425" s="1"/>
    </row>
    <row r="426">
      <c r="A426" s="1"/>
      <c r="C426" s="1"/>
      <c r="D426" s="1"/>
      <c r="K426" s="1"/>
    </row>
    <row r="427">
      <c r="A427" s="1"/>
      <c r="C427" s="1"/>
      <c r="D427" s="1"/>
      <c r="K427" s="1"/>
    </row>
    <row r="428">
      <c r="A428" s="1"/>
      <c r="C428" s="1"/>
      <c r="D428" s="1"/>
      <c r="K428" s="1"/>
    </row>
    <row r="429">
      <c r="A429" s="1"/>
      <c r="C429" s="1"/>
      <c r="D429" s="1"/>
      <c r="K429" s="1"/>
    </row>
    <row r="430">
      <c r="A430" s="1"/>
      <c r="C430" s="1"/>
      <c r="D430" s="1"/>
      <c r="K430" s="1"/>
    </row>
    <row r="431">
      <c r="A431" s="1"/>
      <c r="C431" s="1"/>
      <c r="D431" s="1"/>
      <c r="K431" s="1"/>
    </row>
    <row r="432">
      <c r="A432" s="1"/>
      <c r="C432" s="1"/>
      <c r="D432" s="1"/>
      <c r="K432" s="1"/>
    </row>
    <row r="433">
      <c r="A433" s="1"/>
      <c r="C433" s="1"/>
      <c r="D433" s="1"/>
      <c r="K433" s="1"/>
    </row>
    <row r="434">
      <c r="A434" s="1"/>
      <c r="C434" s="1"/>
      <c r="D434" s="1"/>
      <c r="K434" s="1"/>
    </row>
    <row r="435">
      <c r="A435" s="1"/>
      <c r="C435" s="1"/>
      <c r="D435" s="1"/>
      <c r="K435" s="1"/>
    </row>
    <row r="436">
      <c r="A436" s="1"/>
      <c r="C436" s="1"/>
      <c r="D436" s="1"/>
      <c r="K436" s="1"/>
    </row>
    <row r="437">
      <c r="A437" s="1"/>
      <c r="C437" s="1"/>
      <c r="D437" s="1"/>
      <c r="K437" s="1"/>
    </row>
    <row r="438">
      <c r="A438" s="1"/>
      <c r="C438" s="1"/>
      <c r="D438" s="1"/>
      <c r="K438" s="1"/>
    </row>
    <row r="439">
      <c r="A439" s="1"/>
      <c r="C439" s="1"/>
      <c r="D439" s="1"/>
      <c r="K439" s="1"/>
    </row>
    <row r="440">
      <c r="A440" s="1"/>
      <c r="C440" s="1"/>
      <c r="D440" s="1"/>
      <c r="K440" s="1"/>
    </row>
    <row r="441">
      <c r="A441" s="1"/>
      <c r="C441" s="1"/>
      <c r="D441" s="1"/>
      <c r="K441" s="1"/>
    </row>
    <row r="442">
      <c r="A442" s="1"/>
      <c r="C442" s="1"/>
      <c r="D442" s="1"/>
      <c r="K442" s="1"/>
    </row>
    <row r="443">
      <c r="A443" s="1"/>
      <c r="C443" s="1"/>
      <c r="D443" s="1"/>
      <c r="K443" s="1"/>
    </row>
    <row r="444">
      <c r="A444" s="1"/>
      <c r="C444" s="1"/>
      <c r="D444" s="1"/>
      <c r="K444" s="1"/>
    </row>
    <row r="445">
      <c r="A445" s="1"/>
      <c r="C445" s="1"/>
      <c r="D445" s="1"/>
      <c r="K445" s="1"/>
    </row>
    <row r="446">
      <c r="A446" s="1"/>
      <c r="C446" s="1"/>
      <c r="D446" s="1"/>
      <c r="K446" s="1"/>
    </row>
    <row r="447">
      <c r="A447" s="1"/>
      <c r="C447" s="1"/>
      <c r="D447" s="1"/>
      <c r="K447" s="1"/>
    </row>
    <row r="448">
      <c r="A448" s="1"/>
      <c r="C448" s="1"/>
      <c r="D448" s="1"/>
      <c r="K448" s="1"/>
    </row>
    <row r="449">
      <c r="A449" s="1"/>
      <c r="C449" s="1"/>
      <c r="D449" s="1"/>
      <c r="K449" s="1"/>
    </row>
    <row r="450">
      <c r="A450" s="1"/>
      <c r="C450" s="1"/>
      <c r="D450" s="1"/>
      <c r="K450" s="1"/>
    </row>
    <row r="451">
      <c r="A451" s="1"/>
      <c r="C451" s="1"/>
      <c r="D451" s="1"/>
      <c r="K451" s="1"/>
    </row>
    <row r="452">
      <c r="A452" s="1"/>
      <c r="C452" s="1"/>
      <c r="D452" s="1"/>
      <c r="K452" s="1"/>
    </row>
    <row r="453">
      <c r="A453" s="1"/>
      <c r="C453" s="1"/>
      <c r="D453" s="1"/>
      <c r="K453" s="1"/>
    </row>
    <row r="454">
      <c r="A454" s="1"/>
      <c r="C454" s="1"/>
      <c r="D454" s="1"/>
      <c r="K454" s="1"/>
    </row>
    <row r="455">
      <c r="A455" s="1"/>
      <c r="C455" s="1"/>
      <c r="D455" s="1"/>
      <c r="K455" s="1"/>
    </row>
    <row r="456">
      <c r="A456" s="1"/>
      <c r="C456" s="1"/>
      <c r="D456" s="1"/>
      <c r="K456" s="1"/>
    </row>
    <row r="457">
      <c r="A457" s="1"/>
      <c r="C457" s="1"/>
      <c r="D457" s="1"/>
      <c r="K457" s="1"/>
    </row>
    <row r="458">
      <c r="A458" s="1"/>
      <c r="C458" s="1"/>
      <c r="D458" s="1"/>
      <c r="K458" s="1"/>
    </row>
    <row r="459">
      <c r="A459" s="1"/>
      <c r="C459" s="1"/>
      <c r="D459" s="1"/>
      <c r="K459" s="1"/>
    </row>
    <row r="460">
      <c r="A460" s="1"/>
      <c r="C460" s="1"/>
      <c r="D460" s="1"/>
      <c r="K460" s="1"/>
    </row>
    <row r="461">
      <c r="A461" s="1"/>
      <c r="C461" s="1"/>
      <c r="D461" s="1"/>
      <c r="K461" s="1"/>
    </row>
    <row r="462">
      <c r="A462" s="1"/>
      <c r="C462" s="1"/>
      <c r="D462" s="1"/>
      <c r="K462" s="1"/>
    </row>
    <row r="463">
      <c r="A463" s="1"/>
      <c r="C463" s="1"/>
      <c r="D463" s="1"/>
      <c r="K463" s="1"/>
    </row>
    <row r="464">
      <c r="A464" s="1"/>
      <c r="C464" s="1"/>
      <c r="D464" s="1"/>
      <c r="K464" s="1"/>
    </row>
    <row r="465">
      <c r="A465" s="1"/>
      <c r="C465" s="1"/>
      <c r="D465" s="1"/>
      <c r="K465" s="1"/>
    </row>
    <row r="466">
      <c r="A466" s="1"/>
      <c r="C466" s="1"/>
      <c r="D466" s="1"/>
      <c r="K466" s="1"/>
    </row>
    <row r="467">
      <c r="A467" s="1"/>
      <c r="C467" s="1"/>
      <c r="D467" s="1"/>
      <c r="K467" s="1"/>
    </row>
    <row r="468">
      <c r="A468" s="1"/>
      <c r="C468" s="1"/>
      <c r="D468" s="1"/>
      <c r="K468" s="1"/>
    </row>
    <row r="469">
      <c r="A469" s="1"/>
      <c r="C469" s="1"/>
      <c r="D469" s="1"/>
      <c r="K469" s="1"/>
    </row>
    <row r="470">
      <c r="A470" s="1"/>
      <c r="C470" s="1"/>
      <c r="D470" s="1"/>
      <c r="K470" s="1"/>
    </row>
    <row r="471">
      <c r="A471" s="1"/>
      <c r="C471" s="1"/>
      <c r="D471" s="1"/>
      <c r="K471" s="1"/>
    </row>
    <row r="472">
      <c r="A472" s="1"/>
      <c r="C472" s="1"/>
      <c r="D472" s="1"/>
      <c r="K472" s="1"/>
    </row>
    <row r="473">
      <c r="A473" s="1"/>
      <c r="C473" s="1"/>
      <c r="D473" s="1"/>
      <c r="K473" s="1"/>
    </row>
    <row r="474">
      <c r="A474" s="1"/>
      <c r="C474" s="1"/>
      <c r="D474" s="1"/>
      <c r="K474" s="1"/>
    </row>
    <row r="475">
      <c r="A475" s="1"/>
      <c r="C475" s="1"/>
      <c r="D475" s="1"/>
      <c r="K475" s="1"/>
    </row>
    <row r="476">
      <c r="A476" s="1"/>
      <c r="C476" s="1"/>
      <c r="D476" s="1"/>
      <c r="K476" s="1"/>
    </row>
    <row r="477">
      <c r="A477" s="1"/>
      <c r="C477" s="1"/>
      <c r="D477" s="1"/>
      <c r="K477" s="1"/>
    </row>
    <row r="478">
      <c r="A478" s="1"/>
      <c r="C478" s="1"/>
      <c r="D478" s="1"/>
      <c r="K478" s="1"/>
    </row>
    <row r="479">
      <c r="A479" s="1"/>
      <c r="C479" s="1"/>
      <c r="D479" s="1"/>
      <c r="K479" s="1"/>
    </row>
    <row r="480">
      <c r="A480" s="1"/>
      <c r="C480" s="1"/>
      <c r="D480" s="1"/>
      <c r="K480" s="1"/>
    </row>
    <row r="481">
      <c r="A481" s="1"/>
      <c r="C481" s="1"/>
      <c r="D481" s="1"/>
      <c r="K481" s="1"/>
    </row>
    <row r="482">
      <c r="A482" s="1"/>
      <c r="C482" s="1"/>
      <c r="D482" s="1"/>
      <c r="K482" s="1"/>
    </row>
    <row r="483">
      <c r="A483" s="1"/>
      <c r="C483" s="1"/>
      <c r="D483" s="1"/>
      <c r="K483" s="1"/>
    </row>
    <row r="484">
      <c r="A484" s="1"/>
      <c r="C484" s="1"/>
      <c r="D484" s="1"/>
      <c r="K484" s="1"/>
    </row>
    <row r="485">
      <c r="A485" s="1"/>
      <c r="C485" s="1"/>
      <c r="D485" s="1"/>
      <c r="K485" s="1"/>
    </row>
    <row r="486">
      <c r="A486" s="1"/>
      <c r="C486" s="1"/>
      <c r="D486" s="1"/>
      <c r="K486" s="1"/>
    </row>
    <row r="487">
      <c r="A487" s="1"/>
      <c r="C487" s="1"/>
      <c r="D487" s="1"/>
      <c r="K487" s="1"/>
    </row>
    <row r="488">
      <c r="A488" s="1"/>
      <c r="C488" s="1"/>
      <c r="D488" s="1"/>
      <c r="K488" s="1"/>
    </row>
    <row r="489">
      <c r="A489" s="1"/>
      <c r="C489" s="1"/>
      <c r="D489" s="1"/>
      <c r="K489" s="1"/>
    </row>
    <row r="490">
      <c r="A490" s="1"/>
      <c r="C490" s="1"/>
      <c r="D490" s="1"/>
      <c r="K490" s="1"/>
    </row>
    <row r="491">
      <c r="A491" s="1"/>
      <c r="C491" s="1"/>
      <c r="D491" s="1"/>
      <c r="K491" s="1"/>
    </row>
    <row r="492">
      <c r="A492" s="1"/>
      <c r="C492" s="1"/>
      <c r="D492" s="1"/>
      <c r="K492" s="1"/>
    </row>
    <row r="493">
      <c r="A493" s="1"/>
      <c r="C493" s="1"/>
      <c r="D493" s="1"/>
      <c r="K493" s="1"/>
    </row>
    <row r="494">
      <c r="A494" s="1"/>
      <c r="C494" s="1"/>
      <c r="D494" s="1"/>
      <c r="K494" s="1"/>
    </row>
    <row r="495">
      <c r="A495" s="1"/>
      <c r="C495" s="1"/>
      <c r="D495" s="1"/>
      <c r="K495" s="1"/>
    </row>
    <row r="496">
      <c r="A496" s="1"/>
      <c r="C496" s="1"/>
      <c r="D496" s="1"/>
      <c r="K496" s="1"/>
    </row>
    <row r="497">
      <c r="A497" s="1"/>
      <c r="C497" s="1"/>
      <c r="D497" s="1"/>
      <c r="K497" s="1"/>
    </row>
    <row r="498">
      <c r="A498" s="1"/>
      <c r="C498" s="1"/>
      <c r="D498" s="1"/>
      <c r="K498" s="1"/>
    </row>
    <row r="499">
      <c r="A499" s="1"/>
      <c r="C499" s="1"/>
      <c r="D499" s="1"/>
      <c r="K499" s="1"/>
    </row>
    <row r="500">
      <c r="A500" s="1"/>
      <c r="C500" s="1"/>
      <c r="D500" s="1"/>
      <c r="K500" s="1"/>
    </row>
    <row r="501">
      <c r="A501" s="1"/>
      <c r="C501" s="1"/>
      <c r="D501" s="1"/>
      <c r="K501" s="1"/>
    </row>
    <row r="502">
      <c r="A502" s="1"/>
      <c r="C502" s="1"/>
      <c r="D502" s="1"/>
      <c r="K502" s="1"/>
    </row>
    <row r="503">
      <c r="A503" s="1"/>
      <c r="C503" s="1"/>
      <c r="D503" s="1"/>
      <c r="K503" s="1"/>
    </row>
    <row r="504">
      <c r="A504" s="1"/>
      <c r="C504" s="1"/>
      <c r="D504" s="1"/>
      <c r="K504" s="1"/>
    </row>
    <row r="505">
      <c r="A505" s="1"/>
      <c r="C505" s="1"/>
      <c r="D505" s="1"/>
      <c r="K505" s="1"/>
    </row>
    <row r="506">
      <c r="A506" s="1"/>
      <c r="C506" s="1"/>
      <c r="D506" s="1"/>
      <c r="K506" s="1"/>
    </row>
    <row r="507">
      <c r="A507" s="1"/>
      <c r="C507" s="1"/>
      <c r="D507" s="1"/>
      <c r="K507" s="1"/>
    </row>
    <row r="508">
      <c r="A508" s="1"/>
      <c r="C508" s="1"/>
      <c r="D508" s="1"/>
      <c r="K508" s="1"/>
    </row>
    <row r="509">
      <c r="A509" s="1"/>
      <c r="C509" s="1"/>
      <c r="D509" s="1"/>
      <c r="K509" s="1"/>
    </row>
    <row r="510">
      <c r="A510" s="1"/>
      <c r="C510" s="1"/>
      <c r="D510" s="1"/>
      <c r="K510" s="1"/>
    </row>
    <row r="511">
      <c r="A511" s="1"/>
      <c r="C511" s="1"/>
      <c r="D511" s="1"/>
      <c r="K511" s="1"/>
    </row>
    <row r="512">
      <c r="A512" s="1"/>
      <c r="C512" s="1"/>
      <c r="D512" s="1"/>
      <c r="K512" s="1"/>
    </row>
    <row r="513">
      <c r="A513" s="1"/>
      <c r="C513" s="1"/>
      <c r="D513" s="1"/>
      <c r="K513" s="1"/>
    </row>
    <row r="514">
      <c r="A514" s="1"/>
      <c r="C514" s="1"/>
      <c r="D514" s="1"/>
      <c r="K514" s="1"/>
    </row>
    <row r="515">
      <c r="A515" s="1"/>
      <c r="C515" s="1"/>
      <c r="D515" s="1"/>
      <c r="K515" s="1"/>
    </row>
    <row r="516">
      <c r="A516" s="1"/>
      <c r="C516" s="1"/>
      <c r="D516" s="1"/>
      <c r="K516" s="1"/>
    </row>
    <row r="517">
      <c r="A517" s="1"/>
      <c r="C517" s="1"/>
      <c r="D517" s="1"/>
      <c r="K517" s="1"/>
    </row>
    <row r="518">
      <c r="A518" s="1"/>
      <c r="C518" s="1"/>
      <c r="D518" s="1"/>
      <c r="K518" s="1"/>
    </row>
    <row r="519">
      <c r="A519" s="1"/>
      <c r="C519" s="1"/>
      <c r="D519" s="1"/>
      <c r="K519" s="1"/>
    </row>
    <row r="520">
      <c r="A520" s="1"/>
      <c r="C520" s="1"/>
      <c r="D520" s="1"/>
      <c r="K520" s="1"/>
    </row>
    <row r="521">
      <c r="A521" s="1"/>
      <c r="C521" s="1"/>
      <c r="D521" s="1"/>
      <c r="K521" s="1"/>
    </row>
    <row r="522">
      <c r="A522" s="1"/>
      <c r="C522" s="1"/>
      <c r="D522" s="1"/>
      <c r="K522" s="1"/>
    </row>
    <row r="523">
      <c r="A523" s="1"/>
      <c r="C523" s="1"/>
      <c r="D523" s="1"/>
      <c r="K523" s="1"/>
    </row>
    <row r="524">
      <c r="A524" s="1"/>
      <c r="C524" s="1"/>
      <c r="D524" s="1"/>
      <c r="K524" s="1"/>
    </row>
    <row r="525">
      <c r="A525" s="1"/>
      <c r="C525" s="1"/>
      <c r="D525" s="1"/>
      <c r="K525" s="1"/>
    </row>
    <row r="526">
      <c r="A526" s="1"/>
      <c r="C526" s="1"/>
      <c r="D526" s="1"/>
      <c r="K526" s="1"/>
    </row>
    <row r="527">
      <c r="A527" s="1"/>
      <c r="C527" s="1"/>
      <c r="D527" s="1"/>
      <c r="K527" s="1"/>
    </row>
    <row r="528">
      <c r="A528" s="1"/>
      <c r="C528" s="1"/>
      <c r="D528" s="1"/>
      <c r="K528" s="1"/>
    </row>
    <row r="529">
      <c r="A529" s="1"/>
      <c r="C529" s="1"/>
      <c r="D529" s="1"/>
      <c r="K529" s="1"/>
    </row>
    <row r="530">
      <c r="A530" s="1"/>
      <c r="C530" s="1"/>
      <c r="D530" s="1"/>
      <c r="K530" s="1"/>
    </row>
    <row r="531">
      <c r="A531" s="1"/>
      <c r="C531" s="1"/>
      <c r="D531" s="1"/>
      <c r="K531" s="1"/>
    </row>
    <row r="532">
      <c r="A532" s="1"/>
      <c r="C532" s="1"/>
      <c r="D532" s="1"/>
      <c r="K532" s="1"/>
    </row>
    <row r="533">
      <c r="A533" s="1"/>
      <c r="C533" s="1"/>
      <c r="D533" s="1"/>
      <c r="K533" s="1"/>
    </row>
    <row r="534">
      <c r="A534" s="1"/>
      <c r="C534" s="1"/>
      <c r="D534" s="1"/>
      <c r="K534" s="1"/>
    </row>
    <row r="535">
      <c r="A535" s="1"/>
      <c r="C535" s="1"/>
      <c r="D535" s="1"/>
      <c r="K535" s="1"/>
    </row>
    <row r="536">
      <c r="A536" s="1"/>
      <c r="C536" s="1"/>
      <c r="D536" s="1"/>
      <c r="K536" s="1"/>
    </row>
    <row r="537">
      <c r="A537" s="1"/>
      <c r="C537" s="1"/>
      <c r="D537" s="1"/>
      <c r="K537" s="1"/>
    </row>
    <row r="538">
      <c r="A538" s="1"/>
      <c r="C538" s="1"/>
      <c r="D538" s="1"/>
      <c r="K538" s="1"/>
    </row>
    <row r="539">
      <c r="A539" s="1"/>
      <c r="C539" s="1"/>
      <c r="D539" s="1"/>
      <c r="K539" s="1"/>
    </row>
    <row r="540">
      <c r="A540" s="1"/>
      <c r="C540" s="1"/>
      <c r="D540" s="1"/>
      <c r="K540" s="1"/>
    </row>
    <row r="541">
      <c r="A541" s="1"/>
      <c r="C541" s="1"/>
      <c r="D541" s="1"/>
      <c r="K541" s="1"/>
    </row>
    <row r="542">
      <c r="A542" s="1"/>
      <c r="C542" s="1"/>
      <c r="D542" s="1"/>
      <c r="K542" s="1"/>
    </row>
    <row r="543">
      <c r="A543" s="1"/>
      <c r="C543" s="1"/>
      <c r="D543" s="1"/>
      <c r="K543" s="1"/>
    </row>
    <row r="544">
      <c r="A544" s="1"/>
      <c r="C544" s="1"/>
      <c r="D544" s="1"/>
      <c r="K544" s="1"/>
    </row>
    <row r="545">
      <c r="A545" s="1"/>
      <c r="C545" s="1"/>
      <c r="D545" s="1"/>
      <c r="K545" s="1"/>
    </row>
    <row r="546">
      <c r="A546" s="1"/>
      <c r="C546" s="1"/>
      <c r="D546" s="1"/>
      <c r="K546" s="1"/>
    </row>
    <row r="547">
      <c r="A547" s="1"/>
      <c r="C547" s="1"/>
      <c r="D547" s="1"/>
      <c r="K547" s="1"/>
    </row>
    <row r="548">
      <c r="A548" s="1"/>
      <c r="C548" s="1"/>
      <c r="D548" s="1"/>
      <c r="K548" s="1"/>
    </row>
    <row r="549">
      <c r="A549" s="1"/>
      <c r="C549" s="1"/>
      <c r="D549" s="1"/>
      <c r="K549" s="1"/>
    </row>
    <row r="550">
      <c r="A550" s="1"/>
      <c r="C550" s="1"/>
      <c r="D550" s="1"/>
      <c r="K550" s="1"/>
    </row>
    <row r="551">
      <c r="A551" s="1"/>
      <c r="C551" s="1"/>
      <c r="D551" s="1"/>
      <c r="K551" s="1"/>
    </row>
    <row r="552">
      <c r="A552" s="1"/>
      <c r="C552" s="1"/>
      <c r="D552" s="1"/>
      <c r="K552" s="1"/>
    </row>
    <row r="553">
      <c r="A553" s="1"/>
      <c r="C553" s="1"/>
      <c r="D553" s="1"/>
      <c r="K553" s="1"/>
    </row>
    <row r="554">
      <c r="A554" s="1"/>
      <c r="C554" s="1"/>
      <c r="D554" s="1"/>
      <c r="K554" s="1"/>
    </row>
    <row r="555">
      <c r="A555" s="1"/>
      <c r="C555" s="1"/>
      <c r="D555" s="1"/>
      <c r="K555" s="1"/>
    </row>
    <row r="556">
      <c r="A556" s="1"/>
      <c r="C556" s="1"/>
      <c r="D556" s="1"/>
      <c r="K556" s="1"/>
    </row>
    <row r="557">
      <c r="A557" s="1"/>
      <c r="C557" s="1"/>
      <c r="D557" s="1"/>
      <c r="K557" s="1"/>
    </row>
    <row r="558">
      <c r="A558" s="1"/>
      <c r="C558" s="1"/>
      <c r="D558" s="1"/>
      <c r="K558" s="1"/>
    </row>
    <row r="559">
      <c r="A559" s="1"/>
      <c r="C559" s="1"/>
      <c r="D559" s="1"/>
      <c r="K559" s="1"/>
    </row>
    <row r="560">
      <c r="A560" s="1"/>
      <c r="C560" s="1"/>
      <c r="D560" s="1"/>
      <c r="K560" s="1"/>
    </row>
    <row r="561">
      <c r="A561" s="1"/>
      <c r="C561" s="1"/>
      <c r="D561" s="1"/>
      <c r="K561" s="1"/>
    </row>
    <row r="562">
      <c r="A562" s="1"/>
      <c r="C562" s="1"/>
      <c r="D562" s="1"/>
      <c r="K562" s="1"/>
    </row>
    <row r="563">
      <c r="A563" s="1"/>
      <c r="C563" s="1"/>
      <c r="D563" s="1"/>
      <c r="K563" s="1"/>
    </row>
    <row r="564">
      <c r="A564" s="1"/>
      <c r="C564" s="1"/>
      <c r="D564" s="1"/>
      <c r="K564" s="1"/>
    </row>
    <row r="565">
      <c r="A565" s="1"/>
      <c r="C565" s="1"/>
      <c r="D565" s="1"/>
      <c r="K565" s="1"/>
    </row>
    <row r="566">
      <c r="A566" s="1"/>
      <c r="C566" s="1"/>
      <c r="D566" s="1"/>
      <c r="K566" s="1"/>
    </row>
    <row r="567">
      <c r="A567" s="1"/>
      <c r="C567" s="1"/>
      <c r="D567" s="1"/>
      <c r="K567" s="1"/>
    </row>
    <row r="568">
      <c r="A568" s="1"/>
      <c r="C568" s="1"/>
      <c r="D568" s="1"/>
      <c r="K568" s="1"/>
    </row>
    <row r="569">
      <c r="A569" s="1"/>
      <c r="C569" s="1"/>
      <c r="D569" s="1"/>
      <c r="K569" s="1"/>
    </row>
    <row r="570">
      <c r="A570" s="1"/>
      <c r="C570" s="1"/>
      <c r="D570" s="1"/>
      <c r="K570" s="1"/>
    </row>
    <row r="571">
      <c r="A571" s="1"/>
      <c r="C571" s="1"/>
      <c r="D571" s="1"/>
      <c r="K571" s="1"/>
    </row>
    <row r="572">
      <c r="A572" s="1"/>
      <c r="C572" s="1"/>
      <c r="D572" s="1"/>
      <c r="K572" s="1"/>
    </row>
    <row r="573">
      <c r="A573" s="1"/>
      <c r="C573" s="1"/>
      <c r="D573" s="1"/>
      <c r="K573" s="1"/>
    </row>
    <row r="574">
      <c r="A574" s="1"/>
      <c r="C574" s="1"/>
      <c r="D574" s="1"/>
      <c r="K574" s="1"/>
    </row>
    <row r="575">
      <c r="A575" s="1"/>
      <c r="C575" s="1"/>
      <c r="D575" s="1"/>
      <c r="K575" s="1"/>
    </row>
    <row r="576">
      <c r="A576" s="1"/>
      <c r="C576" s="1"/>
      <c r="D576" s="1"/>
      <c r="K576" s="1"/>
    </row>
    <row r="577">
      <c r="A577" s="1"/>
      <c r="C577" s="1"/>
      <c r="D577" s="1"/>
      <c r="K577" s="1"/>
    </row>
    <row r="578">
      <c r="A578" s="1"/>
      <c r="C578" s="1"/>
      <c r="D578" s="1"/>
      <c r="K578" s="1"/>
    </row>
    <row r="579">
      <c r="A579" s="1"/>
      <c r="C579" s="1"/>
      <c r="D579" s="1"/>
      <c r="K579" s="1"/>
    </row>
    <row r="580">
      <c r="A580" s="1"/>
      <c r="C580" s="1"/>
      <c r="D580" s="1"/>
      <c r="K580" s="1"/>
    </row>
    <row r="581">
      <c r="A581" s="1"/>
      <c r="C581" s="1"/>
      <c r="D581" s="1"/>
      <c r="K581" s="1"/>
    </row>
    <row r="582">
      <c r="A582" s="1"/>
      <c r="C582" s="1"/>
      <c r="D582" s="1"/>
      <c r="K582" s="1"/>
    </row>
    <row r="583">
      <c r="A583" s="1"/>
      <c r="C583" s="1"/>
      <c r="D583" s="1"/>
      <c r="K583" s="1"/>
    </row>
    <row r="584">
      <c r="A584" s="1"/>
      <c r="C584" s="1"/>
      <c r="D584" s="1"/>
      <c r="K584" s="1"/>
    </row>
    <row r="585">
      <c r="A585" s="1"/>
      <c r="C585" s="1"/>
      <c r="D585" s="1"/>
      <c r="K585" s="1"/>
    </row>
    <row r="586">
      <c r="A586" s="1"/>
      <c r="C586" s="1"/>
      <c r="D586" s="1"/>
      <c r="K586" s="1"/>
    </row>
    <row r="587">
      <c r="A587" s="1"/>
      <c r="C587" s="1"/>
      <c r="D587" s="1"/>
      <c r="K587" s="1"/>
    </row>
    <row r="588">
      <c r="A588" s="1"/>
      <c r="C588" s="1"/>
      <c r="D588" s="1"/>
      <c r="K588" s="1"/>
    </row>
    <row r="589">
      <c r="A589" s="1"/>
      <c r="C589" s="1"/>
      <c r="D589" s="1"/>
      <c r="K589" s="1"/>
    </row>
    <row r="590">
      <c r="A590" s="1"/>
      <c r="C590" s="1"/>
      <c r="D590" s="1"/>
      <c r="K590" s="1"/>
    </row>
    <row r="591">
      <c r="A591" s="1"/>
      <c r="C591" s="1"/>
      <c r="D591" s="1"/>
      <c r="K591" s="1"/>
    </row>
    <row r="592">
      <c r="A592" s="1"/>
      <c r="C592" s="1"/>
      <c r="D592" s="1"/>
      <c r="K592" s="1"/>
    </row>
    <row r="593">
      <c r="A593" s="1"/>
      <c r="C593" s="1"/>
      <c r="D593" s="1"/>
      <c r="K593" s="1"/>
    </row>
    <row r="594">
      <c r="A594" s="1"/>
      <c r="C594" s="1"/>
      <c r="D594" s="1"/>
      <c r="K594" s="1"/>
    </row>
    <row r="595">
      <c r="A595" s="1"/>
      <c r="C595" s="1"/>
      <c r="D595" s="1"/>
      <c r="K595" s="1"/>
    </row>
    <row r="596">
      <c r="A596" s="1"/>
      <c r="C596" s="1"/>
      <c r="D596" s="1"/>
      <c r="K596" s="1"/>
    </row>
    <row r="597">
      <c r="A597" s="1"/>
      <c r="C597" s="1"/>
      <c r="D597" s="1"/>
      <c r="K597" s="1"/>
    </row>
    <row r="598">
      <c r="A598" s="1"/>
      <c r="C598" s="1"/>
      <c r="D598" s="1"/>
      <c r="K598" s="1"/>
    </row>
    <row r="599">
      <c r="A599" s="1"/>
      <c r="C599" s="1"/>
      <c r="D599" s="1"/>
      <c r="K599" s="1"/>
    </row>
    <row r="600">
      <c r="A600" s="1"/>
      <c r="C600" s="1"/>
      <c r="D600" s="1"/>
      <c r="K600" s="1"/>
    </row>
    <row r="601">
      <c r="A601" s="1"/>
      <c r="C601" s="1"/>
      <c r="D601" s="1"/>
      <c r="K601" s="1"/>
    </row>
    <row r="602">
      <c r="A602" s="1"/>
      <c r="C602" s="1"/>
      <c r="D602" s="1"/>
      <c r="K602" s="1"/>
    </row>
    <row r="603">
      <c r="A603" s="1"/>
      <c r="C603" s="1"/>
      <c r="D603" s="1"/>
      <c r="K603" s="1"/>
    </row>
    <row r="604">
      <c r="A604" s="1"/>
      <c r="C604" s="1"/>
      <c r="D604" s="1"/>
      <c r="K604" s="1"/>
    </row>
    <row r="605">
      <c r="A605" s="1"/>
      <c r="C605" s="1"/>
      <c r="D605" s="1"/>
      <c r="K605" s="1"/>
    </row>
    <row r="606">
      <c r="A606" s="1"/>
      <c r="C606" s="1"/>
      <c r="D606" s="1"/>
      <c r="K606" s="1"/>
    </row>
    <row r="607">
      <c r="A607" s="1"/>
      <c r="C607" s="1"/>
      <c r="D607" s="1"/>
      <c r="K607" s="1"/>
    </row>
    <row r="608">
      <c r="A608" s="1"/>
      <c r="C608" s="1"/>
      <c r="D608" s="1"/>
      <c r="K608" s="1"/>
    </row>
    <row r="609">
      <c r="A609" s="1"/>
      <c r="C609" s="1"/>
      <c r="D609" s="1"/>
      <c r="K609" s="1"/>
    </row>
    <row r="610">
      <c r="A610" s="1"/>
      <c r="C610" s="1"/>
      <c r="D610" s="1"/>
      <c r="K610" s="1"/>
    </row>
    <row r="611">
      <c r="A611" s="1"/>
      <c r="C611" s="1"/>
      <c r="D611" s="1"/>
      <c r="K611" s="1"/>
    </row>
    <row r="612">
      <c r="A612" s="1"/>
      <c r="C612" s="1"/>
      <c r="D612" s="1"/>
      <c r="K612" s="1"/>
    </row>
    <row r="613">
      <c r="A613" s="1"/>
      <c r="C613" s="1"/>
      <c r="D613" s="1"/>
      <c r="K613" s="1"/>
    </row>
    <row r="614">
      <c r="A614" s="1"/>
      <c r="C614" s="1"/>
      <c r="D614" s="1"/>
      <c r="K614" s="1"/>
    </row>
    <row r="615">
      <c r="A615" s="1"/>
      <c r="C615" s="1"/>
      <c r="D615" s="1"/>
      <c r="K615" s="1"/>
    </row>
    <row r="616">
      <c r="A616" s="1"/>
      <c r="C616" s="1"/>
      <c r="D616" s="1"/>
      <c r="K616" s="1"/>
    </row>
    <row r="617">
      <c r="A617" s="1"/>
      <c r="C617" s="1"/>
      <c r="D617" s="1"/>
      <c r="K617" s="1"/>
    </row>
    <row r="618">
      <c r="A618" s="1"/>
      <c r="C618" s="1"/>
      <c r="D618" s="1"/>
      <c r="K618" s="1"/>
    </row>
    <row r="619">
      <c r="A619" s="1"/>
      <c r="C619" s="1"/>
      <c r="D619" s="1"/>
      <c r="K619" s="1"/>
    </row>
    <row r="620">
      <c r="A620" s="1"/>
      <c r="C620" s="1"/>
      <c r="D620" s="1"/>
      <c r="K620" s="1"/>
    </row>
    <row r="621">
      <c r="A621" s="1"/>
      <c r="C621" s="1"/>
      <c r="D621" s="1"/>
      <c r="K621" s="1"/>
    </row>
    <row r="622">
      <c r="A622" s="1"/>
      <c r="C622" s="1"/>
      <c r="D622" s="1"/>
      <c r="K622" s="1"/>
    </row>
    <row r="623">
      <c r="A623" s="1"/>
      <c r="C623" s="1"/>
      <c r="D623" s="1"/>
      <c r="K623" s="1"/>
    </row>
    <row r="624">
      <c r="A624" s="1"/>
      <c r="C624" s="1"/>
      <c r="D624" s="1"/>
      <c r="K624" s="1"/>
    </row>
    <row r="625">
      <c r="A625" s="1"/>
      <c r="C625" s="1"/>
      <c r="D625" s="1"/>
      <c r="K625" s="1"/>
    </row>
    <row r="626">
      <c r="A626" s="1"/>
      <c r="C626" s="1"/>
      <c r="D626" s="1"/>
      <c r="K626" s="1"/>
    </row>
    <row r="627">
      <c r="A627" s="1"/>
      <c r="C627" s="1"/>
      <c r="D627" s="1"/>
      <c r="K627" s="1"/>
    </row>
    <row r="628">
      <c r="A628" s="1"/>
      <c r="C628" s="1"/>
      <c r="D628" s="1"/>
      <c r="K628" s="1"/>
    </row>
    <row r="629">
      <c r="A629" s="1"/>
      <c r="C629" s="1"/>
      <c r="D629" s="1"/>
      <c r="K629" s="1"/>
    </row>
    <row r="630">
      <c r="A630" s="1"/>
      <c r="C630" s="1"/>
      <c r="D630" s="1"/>
      <c r="K630" s="1"/>
    </row>
    <row r="631">
      <c r="A631" s="1"/>
      <c r="C631" s="1"/>
      <c r="D631" s="1"/>
      <c r="K631" s="1"/>
    </row>
    <row r="632">
      <c r="A632" s="1"/>
      <c r="C632" s="1"/>
      <c r="D632" s="1"/>
      <c r="K632" s="1"/>
    </row>
    <row r="633">
      <c r="A633" s="1"/>
      <c r="C633" s="1"/>
      <c r="D633" s="1"/>
      <c r="K633" s="1"/>
    </row>
    <row r="634">
      <c r="A634" s="1"/>
      <c r="C634" s="1"/>
      <c r="D634" s="1"/>
      <c r="K634" s="1"/>
    </row>
    <row r="635">
      <c r="A635" s="1"/>
      <c r="C635" s="1"/>
      <c r="D635" s="1"/>
      <c r="K635" s="1"/>
    </row>
    <row r="636">
      <c r="A636" s="1"/>
      <c r="C636" s="1"/>
      <c r="D636" s="1"/>
      <c r="K636" s="1"/>
    </row>
    <row r="637">
      <c r="A637" s="1"/>
      <c r="C637" s="1"/>
      <c r="D637" s="1"/>
      <c r="K637" s="1"/>
    </row>
    <row r="638">
      <c r="A638" s="1"/>
      <c r="C638" s="1"/>
      <c r="D638" s="1"/>
      <c r="K638" s="1"/>
    </row>
    <row r="639">
      <c r="A639" s="1"/>
      <c r="C639" s="1"/>
      <c r="D639" s="1"/>
      <c r="K639" s="1"/>
    </row>
    <row r="640">
      <c r="A640" s="1"/>
      <c r="C640" s="1"/>
      <c r="D640" s="1"/>
      <c r="K640" s="1"/>
    </row>
    <row r="641">
      <c r="A641" s="1"/>
      <c r="C641" s="1"/>
      <c r="D641" s="1"/>
      <c r="K641" s="1"/>
    </row>
    <row r="642">
      <c r="A642" s="1"/>
      <c r="C642" s="1"/>
      <c r="D642" s="1"/>
      <c r="K642" s="1"/>
    </row>
    <row r="643">
      <c r="A643" s="1"/>
      <c r="C643" s="1"/>
      <c r="D643" s="1"/>
      <c r="K643" s="1"/>
    </row>
    <row r="644">
      <c r="A644" s="1"/>
      <c r="C644" s="1"/>
      <c r="D644" s="1"/>
      <c r="K644" s="1"/>
    </row>
    <row r="645">
      <c r="A645" s="1"/>
      <c r="C645" s="1"/>
      <c r="D645" s="1"/>
      <c r="K645" s="1"/>
    </row>
    <row r="646">
      <c r="A646" s="1"/>
      <c r="C646" s="1"/>
      <c r="D646" s="1"/>
      <c r="K646" s="1"/>
    </row>
    <row r="647">
      <c r="A647" s="1"/>
      <c r="C647" s="1"/>
      <c r="D647" s="1"/>
      <c r="K647" s="1"/>
    </row>
    <row r="648">
      <c r="A648" s="1"/>
      <c r="C648" s="1"/>
      <c r="D648" s="1"/>
      <c r="K648" s="1"/>
    </row>
    <row r="649">
      <c r="A649" s="1"/>
      <c r="C649" s="1"/>
      <c r="D649" s="1"/>
      <c r="K649" s="1"/>
    </row>
    <row r="650">
      <c r="A650" s="1"/>
      <c r="C650" s="1"/>
      <c r="D650" s="1"/>
      <c r="K650" s="1"/>
    </row>
    <row r="651">
      <c r="A651" s="1"/>
      <c r="C651" s="1"/>
      <c r="D651" s="1"/>
      <c r="K651" s="1"/>
    </row>
    <row r="652">
      <c r="A652" s="1"/>
      <c r="C652" s="1"/>
      <c r="D652" s="1"/>
      <c r="K652" s="1"/>
    </row>
    <row r="653">
      <c r="A653" s="1"/>
      <c r="C653" s="1"/>
      <c r="D653" s="1"/>
      <c r="K653" s="1"/>
    </row>
    <row r="654">
      <c r="A654" s="1"/>
      <c r="C654" s="1"/>
      <c r="D654" s="1"/>
      <c r="K654" s="1"/>
    </row>
    <row r="655">
      <c r="A655" s="1"/>
      <c r="C655" s="1"/>
      <c r="D655" s="1"/>
      <c r="K655" s="1"/>
    </row>
    <row r="656">
      <c r="A656" s="1"/>
      <c r="C656" s="1"/>
      <c r="D656" s="1"/>
      <c r="K656" s="1"/>
    </row>
    <row r="657">
      <c r="A657" s="1"/>
      <c r="C657" s="1"/>
      <c r="D657" s="1"/>
      <c r="K657" s="1"/>
    </row>
    <row r="658">
      <c r="A658" s="1"/>
      <c r="C658" s="1"/>
      <c r="D658" s="1"/>
      <c r="K658" s="1"/>
    </row>
    <row r="659">
      <c r="A659" s="1"/>
      <c r="C659" s="1"/>
      <c r="D659" s="1"/>
      <c r="K659" s="1"/>
    </row>
    <row r="660">
      <c r="A660" s="1"/>
      <c r="C660" s="1"/>
      <c r="D660" s="1"/>
      <c r="K660" s="1"/>
    </row>
    <row r="661">
      <c r="A661" s="1"/>
      <c r="C661" s="1"/>
      <c r="D661" s="1"/>
      <c r="K661" s="1"/>
    </row>
    <row r="662">
      <c r="A662" s="1"/>
      <c r="C662" s="1"/>
      <c r="D662" s="1"/>
      <c r="K662" s="1"/>
    </row>
    <row r="663">
      <c r="A663" s="1"/>
      <c r="C663" s="1"/>
      <c r="D663" s="1"/>
      <c r="K663" s="1"/>
    </row>
    <row r="664">
      <c r="A664" s="1"/>
      <c r="C664" s="1"/>
      <c r="D664" s="1"/>
      <c r="K664" s="1"/>
    </row>
    <row r="665">
      <c r="A665" s="1"/>
      <c r="C665" s="1"/>
      <c r="D665" s="1"/>
      <c r="K665" s="1"/>
    </row>
    <row r="666">
      <c r="A666" s="1"/>
      <c r="C666" s="1"/>
      <c r="D666" s="1"/>
      <c r="K666" s="1"/>
    </row>
    <row r="667">
      <c r="A667" s="1"/>
      <c r="C667" s="1"/>
      <c r="D667" s="1"/>
      <c r="K667" s="1"/>
    </row>
    <row r="668">
      <c r="A668" s="1"/>
      <c r="C668" s="1"/>
      <c r="D668" s="1"/>
      <c r="K668" s="1"/>
    </row>
    <row r="669">
      <c r="A669" s="1"/>
      <c r="C669" s="1"/>
      <c r="D669" s="1"/>
      <c r="K669" s="1"/>
    </row>
    <row r="670">
      <c r="A670" s="1"/>
      <c r="C670" s="1"/>
      <c r="D670" s="1"/>
      <c r="K670" s="1"/>
    </row>
    <row r="671">
      <c r="A671" s="1"/>
      <c r="C671" s="1"/>
      <c r="D671" s="1"/>
      <c r="K671" s="1"/>
    </row>
    <row r="672">
      <c r="A672" s="1"/>
      <c r="C672" s="1"/>
      <c r="D672" s="1"/>
      <c r="K672" s="1"/>
    </row>
    <row r="673">
      <c r="A673" s="1"/>
      <c r="C673" s="1"/>
      <c r="D673" s="1"/>
      <c r="K673" s="1"/>
    </row>
    <row r="674">
      <c r="A674" s="1"/>
      <c r="C674" s="1"/>
      <c r="D674" s="1"/>
      <c r="K674" s="1"/>
    </row>
    <row r="675">
      <c r="A675" s="1"/>
      <c r="C675" s="1"/>
      <c r="D675" s="1"/>
      <c r="K675" s="1"/>
    </row>
    <row r="676">
      <c r="A676" s="1"/>
      <c r="C676" s="1"/>
      <c r="D676" s="1"/>
      <c r="K676" s="1"/>
    </row>
    <row r="677">
      <c r="A677" s="1"/>
      <c r="C677" s="1"/>
      <c r="D677" s="1"/>
      <c r="K677" s="1"/>
    </row>
    <row r="678">
      <c r="A678" s="1"/>
      <c r="C678" s="1"/>
      <c r="D678" s="1"/>
      <c r="K678" s="1"/>
    </row>
    <row r="679">
      <c r="A679" s="1"/>
      <c r="C679" s="1"/>
      <c r="D679" s="1"/>
      <c r="K679" s="1"/>
    </row>
    <row r="680">
      <c r="A680" s="1"/>
      <c r="C680" s="1"/>
      <c r="D680" s="1"/>
      <c r="K680" s="1"/>
    </row>
    <row r="681">
      <c r="A681" s="1"/>
      <c r="C681" s="1"/>
      <c r="D681" s="1"/>
      <c r="K681" s="1"/>
    </row>
    <row r="682">
      <c r="A682" s="1"/>
      <c r="C682" s="1"/>
      <c r="D682" s="1"/>
      <c r="K682" s="1"/>
    </row>
    <row r="683">
      <c r="A683" s="1"/>
      <c r="C683" s="1"/>
      <c r="D683" s="1"/>
      <c r="K683" s="1"/>
    </row>
    <row r="684">
      <c r="A684" s="1"/>
      <c r="C684" s="1"/>
      <c r="D684" s="1"/>
      <c r="K684" s="1"/>
    </row>
    <row r="685">
      <c r="A685" s="1"/>
      <c r="C685" s="1"/>
      <c r="D685" s="1"/>
      <c r="K685" s="1"/>
    </row>
    <row r="686">
      <c r="A686" s="1"/>
      <c r="C686" s="1"/>
      <c r="D686" s="1"/>
      <c r="K686" s="1"/>
    </row>
    <row r="687">
      <c r="A687" s="1"/>
      <c r="C687" s="1"/>
      <c r="D687" s="1"/>
      <c r="K687" s="1"/>
    </row>
    <row r="688">
      <c r="A688" s="1"/>
      <c r="C688" s="1"/>
      <c r="D688" s="1"/>
      <c r="K688" s="1"/>
    </row>
    <row r="689">
      <c r="A689" s="1"/>
      <c r="C689" s="1"/>
      <c r="D689" s="1"/>
      <c r="K689" s="1"/>
    </row>
    <row r="690">
      <c r="A690" s="1"/>
      <c r="C690" s="1"/>
      <c r="D690" s="1"/>
      <c r="K690" s="1"/>
    </row>
    <row r="691">
      <c r="A691" s="1"/>
      <c r="C691" s="1"/>
      <c r="D691" s="1"/>
      <c r="K691" s="1"/>
    </row>
    <row r="692">
      <c r="A692" s="1"/>
      <c r="C692" s="1"/>
      <c r="D692" s="1"/>
      <c r="K692" s="1"/>
    </row>
    <row r="693">
      <c r="A693" s="1"/>
      <c r="C693" s="1"/>
      <c r="D693" s="1"/>
      <c r="K693" s="1"/>
    </row>
    <row r="694">
      <c r="A694" s="1"/>
      <c r="C694" s="1"/>
      <c r="D694" s="1"/>
      <c r="K694" s="1"/>
    </row>
    <row r="695">
      <c r="A695" s="1"/>
      <c r="C695" s="1"/>
      <c r="D695" s="1"/>
      <c r="K695" s="1"/>
    </row>
    <row r="696">
      <c r="A696" s="1"/>
      <c r="C696" s="1"/>
      <c r="D696" s="1"/>
      <c r="K696" s="1"/>
    </row>
    <row r="697">
      <c r="A697" s="1"/>
      <c r="C697" s="1"/>
      <c r="D697" s="1"/>
      <c r="K697" s="1"/>
    </row>
    <row r="698">
      <c r="A698" s="1"/>
      <c r="C698" s="1"/>
      <c r="D698" s="1"/>
      <c r="K698" s="1"/>
    </row>
    <row r="699">
      <c r="A699" s="1"/>
      <c r="C699" s="1"/>
      <c r="D699" s="1"/>
      <c r="K699" s="1"/>
    </row>
    <row r="700">
      <c r="A700" s="1"/>
      <c r="C700" s="1"/>
      <c r="D700" s="1"/>
      <c r="K700" s="1"/>
    </row>
    <row r="701">
      <c r="A701" s="1"/>
      <c r="C701" s="1"/>
      <c r="D701" s="1"/>
      <c r="K701" s="1"/>
    </row>
    <row r="702">
      <c r="A702" s="1"/>
      <c r="C702" s="1"/>
      <c r="D702" s="1"/>
      <c r="K702" s="1"/>
    </row>
    <row r="703">
      <c r="A703" s="1"/>
      <c r="C703" s="1"/>
      <c r="D703" s="1"/>
      <c r="K703" s="1"/>
    </row>
    <row r="704">
      <c r="A704" s="1"/>
      <c r="C704" s="1"/>
      <c r="D704" s="1"/>
      <c r="K704" s="1"/>
    </row>
    <row r="705">
      <c r="A705" s="1"/>
      <c r="C705" s="1"/>
      <c r="D705" s="1"/>
      <c r="K705" s="1"/>
    </row>
    <row r="706">
      <c r="A706" s="1"/>
      <c r="C706" s="1"/>
      <c r="D706" s="1"/>
      <c r="K706" s="1"/>
    </row>
    <row r="707">
      <c r="A707" s="1"/>
      <c r="C707" s="1"/>
      <c r="D707" s="1"/>
      <c r="K707" s="1"/>
    </row>
    <row r="708">
      <c r="A708" s="1"/>
      <c r="C708" s="1"/>
      <c r="D708" s="1"/>
      <c r="K708" s="1"/>
    </row>
    <row r="709">
      <c r="A709" s="1"/>
      <c r="C709" s="1"/>
      <c r="D709" s="1"/>
      <c r="K709" s="1"/>
    </row>
    <row r="710">
      <c r="A710" s="1"/>
      <c r="C710" s="1"/>
      <c r="D710" s="1"/>
      <c r="K710" s="1"/>
    </row>
    <row r="711">
      <c r="A711" s="1"/>
      <c r="C711" s="1"/>
      <c r="D711" s="1"/>
      <c r="K711" s="1"/>
    </row>
    <row r="712">
      <c r="A712" s="1"/>
      <c r="C712" s="1"/>
      <c r="D712" s="1"/>
      <c r="K712" s="1"/>
    </row>
    <row r="713">
      <c r="A713" s="1"/>
      <c r="C713" s="1"/>
      <c r="D713" s="1"/>
      <c r="K713" s="1"/>
    </row>
    <row r="714">
      <c r="A714" s="1"/>
      <c r="C714" s="1"/>
      <c r="D714" s="1"/>
      <c r="K714" s="1"/>
    </row>
    <row r="715">
      <c r="A715" s="1"/>
      <c r="C715" s="1"/>
      <c r="D715" s="1"/>
      <c r="K715" s="1"/>
    </row>
    <row r="716">
      <c r="A716" s="1"/>
      <c r="C716" s="1"/>
      <c r="D716" s="1"/>
      <c r="K716" s="1"/>
    </row>
    <row r="717">
      <c r="A717" s="1"/>
      <c r="C717" s="1"/>
      <c r="D717" s="1"/>
      <c r="K717" s="1"/>
    </row>
    <row r="718">
      <c r="A718" s="1"/>
      <c r="C718" s="1"/>
      <c r="D718" s="1"/>
      <c r="K718" s="1"/>
    </row>
    <row r="719">
      <c r="A719" s="1"/>
      <c r="C719" s="1"/>
      <c r="D719" s="1"/>
      <c r="K719" s="1"/>
    </row>
    <row r="720">
      <c r="A720" s="1"/>
      <c r="C720" s="1"/>
      <c r="D720" s="1"/>
      <c r="K720" s="1"/>
    </row>
    <row r="721">
      <c r="A721" s="1"/>
      <c r="C721" s="1"/>
      <c r="D721" s="1"/>
      <c r="K721" s="1"/>
    </row>
    <row r="722">
      <c r="A722" s="1"/>
      <c r="C722" s="1"/>
      <c r="D722" s="1"/>
      <c r="K722" s="1"/>
    </row>
    <row r="723">
      <c r="A723" s="1"/>
      <c r="C723" s="1"/>
      <c r="D723" s="1"/>
      <c r="K723" s="1"/>
    </row>
    <row r="724">
      <c r="A724" s="1"/>
      <c r="C724" s="1"/>
      <c r="D724" s="1"/>
      <c r="K724" s="1"/>
    </row>
    <row r="725">
      <c r="A725" s="1"/>
      <c r="C725" s="1"/>
      <c r="D725" s="1"/>
      <c r="K725" s="1"/>
    </row>
    <row r="726">
      <c r="A726" s="1"/>
      <c r="C726" s="1"/>
      <c r="D726" s="1"/>
      <c r="K726" s="1"/>
    </row>
    <row r="727">
      <c r="A727" s="1"/>
      <c r="C727" s="1"/>
      <c r="D727" s="1"/>
      <c r="K727" s="1"/>
    </row>
    <row r="728">
      <c r="A728" s="1"/>
      <c r="C728" s="1"/>
      <c r="D728" s="1"/>
      <c r="K728" s="1"/>
    </row>
    <row r="729">
      <c r="A729" s="1"/>
      <c r="C729" s="1"/>
      <c r="D729" s="1"/>
      <c r="K729" s="1"/>
    </row>
    <row r="730">
      <c r="A730" s="1"/>
      <c r="C730" s="1"/>
      <c r="D730" s="1"/>
      <c r="K730" s="1"/>
    </row>
    <row r="731">
      <c r="A731" s="1"/>
      <c r="C731" s="1"/>
      <c r="D731" s="1"/>
      <c r="K731" s="1"/>
    </row>
    <row r="732">
      <c r="A732" s="1"/>
      <c r="C732" s="1"/>
      <c r="D732" s="1"/>
      <c r="K732" s="1"/>
    </row>
    <row r="733">
      <c r="A733" s="1"/>
      <c r="C733" s="1"/>
      <c r="D733" s="1"/>
      <c r="K733" s="1"/>
    </row>
    <row r="734">
      <c r="A734" s="1"/>
      <c r="C734" s="1"/>
      <c r="D734" s="1"/>
      <c r="K734" s="1"/>
    </row>
    <row r="735">
      <c r="A735" s="1"/>
      <c r="C735" s="1"/>
      <c r="D735" s="1"/>
      <c r="K735" s="1"/>
    </row>
    <row r="736">
      <c r="A736" s="1"/>
      <c r="C736" s="1"/>
      <c r="D736" s="1"/>
      <c r="K736" s="1"/>
    </row>
    <row r="737">
      <c r="A737" s="1"/>
      <c r="C737" s="1"/>
      <c r="D737" s="1"/>
      <c r="K737" s="1"/>
    </row>
    <row r="738">
      <c r="A738" s="1"/>
      <c r="C738" s="1"/>
      <c r="D738" s="1"/>
      <c r="K738" s="1"/>
    </row>
    <row r="739">
      <c r="A739" s="1"/>
      <c r="C739" s="1"/>
      <c r="D739" s="1"/>
      <c r="K739" s="1"/>
    </row>
    <row r="740">
      <c r="A740" s="1"/>
      <c r="C740" s="1"/>
      <c r="D740" s="1"/>
      <c r="K740" s="1"/>
    </row>
    <row r="741">
      <c r="A741" s="1"/>
      <c r="C741" s="1"/>
      <c r="D741" s="1"/>
      <c r="K741" s="1"/>
    </row>
    <row r="742">
      <c r="A742" s="1"/>
      <c r="C742" s="1"/>
      <c r="D742" s="1"/>
      <c r="K742" s="1"/>
    </row>
    <row r="743">
      <c r="A743" s="1"/>
      <c r="C743" s="1"/>
      <c r="D743" s="1"/>
      <c r="K743" s="1"/>
    </row>
    <row r="744">
      <c r="A744" s="1"/>
      <c r="C744" s="1"/>
      <c r="D744" s="1"/>
      <c r="K744" s="1"/>
    </row>
    <row r="745">
      <c r="A745" s="1"/>
      <c r="C745" s="1"/>
      <c r="D745" s="1"/>
      <c r="K745" s="1"/>
    </row>
    <row r="746">
      <c r="A746" s="1"/>
      <c r="C746" s="1"/>
      <c r="D746" s="1"/>
      <c r="K746" s="1"/>
    </row>
    <row r="747">
      <c r="A747" s="1"/>
      <c r="C747" s="1"/>
      <c r="D747" s="1"/>
      <c r="K747" s="1"/>
    </row>
    <row r="748">
      <c r="A748" s="1"/>
      <c r="C748" s="1"/>
      <c r="D748" s="1"/>
      <c r="K748" s="1"/>
    </row>
    <row r="749">
      <c r="A749" s="1"/>
      <c r="C749" s="1"/>
      <c r="D749" s="1"/>
      <c r="K749" s="1"/>
    </row>
    <row r="750">
      <c r="A750" s="1"/>
      <c r="C750" s="1"/>
      <c r="D750" s="1"/>
      <c r="K750" s="1"/>
    </row>
    <row r="751">
      <c r="A751" s="1"/>
      <c r="C751" s="1"/>
      <c r="D751" s="1"/>
      <c r="K751" s="1"/>
    </row>
    <row r="752">
      <c r="A752" s="1"/>
      <c r="C752" s="1"/>
      <c r="D752" s="1"/>
      <c r="K752" s="1"/>
    </row>
    <row r="753">
      <c r="A753" s="1"/>
      <c r="C753" s="1"/>
      <c r="D753" s="1"/>
      <c r="K753" s="1"/>
    </row>
    <row r="754">
      <c r="A754" s="1"/>
      <c r="C754" s="1"/>
      <c r="D754" s="1"/>
      <c r="K754" s="1"/>
    </row>
    <row r="755">
      <c r="A755" s="1"/>
      <c r="C755" s="1"/>
      <c r="D755" s="1"/>
      <c r="K755" s="1"/>
    </row>
    <row r="756">
      <c r="A756" s="1"/>
      <c r="C756" s="1"/>
      <c r="D756" s="1"/>
      <c r="K756" s="1"/>
    </row>
    <row r="757">
      <c r="A757" s="1"/>
      <c r="C757" s="1"/>
      <c r="D757" s="1"/>
      <c r="K757" s="1"/>
    </row>
    <row r="758">
      <c r="A758" s="1"/>
      <c r="C758" s="1"/>
      <c r="D758" s="1"/>
      <c r="K758" s="1"/>
    </row>
    <row r="759">
      <c r="A759" s="1"/>
      <c r="C759" s="1"/>
      <c r="D759" s="1"/>
      <c r="K759" s="1"/>
    </row>
    <row r="760">
      <c r="A760" s="1"/>
      <c r="C760" s="1"/>
      <c r="D760" s="1"/>
      <c r="K760" s="1"/>
    </row>
    <row r="761">
      <c r="A761" s="1"/>
      <c r="C761" s="1"/>
      <c r="D761" s="1"/>
      <c r="K761" s="1"/>
    </row>
    <row r="762">
      <c r="A762" s="1"/>
      <c r="C762" s="1"/>
      <c r="D762" s="1"/>
      <c r="K762" s="1"/>
    </row>
    <row r="763">
      <c r="A763" s="1"/>
      <c r="C763" s="1"/>
      <c r="D763" s="1"/>
      <c r="K763" s="1"/>
    </row>
    <row r="764">
      <c r="A764" s="1"/>
      <c r="C764" s="1"/>
      <c r="D764" s="1"/>
      <c r="K764" s="1"/>
    </row>
    <row r="765">
      <c r="A765" s="1"/>
      <c r="C765" s="1"/>
      <c r="D765" s="1"/>
      <c r="K765" s="1"/>
    </row>
    <row r="766">
      <c r="A766" s="1"/>
      <c r="C766" s="1"/>
      <c r="D766" s="1"/>
      <c r="K766" s="1"/>
    </row>
    <row r="767">
      <c r="A767" s="1"/>
      <c r="C767" s="1"/>
      <c r="D767" s="1"/>
      <c r="K767" s="1"/>
    </row>
    <row r="768">
      <c r="A768" s="1"/>
      <c r="C768" s="1"/>
      <c r="D768" s="1"/>
      <c r="K768" s="1"/>
    </row>
    <row r="769">
      <c r="A769" s="1"/>
      <c r="C769" s="1"/>
      <c r="D769" s="1"/>
      <c r="K769" s="1"/>
    </row>
    <row r="770">
      <c r="A770" s="1"/>
      <c r="C770" s="1"/>
      <c r="D770" s="1"/>
      <c r="K770" s="1"/>
    </row>
    <row r="771">
      <c r="A771" s="1"/>
      <c r="C771" s="1"/>
      <c r="D771" s="1"/>
      <c r="K771" s="1"/>
    </row>
    <row r="772">
      <c r="A772" s="1"/>
      <c r="C772" s="1"/>
      <c r="D772" s="1"/>
      <c r="K772" s="1"/>
    </row>
    <row r="773">
      <c r="A773" s="1"/>
      <c r="C773" s="1"/>
      <c r="D773" s="1"/>
      <c r="K773" s="1"/>
    </row>
    <row r="774">
      <c r="A774" s="1"/>
      <c r="C774" s="1"/>
      <c r="D774" s="1"/>
      <c r="K774" s="1"/>
    </row>
    <row r="775">
      <c r="A775" s="1"/>
      <c r="C775" s="1"/>
      <c r="D775" s="1"/>
      <c r="K775" s="1"/>
    </row>
    <row r="776">
      <c r="A776" s="1"/>
      <c r="C776" s="1"/>
      <c r="D776" s="1"/>
      <c r="K776" s="1"/>
    </row>
    <row r="777">
      <c r="A777" s="1"/>
      <c r="C777" s="1"/>
      <c r="D777" s="1"/>
      <c r="K777" s="1"/>
    </row>
    <row r="778">
      <c r="A778" s="1"/>
      <c r="C778" s="1"/>
      <c r="D778" s="1"/>
      <c r="K778" s="1"/>
    </row>
    <row r="779">
      <c r="A779" s="1"/>
      <c r="C779" s="1"/>
      <c r="D779" s="1"/>
      <c r="K779" s="1"/>
    </row>
    <row r="780">
      <c r="A780" s="1"/>
      <c r="C780" s="1"/>
      <c r="D780" s="1"/>
      <c r="K780" s="1"/>
    </row>
    <row r="781">
      <c r="A781" s="1"/>
      <c r="C781" s="1"/>
      <c r="D781" s="1"/>
      <c r="K781" s="1"/>
    </row>
    <row r="782">
      <c r="A782" s="1"/>
      <c r="C782" s="1"/>
      <c r="D782" s="1"/>
      <c r="K782" s="1"/>
    </row>
    <row r="783">
      <c r="A783" s="1"/>
      <c r="C783" s="1"/>
      <c r="D783" s="1"/>
      <c r="K783" s="1"/>
    </row>
    <row r="784">
      <c r="A784" s="1"/>
      <c r="C784" s="1"/>
      <c r="D784" s="1"/>
      <c r="K784" s="1"/>
    </row>
    <row r="785">
      <c r="A785" s="1"/>
      <c r="C785" s="1"/>
      <c r="D785" s="1"/>
      <c r="K785" s="1"/>
    </row>
    <row r="786">
      <c r="A786" s="1"/>
      <c r="C786" s="1"/>
      <c r="D786" s="1"/>
      <c r="K786" s="1"/>
    </row>
    <row r="787">
      <c r="A787" s="1"/>
      <c r="C787" s="1"/>
      <c r="D787" s="1"/>
      <c r="K787" s="1"/>
    </row>
    <row r="788">
      <c r="A788" s="1"/>
      <c r="C788" s="1"/>
      <c r="D788" s="1"/>
      <c r="K788" s="1"/>
    </row>
    <row r="789">
      <c r="A789" s="1"/>
      <c r="C789" s="1"/>
      <c r="D789" s="1"/>
      <c r="K789" s="1"/>
    </row>
    <row r="790">
      <c r="A790" s="1"/>
      <c r="C790" s="1"/>
      <c r="D790" s="1"/>
      <c r="K790" s="1"/>
    </row>
    <row r="791">
      <c r="A791" s="1"/>
      <c r="C791" s="1"/>
      <c r="D791" s="1"/>
      <c r="K791" s="1"/>
    </row>
    <row r="792">
      <c r="A792" s="1"/>
      <c r="C792" s="1"/>
      <c r="D792" s="1"/>
      <c r="K792" s="1"/>
    </row>
    <row r="793">
      <c r="A793" s="1"/>
      <c r="C793" s="1"/>
      <c r="D793" s="1"/>
      <c r="K793" s="1"/>
    </row>
    <row r="794">
      <c r="A794" s="1"/>
      <c r="C794" s="1"/>
      <c r="D794" s="1"/>
      <c r="K794" s="1"/>
    </row>
    <row r="795">
      <c r="A795" s="1"/>
      <c r="C795" s="1"/>
      <c r="D795" s="1"/>
      <c r="K795" s="1"/>
    </row>
    <row r="796">
      <c r="A796" s="1"/>
      <c r="C796" s="1"/>
      <c r="D796" s="1"/>
      <c r="K796" s="1"/>
    </row>
    <row r="797">
      <c r="A797" s="1"/>
      <c r="C797" s="1"/>
      <c r="D797" s="1"/>
      <c r="K797" s="1"/>
    </row>
    <row r="798">
      <c r="A798" s="1"/>
      <c r="C798" s="1"/>
      <c r="D798" s="1"/>
      <c r="K798" s="1"/>
    </row>
    <row r="799">
      <c r="A799" s="1"/>
      <c r="C799" s="1"/>
      <c r="D799" s="1"/>
      <c r="K799" s="1"/>
    </row>
    <row r="800">
      <c r="A800" s="1"/>
      <c r="C800" s="1"/>
      <c r="D800" s="1"/>
      <c r="K800" s="1"/>
    </row>
    <row r="801">
      <c r="A801" s="1"/>
      <c r="C801" s="1"/>
      <c r="D801" s="1"/>
      <c r="K801" s="1"/>
    </row>
    <row r="802">
      <c r="A802" s="1"/>
      <c r="C802" s="1"/>
      <c r="D802" s="1"/>
      <c r="K802" s="1"/>
    </row>
    <row r="803">
      <c r="A803" s="1"/>
      <c r="C803" s="1"/>
      <c r="D803" s="1"/>
      <c r="K803" s="1"/>
    </row>
    <row r="804">
      <c r="A804" s="1"/>
      <c r="C804" s="1"/>
      <c r="D804" s="1"/>
      <c r="K804" s="1"/>
    </row>
    <row r="805">
      <c r="A805" s="1"/>
      <c r="C805" s="1"/>
      <c r="D805" s="1"/>
      <c r="K805" s="1"/>
    </row>
    <row r="806">
      <c r="A806" s="1"/>
      <c r="C806" s="1"/>
      <c r="D806" s="1"/>
      <c r="K806" s="1"/>
    </row>
    <row r="807">
      <c r="A807" s="1"/>
      <c r="C807" s="1"/>
      <c r="D807" s="1"/>
      <c r="K807" s="1"/>
    </row>
    <row r="808">
      <c r="A808" s="1"/>
      <c r="C808" s="1"/>
      <c r="D808" s="1"/>
      <c r="K808" s="1"/>
    </row>
    <row r="809">
      <c r="A809" s="1"/>
      <c r="C809" s="1"/>
      <c r="D809" s="1"/>
      <c r="K809" s="1"/>
    </row>
    <row r="810">
      <c r="A810" s="1"/>
      <c r="C810" s="1"/>
      <c r="D810" s="1"/>
      <c r="K810" s="1"/>
    </row>
    <row r="811">
      <c r="A811" s="1"/>
      <c r="C811" s="1"/>
      <c r="D811" s="1"/>
      <c r="K811" s="1"/>
    </row>
    <row r="812">
      <c r="A812" s="1"/>
      <c r="C812" s="1"/>
      <c r="D812" s="1"/>
      <c r="K812" s="1"/>
    </row>
    <row r="813">
      <c r="A813" s="1"/>
      <c r="C813" s="1"/>
      <c r="D813" s="1"/>
      <c r="K813" s="1"/>
    </row>
    <row r="814">
      <c r="A814" s="1"/>
      <c r="C814" s="1"/>
      <c r="D814" s="1"/>
      <c r="K814" s="1"/>
    </row>
    <row r="815">
      <c r="A815" s="1"/>
      <c r="C815" s="1"/>
      <c r="D815" s="1"/>
      <c r="K815" s="1"/>
    </row>
    <row r="816">
      <c r="A816" s="1"/>
      <c r="C816" s="1"/>
      <c r="D816" s="1"/>
      <c r="K816" s="1"/>
    </row>
    <row r="817">
      <c r="A817" s="1"/>
      <c r="C817" s="1"/>
      <c r="D817" s="1"/>
      <c r="K817" s="1"/>
    </row>
    <row r="818">
      <c r="A818" s="1"/>
      <c r="C818" s="1"/>
      <c r="D818" s="1"/>
      <c r="K818" s="1"/>
    </row>
    <row r="819">
      <c r="A819" s="1"/>
      <c r="C819" s="1"/>
      <c r="D819" s="1"/>
      <c r="K819" s="1"/>
    </row>
    <row r="820">
      <c r="A820" s="1"/>
      <c r="C820" s="1"/>
      <c r="D820" s="1"/>
      <c r="K820" s="1"/>
    </row>
    <row r="821">
      <c r="A821" s="1"/>
      <c r="C821" s="1"/>
      <c r="D821" s="1"/>
      <c r="K821" s="1"/>
    </row>
    <row r="822">
      <c r="A822" s="1"/>
      <c r="C822" s="1"/>
      <c r="D822" s="1"/>
      <c r="K822" s="1"/>
    </row>
    <row r="823">
      <c r="A823" s="1"/>
      <c r="C823" s="1"/>
      <c r="D823" s="1"/>
      <c r="K823" s="1"/>
    </row>
    <row r="824">
      <c r="A824" s="1"/>
      <c r="C824" s="1"/>
      <c r="D824" s="1"/>
      <c r="K824" s="1"/>
    </row>
    <row r="825">
      <c r="A825" s="1"/>
      <c r="C825" s="1"/>
      <c r="D825" s="1"/>
      <c r="K825" s="1"/>
    </row>
    <row r="826">
      <c r="A826" s="1"/>
      <c r="C826" s="1"/>
      <c r="D826" s="1"/>
      <c r="K826" s="1"/>
    </row>
    <row r="827">
      <c r="A827" s="1"/>
      <c r="C827" s="1"/>
      <c r="D827" s="1"/>
      <c r="K827" s="1"/>
    </row>
    <row r="828">
      <c r="A828" s="1"/>
      <c r="C828" s="1"/>
      <c r="D828" s="1"/>
      <c r="K828" s="1"/>
    </row>
    <row r="829">
      <c r="A829" s="1"/>
      <c r="C829" s="1"/>
      <c r="D829" s="1"/>
      <c r="K829" s="1"/>
    </row>
    <row r="830">
      <c r="A830" s="1"/>
      <c r="C830" s="1"/>
      <c r="D830" s="1"/>
      <c r="K830" s="1"/>
    </row>
    <row r="831">
      <c r="A831" s="1"/>
      <c r="C831" s="1"/>
      <c r="D831" s="1"/>
      <c r="K831" s="1"/>
    </row>
    <row r="832">
      <c r="A832" s="1"/>
      <c r="C832" s="1"/>
      <c r="D832" s="1"/>
      <c r="K832" s="1"/>
    </row>
    <row r="833">
      <c r="A833" s="1"/>
      <c r="C833" s="1"/>
      <c r="D833" s="1"/>
      <c r="K833" s="1"/>
    </row>
    <row r="834">
      <c r="A834" s="1"/>
      <c r="C834" s="1"/>
      <c r="D834" s="1"/>
      <c r="K834" s="1"/>
    </row>
    <row r="835">
      <c r="A835" s="1"/>
      <c r="C835" s="1"/>
      <c r="D835" s="1"/>
      <c r="K835" s="1"/>
    </row>
    <row r="836">
      <c r="A836" s="1"/>
      <c r="C836" s="1"/>
      <c r="D836" s="1"/>
      <c r="K836" s="1"/>
    </row>
    <row r="837">
      <c r="A837" s="1"/>
      <c r="C837" s="1"/>
      <c r="D837" s="1"/>
      <c r="K837" s="1"/>
    </row>
    <row r="838">
      <c r="A838" s="1"/>
      <c r="C838" s="1"/>
      <c r="D838" s="1"/>
      <c r="K838" s="1"/>
    </row>
    <row r="839">
      <c r="A839" s="1"/>
      <c r="C839" s="1"/>
      <c r="D839" s="1"/>
      <c r="K839" s="1"/>
    </row>
    <row r="840">
      <c r="A840" s="1"/>
      <c r="C840" s="1"/>
      <c r="D840" s="1"/>
      <c r="K840" s="1"/>
    </row>
    <row r="841">
      <c r="A841" s="1"/>
      <c r="C841" s="1"/>
      <c r="D841" s="1"/>
      <c r="K841" s="1"/>
    </row>
    <row r="842">
      <c r="A842" s="1"/>
      <c r="C842" s="1"/>
      <c r="D842" s="1"/>
      <c r="K842" s="1"/>
    </row>
    <row r="843">
      <c r="A843" s="1"/>
      <c r="C843" s="1"/>
      <c r="D843" s="1"/>
      <c r="K843" s="1"/>
    </row>
    <row r="844">
      <c r="A844" s="1"/>
      <c r="C844" s="1"/>
      <c r="D844" s="1"/>
      <c r="K844" s="1"/>
    </row>
    <row r="845">
      <c r="A845" s="1"/>
      <c r="C845" s="1"/>
      <c r="D845" s="1"/>
      <c r="K845" s="1"/>
    </row>
    <row r="846">
      <c r="A846" s="1"/>
      <c r="C846" s="1"/>
      <c r="D846" s="1"/>
      <c r="K846" s="1"/>
    </row>
    <row r="847">
      <c r="A847" s="1"/>
      <c r="C847" s="1"/>
      <c r="D847" s="1"/>
      <c r="K847" s="1"/>
    </row>
    <row r="848">
      <c r="A848" s="1"/>
      <c r="C848" s="1"/>
      <c r="D848" s="1"/>
      <c r="K848" s="1"/>
    </row>
    <row r="849">
      <c r="A849" s="1"/>
      <c r="C849" s="1"/>
      <c r="D849" s="1"/>
      <c r="K849" s="1"/>
    </row>
    <row r="850">
      <c r="A850" s="1"/>
      <c r="C850" s="1"/>
      <c r="D850" s="1"/>
      <c r="K850" s="1"/>
    </row>
    <row r="851">
      <c r="A851" s="1"/>
      <c r="C851" s="1"/>
      <c r="D851" s="1"/>
      <c r="K851" s="1"/>
    </row>
    <row r="852">
      <c r="A852" s="1"/>
      <c r="C852" s="1"/>
      <c r="D852" s="1"/>
      <c r="K852" s="1"/>
    </row>
    <row r="853">
      <c r="A853" s="1"/>
      <c r="C853" s="1"/>
      <c r="D853" s="1"/>
      <c r="K853" s="1"/>
    </row>
    <row r="854">
      <c r="A854" s="1"/>
      <c r="C854" s="1"/>
      <c r="D854" s="1"/>
      <c r="K854" s="1"/>
    </row>
    <row r="855">
      <c r="A855" s="1"/>
      <c r="C855" s="1"/>
      <c r="D855" s="1"/>
      <c r="K855" s="1"/>
    </row>
    <row r="856">
      <c r="A856" s="1"/>
      <c r="C856" s="1"/>
      <c r="D856" s="1"/>
      <c r="K856" s="1"/>
    </row>
    <row r="857">
      <c r="A857" s="1"/>
      <c r="C857" s="1"/>
      <c r="D857" s="1"/>
      <c r="K857" s="1"/>
    </row>
    <row r="858">
      <c r="A858" s="1"/>
      <c r="C858" s="1"/>
      <c r="D858" s="1"/>
      <c r="K858" s="1"/>
    </row>
    <row r="859">
      <c r="A859" s="1"/>
      <c r="C859" s="1"/>
      <c r="D859" s="1"/>
      <c r="K859" s="1"/>
    </row>
    <row r="860">
      <c r="A860" s="1"/>
      <c r="C860" s="1"/>
      <c r="D860" s="1"/>
      <c r="K860" s="1"/>
    </row>
    <row r="861">
      <c r="A861" s="1"/>
      <c r="C861" s="1"/>
      <c r="D861" s="1"/>
      <c r="K861" s="1"/>
    </row>
    <row r="862">
      <c r="A862" s="1"/>
      <c r="C862" s="1"/>
      <c r="D862" s="1"/>
      <c r="K862" s="1"/>
    </row>
    <row r="863">
      <c r="A863" s="1"/>
      <c r="C863" s="1"/>
      <c r="D863" s="1"/>
      <c r="K863" s="1"/>
    </row>
    <row r="864">
      <c r="A864" s="1"/>
      <c r="C864" s="1"/>
      <c r="D864" s="1"/>
      <c r="K864" s="1"/>
    </row>
    <row r="865">
      <c r="A865" s="1"/>
      <c r="C865" s="1"/>
      <c r="D865" s="1"/>
      <c r="K865" s="1"/>
    </row>
    <row r="866">
      <c r="A866" s="1"/>
      <c r="C866" s="1"/>
      <c r="D866" s="1"/>
      <c r="K866" s="1"/>
    </row>
    <row r="867">
      <c r="A867" s="1"/>
      <c r="C867" s="1"/>
      <c r="D867" s="1"/>
      <c r="K867" s="1"/>
    </row>
    <row r="868">
      <c r="A868" s="1"/>
      <c r="C868" s="1"/>
      <c r="D868" s="1"/>
      <c r="K868" s="1"/>
    </row>
    <row r="869">
      <c r="A869" s="1"/>
      <c r="C869" s="1"/>
      <c r="D869" s="1"/>
      <c r="K869" s="1"/>
    </row>
    <row r="870">
      <c r="A870" s="1"/>
      <c r="C870" s="1"/>
      <c r="D870" s="1"/>
      <c r="K870" s="1"/>
    </row>
    <row r="871">
      <c r="A871" s="1"/>
      <c r="C871" s="1"/>
      <c r="D871" s="1"/>
      <c r="K871" s="1"/>
    </row>
    <row r="872">
      <c r="A872" s="1"/>
      <c r="C872" s="1"/>
      <c r="D872" s="1"/>
      <c r="K872" s="1"/>
    </row>
    <row r="873">
      <c r="A873" s="1"/>
      <c r="C873" s="1"/>
      <c r="D873" s="1"/>
      <c r="K873" s="1"/>
    </row>
    <row r="874">
      <c r="A874" s="1"/>
      <c r="C874" s="1"/>
      <c r="D874" s="1"/>
      <c r="K874" s="1"/>
    </row>
    <row r="875">
      <c r="A875" s="1"/>
      <c r="C875" s="1"/>
      <c r="D875" s="1"/>
      <c r="K875" s="1"/>
    </row>
    <row r="876">
      <c r="A876" s="1"/>
      <c r="C876" s="1"/>
      <c r="D876" s="1"/>
      <c r="K876" s="1"/>
    </row>
    <row r="877">
      <c r="A877" s="1"/>
      <c r="C877" s="1"/>
      <c r="D877" s="1"/>
      <c r="K877" s="1"/>
    </row>
    <row r="878">
      <c r="A878" s="1"/>
      <c r="C878" s="1"/>
      <c r="D878" s="1"/>
      <c r="K878" s="1"/>
    </row>
    <row r="879">
      <c r="A879" s="1"/>
      <c r="C879" s="1"/>
      <c r="D879" s="1"/>
      <c r="K879" s="1"/>
    </row>
    <row r="880">
      <c r="A880" s="1"/>
      <c r="C880" s="1"/>
      <c r="D880" s="1"/>
      <c r="K880" s="1"/>
    </row>
    <row r="881">
      <c r="A881" s="1"/>
      <c r="C881" s="1"/>
      <c r="D881" s="1"/>
      <c r="K881" s="1"/>
    </row>
    <row r="882">
      <c r="A882" s="1"/>
      <c r="C882" s="1"/>
      <c r="D882" s="1"/>
      <c r="K882" s="1"/>
    </row>
    <row r="883">
      <c r="A883" s="1"/>
      <c r="C883" s="1"/>
      <c r="D883" s="1"/>
      <c r="K883" s="1"/>
    </row>
    <row r="884">
      <c r="A884" s="1"/>
      <c r="C884" s="1"/>
      <c r="D884" s="1"/>
      <c r="K884" s="1"/>
    </row>
    <row r="885">
      <c r="A885" s="1"/>
      <c r="C885" s="1"/>
      <c r="D885" s="1"/>
      <c r="K885" s="1"/>
    </row>
    <row r="886">
      <c r="A886" s="1"/>
      <c r="C886" s="1"/>
      <c r="D886" s="1"/>
      <c r="K886" s="1"/>
    </row>
    <row r="887">
      <c r="A887" s="1"/>
      <c r="C887" s="1"/>
      <c r="D887" s="1"/>
      <c r="K887" s="1"/>
    </row>
    <row r="888">
      <c r="A888" s="1"/>
      <c r="C888" s="1"/>
      <c r="D888" s="1"/>
      <c r="K888" s="1"/>
    </row>
    <row r="889">
      <c r="A889" s="1"/>
      <c r="C889" s="1"/>
      <c r="D889" s="1"/>
      <c r="K889" s="1"/>
    </row>
    <row r="890">
      <c r="A890" s="1"/>
      <c r="C890" s="1"/>
      <c r="D890" s="1"/>
      <c r="K890" s="1"/>
    </row>
    <row r="891">
      <c r="A891" s="1"/>
      <c r="C891" s="1"/>
      <c r="D891" s="1"/>
      <c r="K891" s="1"/>
    </row>
    <row r="892">
      <c r="A892" s="1"/>
      <c r="C892" s="1"/>
      <c r="D892" s="1"/>
      <c r="K892" s="1"/>
    </row>
    <row r="893">
      <c r="A893" s="1"/>
      <c r="C893" s="1"/>
      <c r="D893" s="1"/>
      <c r="K893" s="1"/>
    </row>
    <row r="894">
      <c r="A894" s="1"/>
      <c r="C894" s="1"/>
      <c r="D894" s="1"/>
      <c r="K894" s="1"/>
    </row>
    <row r="895">
      <c r="A895" s="1"/>
      <c r="C895" s="1"/>
      <c r="D895" s="1"/>
      <c r="K895" s="1"/>
    </row>
    <row r="896">
      <c r="A896" s="1"/>
      <c r="C896" s="1"/>
      <c r="D896" s="1"/>
      <c r="K896" s="1"/>
    </row>
    <row r="897">
      <c r="A897" s="1"/>
      <c r="C897" s="1"/>
      <c r="D897" s="1"/>
      <c r="K897" s="1"/>
    </row>
    <row r="898">
      <c r="A898" s="1"/>
      <c r="C898" s="1"/>
      <c r="D898" s="1"/>
      <c r="K898" s="1"/>
    </row>
    <row r="899">
      <c r="A899" s="1"/>
      <c r="C899" s="1"/>
      <c r="D899" s="1"/>
      <c r="K899" s="1"/>
    </row>
    <row r="900">
      <c r="A900" s="1"/>
      <c r="C900" s="1"/>
      <c r="D900" s="1"/>
      <c r="K900" s="1"/>
    </row>
    <row r="901">
      <c r="A901" s="1"/>
      <c r="C901" s="1"/>
      <c r="D901" s="1"/>
      <c r="K901" s="1"/>
    </row>
    <row r="902">
      <c r="A902" s="1"/>
      <c r="C902" s="1"/>
      <c r="D902" s="1"/>
      <c r="K902" s="1"/>
    </row>
    <row r="903">
      <c r="A903" s="1"/>
      <c r="C903" s="1"/>
      <c r="D903" s="1"/>
      <c r="K903" s="1"/>
    </row>
    <row r="904">
      <c r="A904" s="1"/>
      <c r="C904" s="1"/>
      <c r="D904" s="1"/>
      <c r="K904" s="1"/>
    </row>
    <row r="905">
      <c r="A905" s="1"/>
      <c r="C905" s="1"/>
      <c r="D905" s="1"/>
      <c r="K905" s="1"/>
    </row>
    <row r="906">
      <c r="A906" s="1"/>
      <c r="C906" s="1"/>
      <c r="D906" s="1"/>
      <c r="K906" s="1"/>
    </row>
    <row r="907">
      <c r="A907" s="1"/>
      <c r="C907" s="1"/>
      <c r="D907" s="1"/>
      <c r="K907" s="1"/>
    </row>
    <row r="908">
      <c r="A908" s="1"/>
      <c r="C908" s="1"/>
      <c r="D908" s="1"/>
      <c r="K908" s="1"/>
    </row>
    <row r="909">
      <c r="A909" s="1"/>
      <c r="C909" s="1"/>
      <c r="D909" s="1"/>
      <c r="K909" s="1"/>
    </row>
    <row r="910">
      <c r="A910" s="1"/>
      <c r="C910" s="1"/>
      <c r="D910" s="1"/>
      <c r="K910" s="1"/>
    </row>
    <row r="911">
      <c r="A911" s="1"/>
      <c r="C911" s="1"/>
      <c r="D911" s="1"/>
      <c r="K911" s="1"/>
    </row>
    <row r="912">
      <c r="A912" s="1"/>
      <c r="C912" s="1"/>
      <c r="D912" s="1"/>
      <c r="K912" s="1"/>
    </row>
    <row r="913">
      <c r="A913" s="1"/>
      <c r="C913" s="1"/>
      <c r="D913" s="1"/>
      <c r="K913" s="1"/>
    </row>
    <row r="914">
      <c r="A914" s="1"/>
      <c r="C914" s="1"/>
      <c r="D914" s="1"/>
      <c r="K914" s="1"/>
    </row>
    <row r="915">
      <c r="A915" s="1"/>
      <c r="C915" s="1"/>
      <c r="D915" s="1"/>
      <c r="K915" s="1"/>
    </row>
    <row r="916">
      <c r="A916" s="1"/>
      <c r="C916" s="1"/>
      <c r="D916" s="1"/>
      <c r="K916" s="1"/>
    </row>
    <row r="917">
      <c r="A917" s="1"/>
      <c r="C917" s="1"/>
      <c r="D917" s="1"/>
      <c r="K917" s="1"/>
    </row>
    <row r="918">
      <c r="A918" s="1"/>
      <c r="C918" s="1"/>
      <c r="D918" s="1"/>
      <c r="K918" s="1"/>
    </row>
    <row r="919">
      <c r="A919" s="1"/>
      <c r="C919" s="1"/>
      <c r="D919" s="1"/>
      <c r="K919" s="1"/>
    </row>
    <row r="920">
      <c r="A920" s="1"/>
      <c r="C920" s="1"/>
      <c r="D920" s="1"/>
      <c r="K920" s="1"/>
    </row>
    <row r="921">
      <c r="A921" s="1"/>
      <c r="C921" s="1"/>
      <c r="D921" s="1"/>
      <c r="K921" s="1"/>
    </row>
    <row r="922">
      <c r="A922" s="1"/>
      <c r="C922" s="1"/>
      <c r="D922" s="1"/>
      <c r="K922" s="1"/>
    </row>
    <row r="923">
      <c r="A923" s="1"/>
      <c r="C923" s="1"/>
      <c r="D923" s="1"/>
      <c r="K923" s="1"/>
    </row>
    <row r="924">
      <c r="A924" s="1"/>
      <c r="C924" s="1"/>
      <c r="D924" s="1"/>
      <c r="K924" s="1"/>
    </row>
    <row r="925">
      <c r="A925" s="1"/>
      <c r="C925" s="1"/>
      <c r="D925" s="1"/>
      <c r="K925" s="1"/>
    </row>
    <row r="926">
      <c r="A926" s="1"/>
      <c r="C926" s="1"/>
      <c r="D926" s="1"/>
      <c r="K926" s="1"/>
    </row>
    <row r="927">
      <c r="A927" s="1"/>
      <c r="C927" s="1"/>
      <c r="D927" s="1"/>
      <c r="K927" s="1"/>
    </row>
    <row r="928">
      <c r="A928" s="1"/>
      <c r="C928" s="1"/>
      <c r="D928" s="1"/>
      <c r="K928" s="1"/>
    </row>
    <row r="929">
      <c r="A929" s="1"/>
      <c r="C929" s="1"/>
      <c r="D929" s="1"/>
      <c r="K929" s="1"/>
    </row>
    <row r="930">
      <c r="A930" s="1"/>
      <c r="C930" s="1"/>
      <c r="D930" s="1"/>
      <c r="K930" s="1"/>
    </row>
    <row r="931">
      <c r="A931" s="1"/>
      <c r="C931" s="1"/>
      <c r="D931" s="1"/>
      <c r="K931" s="1"/>
    </row>
    <row r="932">
      <c r="A932" s="1"/>
      <c r="C932" s="1"/>
      <c r="D932" s="1"/>
      <c r="K932" s="1"/>
    </row>
    <row r="933">
      <c r="A933" s="1"/>
      <c r="C933" s="1"/>
      <c r="D933" s="1"/>
      <c r="K933" s="1"/>
    </row>
    <row r="934">
      <c r="A934" s="1"/>
      <c r="C934" s="1"/>
      <c r="D934" s="1"/>
      <c r="K934" s="1"/>
    </row>
    <row r="935">
      <c r="A935" s="1"/>
      <c r="C935" s="1"/>
      <c r="D935" s="1"/>
      <c r="K935" s="1"/>
    </row>
    <row r="936">
      <c r="A936" s="1"/>
      <c r="C936" s="1"/>
      <c r="D936" s="1"/>
      <c r="K936" s="1"/>
    </row>
    <row r="937">
      <c r="A937" s="1"/>
      <c r="C937" s="1"/>
      <c r="D937" s="1"/>
      <c r="K937" s="1"/>
    </row>
    <row r="938">
      <c r="A938" s="1"/>
      <c r="C938" s="1"/>
      <c r="D938" s="1"/>
      <c r="K938" s="1"/>
    </row>
    <row r="939">
      <c r="A939" s="1"/>
      <c r="C939" s="1"/>
      <c r="D939" s="1"/>
      <c r="K939" s="1"/>
    </row>
    <row r="940">
      <c r="A940" s="1"/>
      <c r="C940" s="1"/>
      <c r="D940" s="1"/>
      <c r="K940" s="1"/>
    </row>
    <row r="941">
      <c r="A941" s="1"/>
      <c r="C941" s="1"/>
      <c r="D941" s="1"/>
      <c r="K941" s="1"/>
    </row>
    <row r="942">
      <c r="A942" s="1"/>
      <c r="C942" s="1"/>
      <c r="D942" s="1"/>
      <c r="K942" s="1"/>
    </row>
    <row r="943">
      <c r="A943" s="1"/>
      <c r="C943" s="1"/>
      <c r="D943" s="1"/>
      <c r="K943" s="1"/>
    </row>
    <row r="944">
      <c r="A944" s="1"/>
      <c r="C944" s="1"/>
      <c r="D944" s="1"/>
      <c r="K944" s="1"/>
    </row>
    <row r="945">
      <c r="A945" s="1"/>
      <c r="C945" s="1"/>
      <c r="D945" s="1"/>
      <c r="K945" s="1"/>
    </row>
    <row r="946">
      <c r="A946" s="1"/>
      <c r="C946" s="1"/>
      <c r="D946" s="1"/>
      <c r="K946" s="1"/>
    </row>
    <row r="947">
      <c r="A947" s="1"/>
      <c r="C947" s="1"/>
      <c r="D947" s="1"/>
      <c r="K947" s="1"/>
    </row>
    <row r="948">
      <c r="A948" s="1"/>
      <c r="C948" s="1"/>
      <c r="D948" s="1"/>
      <c r="K948" s="1"/>
    </row>
    <row r="949">
      <c r="A949" s="1"/>
      <c r="C949" s="1"/>
      <c r="D949" s="1"/>
      <c r="K949" s="1"/>
    </row>
    <row r="950">
      <c r="A950" s="1"/>
      <c r="C950" s="1"/>
      <c r="D950" s="1"/>
      <c r="K950" s="1"/>
    </row>
    <row r="951">
      <c r="A951" s="1"/>
      <c r="C951" s="1"/>
      <c r="D951" s="1"/>
      <c r="K951" s="1"/>
    </row>
    <row r="952">
      <c r="A952" s="1"/>
      <c r="C952" s="1"/>
      <c r="D952" s="1"/>
      <c r="K952" s="1"/>
    </row>
    <row r="953">
      <c r="A953" s="1"/>
      <c r="C953" s="1"/>
      <c r="D953" s="1"/>
      <c r="K953" s="1"/>
    </row>
    <row r="954">
      <c r="A954" s="1"/>
      <c r="C954" s="1"/>
      <c r="D954" s="1"/>
      <c r="K954" s="1"/>
    </row>
    <row r="955">
      <c r="A955" s="1"/>
      <c r="C955" s="1"/>
      <c r="D955" s="1"/>
      <c r="K955" s="1"/>
    </row>
    <row r="956">
      <c r="A956" s="1"/>
      <c r="C956" s="1"/>
      <c r="D956" s="1"/>
      <c r="K956" s="1"/>
    </row>
    <row r="957">
      <c r="A957" s="1"/>
      <c r="C957" s="1"/>
      <c r="D957" s="1"/>
      <c r="K957" s="1"/>
    </row>
    <row r="958">
      <c r="A958" s="1"/>
      <c r="C958" s="1"/>
      <c r="D958" s="1"/>
      <c r="K958" s="1"/>
    </row>
    <row r="959">
      <c r="A959" s="1"/>
      <c r="C959" s="1"/>
      <c r="D959" s="1"/>
      <c r="K959" s="1"/>
    </row>
    <row r="960">
      <c r="A960" s="1"/>
      <c r="C960" s="1"/>
      <c r="D960" s="1"/>
      <c r="K960" s="1"/>
    </row>
    <row r="961">
      <c r="A961" s="1"/>
      <c r="C961" s="1"/>
      <c r="D961" s="1"/>
      <c r="K961" s="1"/>
    </row>
    <row r="962">
      <c r="A962" s="1"/>
      <c r="C962" s="1"/>
      <c r="D962" s="1"/>
      <c r="K962" s="1"/>
    </row>
    <row r="963">
      <c r="A963" s="1"/>
      <c r="C963" s="1"/>
      <c r="D963" s="1"/>
      <c r="K963" s="1"/>
    </row>
    <row r="964">
      <c r="A964" s="1"/>
      <c r="C964" s="1"/>
      <c r="D964" s="1"/>
      <c r="K964" s="1"/>
    </row>
    <row r="965">
      <c r="A965" s="1"/>
      <c r="C965" s="1"/>
      <c r="D965" s="1"/>
      <c r="K965" s="1"/>
    </row>
    <row r="966">
      <c r="A966" s="1"/>
      <c r="C966" s="1"/>
      <c r="D966" s="1"/>
      <c r="K966" s="1"/>
    </row>
    <row r="967">
      <c r="A967" s="1"/>
      <c r="C967" s="1"/>
      <c r="D967" s="1"/>
      <c r="K967" s="1"/>
    </row>
    <row r="968">
      <c r="A968" s="1"/>
      <c r="C968" s="1"/>
      <c r="D968" s="1"/>
      <c r="K968" s="1"/>
    </row>
    <row r="969">
      <c r="A969" s="1"/>
      <c r="C969" s="1"/>
      <c r="D969" s="1"/>
      <c r="K969" s="1"/>
    </row>
    <row r="970">
      <c r="A970" s="1"/>
      <c r="C970" s="1"/>
      <c r="D970" s="1"/>
      <c r="K970" s="1"/>
    </row>
    <row r="971">
      <c r="A971" s="1"/>
      <c r="C971" s="1"/>
      <c r="D971" s="1"/>
      <c r="K971" s="1"/>
    </row>
    <row r="972">
      <c r="A972" s="1"/>
      <c r="C972" s="1"/>
      <c r="D972" s="1"/>
      <c r="K972" s="1"/>
    </row>
    <row r="973">
      <c r="A973" s="1"/>
      <c r="C973" s="1"/>
      <c r="D973" s="1"/>
      <c r="K973" s="1"/>
    </row>
    <row r="974">
      <c r="A974" s="1"/>
      <c r="C974" s="1"/>
      <c r="D974" s="1"/>
      <c r="K974" s="1"/>
    </row>
    <row r="975">
      <c r="A975" s="1"/>
      <c r="C975" s="1"/>
      <c r="D975" s="1"/>
      <c r="K975" s="1"/>
    </row>
    <row r="976">
      <c r="A976" s="1"/>
      <c r="C976" s="1"/>
      <c r="D976" s="1"/>
      <c r="K976" s="1"/>
    </row>
    <row r="977">
      <c r="A977" s="1"/>
      <c r="C977" s="1"/>
      <c r="D977" s="1"/>
      <c r="K977" s="1"/>
    </row>
    <row r="978">
      <c r="A978" s="1"/>
      <c r="C978" s="1"/>
      <c r="D978" s="1"/>
      <c r="K978" s="1"/>
    </row>
    <row r="979">
      <c r="A979" s="1"/>
      <c r="C979" s="1"/>
      <c r="D979" s="1"/>
      <c r="K979" s="1"/>
    </row>
    <row r="980">
      <c r="A980" s="1"/>
      <c r="C980" s="1"/>
      <c r="D980" s="1"/>
      <c r="K980" s="1"/>
    </row>
    <row r="981">
      <c r="A981" s="1"/>
      <c r="C981" s="1"/>
      <c r="D981" s="1"/>
      <c r="K981" s="1"/>
    </row>
    <row r="982">
      <c r="A982" s="1"/>
      <c r="C982" s="1"/>
      <c r="D982" s="1"/>
      <c r="K982" s="1"/>
    </row>
    <row r="983">
      <c r="A983" s="1"/>
      <c r="C983" s="1"/>
      <c r="D983" s="1"/>
      <c r="K983" s="1"/>
    </row>
    <row r="984">
      <c r="A984" s="1"/>
      <c r="C984" s="1"/>
      <c r="D984" s="1"/>
      <c r="K984" s="1"/>
    </row>
    <row r="985">
      <c r="A985" s="1"/>
      <c r="C985" s="1"/>
      <c r="D985" s="1"/>
      <c r="K985" s="1"/>
    </row>
    <row r="986">
      <c r="A986" s="1"/>
      <c r="C986" s="1"/>
      <c r="D986" s="1"/>
      <c r="K986" s="1"/>
    </row>
    <row r="987">
      <c r="A987" s="1"/>
      <c r="C987" s="1"/>
      <c r="D987" s="1"/>
      <c r="K987" s="1"/>
    </row>
    <row r="988">
      <c r="A988" s="1"/>
      <c r="C988" s="1"/>
      <c r="D988" s="1"/>
      <c r="K988" s="1"/>
    </row>
    <row r="989">
      <c r="A989" s="1"/>
      <c r="C989" s="1"/>
      <c r="D989" s="1"/>
      <c r="K989" s="1"/>
    </row>
    <row r="990">
      <c r="A990" s="1"/>
      <c r="C990" s="1"/>
      <c r="D990" s="1"/>
      <c r="K990" s="1"/>
    </row>
    <row r="991">
      <c r="A991" s="1"/>
      <c r="C991" s="1"/>
      <c r="D991" s="1"/>
      <c r="K991" s="1"/>
    </row>
    <row r="992">
      <c r="A992" s="1"/>
      <c r="C992" s="1"/>
      <c r="D992" s="1"/>
      <c r="K992" s="1"/>
    </row>
    <row r="993">
      <c r="A993" s="1"/>
      <c r="C993" s="1"/>
      <c r="D993" s="1"/>
      <c r="K993" s="1"/>
    </row>
    <row r="994">
      <c r="A994" s="1"/>
      <c r="C994" s="1"/>
      <c r="D994" s="1"/>
      <c r="K994" s="1"/>
    </row>
    <row r="995">
      <c r="A995" s="1"/>
      <c r="C995" s="1"/>
      <c r="D995" s="1"/>
      <c r="K995" s="1"/>
    </row>
    <row r="996">
      <c r="A996" s="1"/>
      <c r="C996" s="1"/>
      <c r="D996" s="1"/>
      <c r="K996" s="1"/>
    </row>
    <row r="997">
      <c r="A997" s="1"/>
      <c r="C997" s="1"/>
      <c r="D997" s="1"/>
      <c r="K997" s="1"/>
    </row>
    <row r="998">
      <c r="A998" s="1"/>
      <c r="C998" s="1"/>
      <c r="D998" s="1"/>
      <c r="K998" s="1"/>
    </row>
    <row r="999">
      <c r="A999" s="1"/>
      <c r="C999" s="1"/>
      <c r="D999" s="1"/>
      <c r="K999" s="1"/>
    </row>
    <row r="1000">
      <c r="A1000" s="1"/>
      <c r="C1000" s="1"/>
      <c r="D1000" s="1"/>
      <c r="K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/>
    </row>
    <row r="2">
      <c r="A2" s="5">
        <v>216.0</v>
      </c>
      <c r="B2" s="1" t="s">
        <v>32</v>
      </c>
      <c r="C2" s="5">
        <v>533.0</v>
      </c>
      <c r="D2" s="5">
        <v>8.5</v>
      </c>
      <c r="E2" s="5">
        <f t="shared" ref="E2:E55" si="2">if(C2=0, -1, (C2-average(C:C))/stdev(C:C))</f>
        <v>2.369358985</v>
      </c>
      <c r="F2" s="5">
        <f t="shared" ref="F2:F55" si="3">(D2-average(D:D))/stdev(D:D)</f>
        <v>1.327918747</v>
      </c>
      <c r="G2" s="5">
        <f t="shared" ref="G2:G55" si="4">average(E2:F2)</f>
        <v>1.848638866</v>
      </c>
      <c r="H2" s="5">
        <f t="shared" ref="H2:H55" si="5">if(G2 &gt; 0, G2^0.5, -(ABS(G2)^0.5))</f>
        <v>1.359646596</v>
      </c>
      <c r="I2" s="5">
        <v>3126.0</v>
      </c>
      <c r="J2" s="5">
        <v>0.0</v>
      </c>
      <c r="K2" s="5">
        <f t="shared" ref="K2:K55" si="6">J2+I2</f>
        <v>3126</v>
      </c>
      <c r="L2" s="5">
        <f t="shared" ref="L2:L55" si="7">if(K2=0, 0, (I2-J2)/(I2+J2))</f>
        <v>1</v>
      </c>
      <c r="M2" s="5">
        <f t="shared" ref="M2:M55" si="8">if(K2=0, -1, (K2-average(K:K))/stdev(K:K))</f>
        <v>4.151598896</v>
      </c>
      <c r="N2" s="5">
        <f t="shared" ref="N2:N55" si="9">if(K2=0, -1, (L2-average(L:L))/stdev(L:L))</f>
        <v>0.5298952941</v>
      </c>
      <c r="O2" s="5">
        <f t="shared" ref="O2:O55" si="10">average(M2,N2)</f>
        <v>2.340747095</v>
      </c>
      <c r="P2" s="5">
        <f t="shared" ref="P2:P55" si="11">if(O2 &gt; 0, O2^0.5, -(ABS(O2)^0.5))</f>
        <v>1.52995003</v>
      </c>
      <c r="Q2" s="11">
        <v>68.75</v>
      </c>
      <c r="R2" s="11">
        <v>77.083</v>
      </c>
      <c r="S2" s="11">
        <v>84.375</v>
      </c>
      <c r="T2" s="11">
        <v>48.958</v>
      </c>
      <c r="U2" s="5">
        <f t="shared" ref="U2:X2" si="1">(Q2-average(Q:Q))/stdev(Q:Q)</f>
        <v>0.5785094446</v>
      </c>
      <c r="V2" s="5">
        <f t="shared" si="1"/>
        <v>1.388098713</v>
      </c>
      <c r="W2" s="5">
        <f t="shared" si="1"/>
        <v>1.451312887</v>
      </c>
      <c r="X2" s="5">
        <f t="shared" si="1"/>
        <v>0.3568209718</v>
      </c>
      <c r="Y2" s="5">
        <f t="shared" ref="Y2:Y55" si="13">average(U2:X2)</f>
        <v>0.943685504</v>
      </c>
      <c r="Z2" s="12">
        <f t="shared" ref="Z2:Z55" si="14">if(Y2 &gt; 0, Y2^0.5, -(ABS(Y2)^0.5))</f>
        <v>0.9714347657</v>
      </c>
      <c r="AA2" s="5">
        <f t="shared" ref="AA2:AA55" si="15">average(Z2,P2,H2)</f>
        <v>1.287010464</v>
      </c>
      <c r="AB2" s="5">
        <v>1.38520769</v>
      </c>
      <c r="AC2" s="5">
        <f t="shared" ref="AC2:AC55" si="16">if(AB2=0, AA2, (5*AA2+4*AB2)/9)</f>
        <v>1.330653676</v>
      </c>
      <c r="AD2" s="1"/>
    </row>
    <row r="3">
      <c r="A3" s="5">
        <v>758.0</v>
      </c>
      <c r="B3" s="1" t="s">
        <v>36</v>
      </c>
      <c r="C3" s="5">
        <v>465.0</v>
      </c>
      <c r="D3" s="5">
        <v>7.5</v>
      </c>
      <c r="E3" s="5">
        <f t="shared" si="2"/>
        <v>1.95511882</v>
      </c>
      <c r="F3" s="5">
        <f t="shared" si="3"/>
        <v>0.3422470998</v>
      </c>
      <c r="G3" s="5">
        <f t="shared" si="4"/>
        <v>1.14868296</v>
      </c>
      <c r="H3" s="5">
        <f t="shared" si="5"/>
        <v>1.07176628</v>
      </c>
      <c r="I3" s="5">
        <v>1347.0</v>
      </c>
      <c r="J3" s="5">
        <v>0.0</v>
      </c>
      <c r="K3" s="5">
        <f t="shared" si="6"/>
        <v>1347</v>
      </c>
      <c r="L3" s="5">
        <f t="shared" si="7"/>
        <v>1</v>
      </c>
      <c r="M3" s="5">
        <f t="shared" si="8"/>
        <v>1.383539738</v>
      </c>
      <c r="N3" s="5">
        <f t="shared" si="9"/>
        <v>0.5298952941</v>
      </c>
      <c r="O3" s="5">
        <f t="shared" si="10"/>
        <v>0.9567175162</v>
      </c>
      <c r="P3" s="5">
        <f t="shared" si="11"/>
        <v>0.9781193773</v>
      </c>
      <c r="Q3" s="11">
        <v>71.875</v>
      </c>
      <c r="R3" s="11">
        <v>63.542</v>
      </c>
      <c r="S3" s="11">
        <v>71.875</v>
      </c>
      <c r="T3" s="11">
        <v>56.25</v>
      </c>
      <c r="U3" s="5">
        <f t="shared" ref="U3:X3" si="12">(Q3-average(Q:Q))/stdev(Q:Q)</f>
        <v>0.7392618166</v>
      </c>
      <c r="V3" s="5">
        <f t="shared" si="12"/>
        <v>0.6965388581</v>
      </c>
      <c r="W3" s="5">
        <f t="shared" si="12"/>
        <v>0.7066946007</v>
      </c>
      <c r="X3" s="5">
        <f t="shared" si="12"/>
        <v>0.7594835586</v>
      </c>
      <c r="Y3" s="5">
        <f t="shared" si="13"/>
        <v>0.7254947085</v>
      </c>
      <c r="Z3" s="12">
        <f t="shared" si="14"/>
        <v>0.8517597716</v>
      </c>
      <c r="AA3" s="5">
        <f t="shared" si="15"/>
        <v>0.9672151431</v>
      </c>
      <c r="AB3" s="5">
        <v>0.8252458931</v>
      </c>
      <c r="AC3" s="5">
        <f t="shared" si="16"/>
        <v>0.9041176986</v>
      </c>
      <c r="AD3" s="1"/>
    </row>
    <row r="4">
      <c r="A4" s="5">
        <v>505.0</v>
      </c>
      <c r="B4" s="1" t="s">
        <v>44</v>
      </c>
      <c r="C4" s="5">
        <v>105.0</v>
      </c>
      <c r="D4" s="5">
        <v>8.25</v>
      </c>
      <c r="E4" s="5">
        <f t="shared" si="2"/>
        <v>-0.2379173499</v>
      </c>
      <c r="F4" s="5">
        <f t="shared" si="3"/>
        <v>1.081500835</v>
      </c>
      <c r="G4" s="5">
        <f t="shared" si="4"/>
        <v>0.4217917427</v>
      </c>
      <c r="H4" s="5">
        <f t="shared" si="5"/>
        <v>0.6494549582</v>
      </c>
      <c r="I4" s="5">
        <v>1679.0</v>
      </c>
      <c r="J4" s="5">
        <v>0.0</v>
      </c>
      <c r="K4" s="5">
        <f t="shared" si="6"/>
        <v>1679</v>
      </c>
      <c r="L4" s="5">
        <f t="shared" si="7"/>
        <v>1</v>
      </c>
      <c r="M4" s="5">
        <f t="shared" si="8"/>
        <v>1.900119637</v>
      </c>
      <c r="N4" s="5">
        <f t="shared" si="9"/>
        <v>0.5298952941</v>
      </c>
      <c r="O4" s="5">
        <f t="shared" si="10"/>
        <v>1.215007466</v>
      </c>
      <c r="P4" s="5">
        <f t="shared" si="11"/>
        <v>1.102273771</v>
      </c>
      <c r="Q4" s="11">
        <v>67.708</v>
      </c>
      <c r="R4" s="11">
        <v>78.125</v>
      </c>
      <c r="S4" s="11">
        <v>81.25</v>
      </c>
      <c r="T4" s="11">
        <v>62.5</v>
      </c>
      <c r="U4" s="5">
        <f t="shared" ref="U4:X4" si="17">(Q4-average(Q:Q))/stdev(Q:Q)</f>
        <v>0.5249081737</v>
      </c>
      <c r="V4" s="5">
        <f t="shared" si="17"/>
        <v>1.441315268</v>
      </c>
      <c r="W4" s="5">
        <f t="shared" si="17"/>
        <v>1.265158315</v>
      </c>
      <c r="X4" s="5">
        <f t="shared" si="17"/>
        <v>1.104607142</v>
      </c>
      <c r="Y4" s="5">
        <f t="shared" si="13"/>
        <v>1.083997225</v>
      </c>
      <c r="Z4" s="12">
        <f t="shared" si="14"/>
        <v>1.041151874</v>
      </c>
      <c r="AA4" s="5">
        <f t="shared" si="15"/>
        <v>0.930960201</v>
      </c>
      <c r="AB4" s="5">
        <v>0.7039994585</v>
      </c>
      <c r="AC4" s="5">
        <f t="shared" si="16"/>
        <v>0.8300887599</v>
      </c>
      <c r="AD4" s="1"/>
    </row>
    <row r="5">
      <c r="A5" s="5">
        <v>825.0</v>
      </c>
      <c r="B5" s="1" t="s">
        <v>42</v>
      </c>
      <c r="C5" s="5">
        <v>380.0</v>
      </c>
      <c r="D5" s="5">
        <v>7.25</v>
      </c>
      <c r="E5" s="5">
        <f t="shared" si="2"/>
        <v>1.437318613</v>
      </c>
      <c r="F5" s="5">
        <f t="shared" si="3"/>
        <v>0.09582918794</v>
      </c>
      <c r="G5" s="5">
        <f t="shared" si="4"/>
        <v>0.7665739004</v>
      </c>
      <c r="H5" s="5">
        <f t="shared" si="5"/>
        <v>0.8755420609</v>
      </c>
      <c r="I5" s="5">
        <v>292.0</v>
      </c>
      <c r="J5" s="5">
        <v>12.0</v>
      </c>
      <c r="K5" s="5">
        <f t="shared" si="6"/>
        <v>304</v>
      </c>
      <c r="L5" s="5">
        <f t="shared" si="7"/>
        <v>0.9210526316</v>
      </c>
      <c r="M5" s="5">
        <f t="shared" si="8"/>
        <v>-0.2393302455</v>
      </c>
      <c r="N5" s="5">
        <f t="shared" si="9"/>
        <v>0.3524477074</v>
      </c>
      <c r="O5" s="5">
        <f t="shared" si="10"/>
        <v>0.05655873096</v>
      </c>
      <c r="P5" s="5">
        <f t="shared" si="11"/>
        <v>0.2378207959</v>
      </c>
      <c r="Q5" s="11">
        <v>67.708</v>
      </c>
      <c r="R5" s="11">
        <v>89.583</v>
      </c>
      <c r="S5" s="11">
        <v>88.542</v>
      </c>
      <c r="T5" s="11">
        <v>82.292</v>
      </c>
      <c r="U5" s="5">
        <f t="shared" ref="U5:X5" si="18">(Q5-average(Q:Q))/stdev(Q:Q)</f>
        <v>0.5249081737</v>
      </c>
      <c r="V5" s="5">
        <f t="shared" si="18"/>
        <v>2.026493085</v>
      </c>
      <c r="W5" s="5">
        <f t="shared" si="18"/>
        <v>1.699538838</v>
      </c>
      <c r="X5" s="5">
        <f t="shared" si="18"/>
        <v>2.197516895</v>
      </c>
      <c r="Y5" s="5">
        <f t="shared" si="13"/>
        <v>1.612114248</v>
      </c>
      <c r="Z5" s="12">
        <f t="shared" si="14"/>
        <v>1.269690611</v>
      </c>
      <c r="AA5" s="5">
        <f t="shared" si="15"/>
        <v>0.794351156</v>
      </c>
      <c r="AB5" s="5">
        <v>0.6076026754</v>
      </c>
      <c r="AC5" s="5">
        <f t="shared" si="16"/>
        <v>0.7113518313</v>
      </c>
      <c r="AD5" s="1"/>
    </row>
    <row r="6">
      <c r="A6" s="5">
        <v>831.0</v>
      </c>
      <c r="B6" s="1" t="s">
        <v>39</v>
      </c>
      <c r="C6" s="5">
        <v>304.0</v>
      </c>
      <c r="D6" s="5">
        <v>7.25</v>
      </c>
      <c r="E6" s="5">
        <f t="shared" si="2"/>
        <v>0.9743443105</v>
      </c>
      <c r="F6" s="5">
        <f t="shared" si="3"/>
        <v>0.09582918794</v>
      </c>
      <c r="G6" s="5">
        <f t="shared" si="4"/>
        <v>0.5350867492</v>
      </c>
      <c r="H6" s="5">
        <f t="shared" si="5"/>
        <v>0.73149624</v>
      </c>
      <c r="I6" s="5">
        <v>1379.0</v>
      </c>
      <c r="J6" s="5">
        <v>0.0</v>
      </c>
      <c r="K6" s="5">
        <f t="shared" si="6"/>
        <v>1379</v>
      </c>
      <c r="L6" s="5">
        <f t="shared" si="7"/>
        <v>1</v>
      </c>
      <c r="M6" s="5">
        <f t="shared" si="8"/>
        <v>1.433330572</v>
      </c>
      <c r="N6" s="5">
        <f t="shared" si="9"/>
        <v>0.5298952941</v>
      </c>
      <c r="O6" s="5">
        <f t="shared" si="10"/>
        <v>0.981612933</v>
      </c>
      <c r="P6" s="5">
        <f t="shared" si="11"/>
        <v>0.9907638129</v>
      </c>
      <c r="Q6" s="11">
        <v>50.0</v>
      </c>
      <c r="R6" s="11">
        <v>67.708</v>
      </c>
      <c r="S6" s="11">
        <v>57.292</v>
      </c>
      <c r="T6" s="11">
        <v>51.042</v>
      </c>
      <c r="U6" s="5">
        <f t="shared" ref="U6:X6" si="19">(Q6-average(Q:Q))/stdev(Q:Q)</f>
        <v>-0.3860047877</v>
      </c>
      <c r="V6" s="5">
        <f t="shared" si="19"/>
        <v>0.9093029342</v>
      </c>
      <c r="W6" s="5">
        <f t="shared" si="19"/>
        <v>-0.1620068762</v>
      </c>
      <c r="X6" s="5">
        <f t="shared" si="19"/>
        <v>0.4718989793</v>
      </c>
      <c r="Y6" s="5">
        <f t="shared" si="13"/>
        <v>0.2082975624</v>
      </c>
      <c r="Z6" s="12">
        <f t="shared" si="14"/>
        <v>0.4563962778</v>
      </c>
      <c r="AA6" s="5">
        <f t="shared" si="15"/>
        <v>0.7262187769</v>
      </c>
      <c r="AB6" s="5">
        <v>0.6157364362</v>
      </c>
      <c r="AC6" s="5">
        <f t="shared" si="16"/>
        <v>0.6771155144</v>
      </c>
      <c r="AD6" s="1"/>
    </row>
    <row r="7">
      <c r="A7" s="5">
        <v>934.0</v>
      </c>
      <c r="B7" s="1" t="s">
        <v>52</v>
      </c>
      <c r="C7" s="5">
        <v>134.0</v>
      </c>
      <c r="D7" s="5">
        <v>8.25</v>
      </c>
      <c r="E7" s="5">
        <f t="shared" si="2"/>
        <v>-0.06125610288</v>
      </c>
      <c r="F7" s="5">
        <f t="shared" si="3"/>
        <v>1.081500835</v>
      </c>
      <c r="G7" s="5">
        <f t="shared" si="4"/>
        <v>0.5101223662</v>
      </c>
      <c r="H7" s="5">
        <f t="shared" si="5"/>
        <v>0.7142285112</v>
      </c>
      <c r="I7" s="5">
        <v>584.0</v>
      </c>
      <c r="J7" s="5">
        <v>0.0</v>
      </c>
      <c r="K7" s="5">
        <f t="shared" si="6"/>
        <v>584</v>
      </c>
      <c r="L7" s="5">
        <f t="shared" si="7"/>
        <v>1</v>
      </c>
      <c r="M7" s="5">
        <f t="shared" si="8"/>
        <v>0.1963395488</v>
      </c>
      <c r="N7" s="5">
        <f t="shared" si="9"/>
        <v>0.5298952941</v>
      </c>
      <c r="O7" s="5">
        <f t="shared" si="10"/>
        <v>0.3631174215</v>
      </c>
      <c r="P7" s="5">
        <f t="shared" si="11"/>
        <v>0.6025922514</v>
      </c>
      <c r="Q7" s="11">
        <v>79.167</v>
      </c>
      <c r="R7" s="11">
        <v>66.667</v>
      </c>
      <c r="S7" s="11">
        <v>79.167</v>
      </c>
      <c r="T7" s="11">
        <v>68.75</v>
      </c>
      <c r="U7" s="5">
        <f t="shared" ref="U7:X7" si="20">(Q7-average(Q:Q))/stdev(Q:Q)</f>
        <v>1.114367832</v>
      </c>
      <c r="V7" s="5">
        <f t="shared" si="20"/>
        <v>0.856137451</v>
      </c>
      <c r="W7" s="5">
        <f t="shared" si="20"/>
        <v>1.141075124</v>
      </c>
      <c r="X7" s="5">
        <f t="shared" si="20"/>
        <v>1.449730725</v>
      </c>
      <c r="Y7" s="5">
        <f t="shared" si="13"/>
        <v>1.140327783</v>
      </c>
      <c r="Z7" s="12">
        <f t="shared" si="14"/>
        <v>1.067861313</v>
      </c>
      <c r="AA7" s="5">
        <f t="shared" si="15"/>
        <v>0.7948940251</v>
      </c>
      <c r="AB7" s="5">
        <v>0.5048312111</v>
      </c>
      <c r="AC7" s="5">
        <f t="shared" si="16"/>
        <v>0.6659772189</v>
      </c>
      <c r="AD7" s="1"/>
    </row>
    <row r="8">
      <c r="A8" s="5">
        <v>176.0</v>
      </c>
      <c r="B8" s="1" t="s">
        <v>38</v>
      </c>
      <c r="C8" s="5">
        <v>759.0</v>
      </c>
      <c r="D8" s="5">
        <v>8.75</v>
      </c>
      <c r="E8" s="5">
        <f t="shared" si="2"/>
        <v>3.746098358</v>
      </c>
      <c r="F8" s="5">
        <f t="shared" si="3"/>
        <v>1.574336659</v>
      </c>
      <c r="G8" s="5">
        <f t="shared" si="4"/>
        <v>2.660217509</v>
      </c>
      <c r="H8" s="5">
        <f t="shared" si="5"/>
        <v>1.631017323</v>
      </c>
      <c r="I8" s="5">
        <v>270.0</v>
      </c>
      <c r="J8" s="5">
        <v>0.0</v>
      </c>
      <c r="K8" s="5">
        <f t="shared" si="6"/>
        <v>270</v>
      </c>
      <c r="L8" s="5">
        <f t="shared" si="7"/>
        <v>1</v>
      </c>
      <c r="M8" s="5">
        <f t="shared" si="8"/>
        <v>-0.2922330062</v>
      </c>
      <c r="N8" s="5">
        <f t="shared" si="9"/>
        <v>0.5298952941</v>
      </c>
      <c r="O8" s="5">
        <f t="shared" si="10"/>
        <v>0.1188311439</v>
      </c>
      <c r="P8" s="5">
        <f t="shared" si="11"/>
        <v>0.3447189347</v>
      </c>
      <c r="Q8" s="11">
        <v>67.708</v>
      </c>
      <c r="R8" s="11">
        <v>37.5</v>
      </c>
      <c r="S8" s="11">
        <v>52.083</v>
      </c>
      <c r="T8" s="11">
        <v>38.542</v>
      </c>
      <c r="U8" s="5">
        <f t="shared" ref="U8:X8" si="21">(Q8-average(Q:Q))/stdev(Q:Q)</f>
        <v>0.5249081737</v>
      </c>
      <c r="V8" s="5">
        <f t="shared" si="21"/>
        <v>-0.6334664399</v>
      </c>
      <c r="W8" s="5">
        <f t="shared" si="21"/>
        <v>-0.4723042083</v>
      </c>
      <c r="X8" s="5">
        <f t="shared" si="21"/>
        <v>-0.2183481869</v>
      </c>
      <c r="Y8" s="5">
        <f t="shared" si="13"/>
        <v>-0.1998026654</v>
      </c>
      <c r="Z8" s="12">
        <f t="shared" si="14"/>
        <v>-0.4469929142</v>
      </c>
      <c r="AA8" s="5">
        <f t="shared" si="15"/>
        <v>0.5095811145</v>
      </c>
      <c r="AB8" s="5">
        <v>0.6886768793</v>
      </c>
      <c r="AC8" s="5">
        <f t="shared" si="16"/>
        <v>0.5891792322</v>
      </c>
      <c r="AD8" s="1"/>
    </row>
    <row r="9">
      <c r="A9" s="5">
        <v>816.0</v>
      </c>
      <c r="B9" s="1" t="s">
        <v>51</v>
      </c>
      <c r="C9" s="5">
        <v>514.0</v>
      </c>
      <c r="D9" s="5">
        <v>7.25</v>
      </c>
      <c r="E9" s="5">
        <f t="shared" si="2"/>
        <v>2.253615409</v>
      </c>
      <c r="F9" s="5">
        <f t="shared" si="3"/>
        <v>0.09582918794</v>
      </c>
      <c r="G9" s="5">
        <f t="shared" si="4"/>
        <v>1.174722299</v>
      </c>
      <c r="H9" s="5">
        <f t="shared" si="5"/>
        <v>1.083846068</v>
      </c>
      <c r="I9" s="5">
        <v>144.0</v>
      </c>
      <c r="J9" s="5">
        <v>0.0</v>
      </c>
      <c r="K9" s="5">
        <f t="shared" si="6"/>
        <v>144</v>
      </c>
      <c r="L9" s="5">
        <f t="shared" si="7"/>
        <v>1</v>
      </c>
      <c r="M9" s="5">
        <f t="shared" si="8"/>
        <v>-0.4882844137</v>
      </c>
      <c r="N9" s="5">
        <f t="shared" si="9"/>
        <v>0.5298952941</v>
      </c>
      <c r="O9" s="5">
        <f t="shared" si="10"/>
        <v>0.02080544021</v>
      </c>
      <c r="P9" s="5">
        <f t="shared" si="11"/>
        <v>0.1442409103</v>
      </c>
      <c r="Q9" s="11">
        <v>56.25</v>
      </c>
      <c r="R9" s="11">
        <v>58.333</v>
      </c>
      <c r="S9" s="11">
        <v>75.0</v>
      </c>
      <c r="T9" s="11">
        <v>50.0</v>
      </c>
      <c r="U9" s="5">
        <f t="shared" ref="U9:X9" si="22">(Q9-average(Q:Q))/stdev(Q:Q)</f>
        <v>-0.06450004361</v>
      </c>
      <c r="V9" s="5">
        <f t="shared" si="22"/>
        <v>0.4305071555</v>
      </c>
      <c r="W9" s="5">
        <f t="shared" si="22"/>
        <v>0.8928491722</v>
      </c>
      <c r="X9" s="5">
        <f t="shared" si="22"/>
        <v>0.4143599755</v>
      </c>
      <c r="Y9" s="5">
        <f t="shared" si="13"/>
        <v>0.4183040649</v>
      </c>
      <c r="Z9" s="12">
        <f t="shared" si="14"/>
        <v>0.646764304</v>
      </c>
      <c r="AA9" s="5">
        <f t="shared" si="15"/>
        <v>0.6249504274</v>
      </c>
      <c r="AB9" s="5">
        <v>0.3144434261</v>
      </c>
      <c r="AC9" s="5">
        <f t="shared" si="16"/>
        <v>0.4869473157</v>
      </c>
      <c r="AD9" s="1"/>
    </row>
    <row r="10">
      <c r="A10" s="5">
        <v>945.0</v>
      </c>
      <c r="B10" s="1" t="s">
        <v>60</v>
      </c>
      <c r="C10" s="5">
        <v>120.0</v>
      </c>
      <c r="D10" s="5">
        <v>7.75</v>
      </c>
      <c r="E10" s="5">
        <f t="shared" si="2"/>
        <v>-0.1465408428</v>
      </c>
      <c r="F10" s="5">
        <f t="shared" si="3"/>
        <v>0.5886650117</v>
      </c>
      <c r="G10" s="5">
        <f t="shared" si="4"/>
        <v>0.2210620844</v>
      </c>
      <c r="H10" s="5">
        <f t="shared" si="5"/>
        <v>0.4701723986</v>
      </c>
      <c r="I10" s="5">
        <v>77.0</v>
      </c>
      <c r="J10" s="5">
        <v>0.0</v>
      </c>
      <c r="K10" s="5">
        <f t="shared" si="6"/>
        <v>77</v>
      </c>
      <c r="L10" s="5">
        <f t="shared" si="7"/>
        <v>1</v>
      </c>
      <c r="M10" s="5">
        <f t="shared" si="8"/>
        <v>-0.5925339716</v>
      </c>
      <c r="N10" s="5">
        <f t="shared" si="9"/>
        <v>0.5298952941</v>
      </c>
      <c r="O10" s="5">
        <f t="shared" si="10"/>
        <v>-0.03131933875</v>
      </c>
      <c r="P10" s="5">
        <f t="shared" si="11"/>
        <v>-0.1769727062</v>
      </c>
      <c r="Q10" s="11">
        <v>85.417</v>
      </c>
      <c r="R10" s="11">
        <v>84.375</v>
      </c>
      <c r="S10" s="11">
        <v>85.417</v>
      </c>
      <c r="T10" s="11">
        <v>85.417</v>
      </c>
      <c r="U10" s="5">
        <f t="shared" ref="U10:X10" si="23">(Q10-average(Q:Q))/stdev(Q:Q)</f>
        <v>1.435872576</v>
      </c>
      <c r="V10" s="5">
        <f t="shared" si="23"/>
        <v>1.760512454</v>
      </c>
      <c r="W10" s="5">
        <f t="shared" si="23"/>
        <v>1.513384267</v>
      </c>
      <c r="X10" s="5">
        <f t="shared" si="23"/>
        <v>2.370078686</v>
      </c>
      <c r="Y10" s="5">
        <f t="shared" si="13"/>
        <v>1.769961996</v>
      </c>
      <c r="Z10" s="12">
        <f t="shared" si="14"/>
        <v>1.330399187</v>
      </c>
      <c r="AA10" s="5">
        <f t="shared" si="15"/>
        <v>0.5411996263</v>
      </c>
      <c r="AB10" s="5">
        <v>0.417264309</v>
      </c>
      <c r="AC10" s="5">
        <f t="shared" si="16"/>
        <v>0.4861172631</v>
      </c>
      <c r="AD10" s="1"/>
    </row>
    <row r="11">
      <c r="A11" s="5">
        <v>1042.0</v>
      </c>
      <c r="B11" s="1" t="s">
        <v>63</v>
      </c>
      <c r="C11" s="5">
        <v>65.0</v>
      </c>
      <c r="D11" s="5">
        <v>8.25</v>
      </c>
      <c r="E11" s="5">
        <f t="shared" si="2"/>
        <v>-0.4815880354</v>
      </c>
      <c r="F11" s="5">
        <f t="shared" si="3"/>
        <v>1.081500835</v>
      </c>
      <c r="G11" s="5">
        <f t="shared" si="4"/>
        <v>0.2999564</v>
      </c>
      <c r="H11" s="5">
        <f t="shared" si="5"/>
        <v>0.5476827549</v>
      </c>
      <c r="I11" s="5">
        <v>2235.0</v>
      </c>
      <c r="J11" s="5">
        <v>0.0</v>
      </c>
      <c r="K11" s="5">
        <f t="shared" si="6"/>
        <v>2235</v>
      </c>
      <c r="L11" s="5">
        <f t="shared" si="7"/>
        <v>1</v>
      </c>
      <c r="M11" s="5">
        <f t="shared" si="8"/>
        <v>2.765235372</v>
      </c>
      <c r="N11" s="5">
        <f t="shared" si="9"/>
        <v>0.5298952941</v>
      </c>
      <c r="O11" s="5">
        <f t="shared" si="10"/>
        <v>1.647565333</v>
      </c>
      <c r="P11" s="5">
        <f t="shared" si="11"/>
        <v>1.283575215</v>
      </c>
      <c r="Q11" s="11">
        <v>42.708</v>
      </c>
      <c r="R11" s="11">
        <v>47.917</v>
      </c>
      <c r="S11" s="11">
        <v>65.625</v>
      </c>
      <c r="T11" s="11">
        <v>36.458</v>
      </c>
      <c r="U11" s="5">
        <f t="shared" ref="U11:X11" si="24">(Q11-average(Q:Q))/stdev(Q:Q)</f>
        <v>-0.7611108028</v>
      </c>
      <c r="V11" s="5">
        <f t="shared" si="24"/>
        <v>-0.1014541064</v>
      </c>
      <c r="W11" s="5">
        <f t="shared" si="24"/>
        <v>0.3343854578</v>
      </c>
      <c r="X11" s="5">
        <f t="shared" si="24"/>
        <v>-0.3334261945</v>
      </c>
      <c r="Y11" s="5">
        <f t="shared" si="13"/>
        <v>-0.2154014115</v>
      </c>
      <c r="Z11" s="12">
        <f t="shared" si="14"/>
        <v>-0.464113576</v>
      </c>
      <c r="AA11" s="5">
        <f t="shared" si="15"/>
        <v>0.455714798</v>
      </c>
      <c r="AB11" s="1"/>
      <c r="AC11" s="5">
        <f t="shared" si="16"/>
        <v>0.455714798</v>
      </c>
      <c r="AD11" s="1"/>
    </row>
    <row r="12">
      <c r="A12" s="5">
        <v>865.0</v>
      </c>
      <c r="B12" s="1" t="s">
        <v>64</v>
      </c>
      <c r="C12" s="5">
        <v>280.0</v>
      </c>
      <c r="D12" s="5">
        <v>8.5</v>
      </c>
      <c r="E12" s="5">
        <f t="shared" si="2"/>
        <v>0.8281418992</v>
      </c>
      <c r="F12" s="5">
        <f t="shared" si="3"/>
        <v>1.327918747</v>
      </c>
      <c r="G12" s="5">
        <f t="shared" si="4"/>
        <v>1.078030323</v>
      </c>
      <c r="H12" s="5">
        <f t="shared" si="5"/>
        <v>1.038282391</v>
      </c>
      <c r="I12" s="5">
        <v>265.0</v>
      </c>
      <c r="J12" s="5">
        <v>0.0</v>
      </c>
      <c r="K12" s="5">
        <f t="shared" si="6"/>
        <v>265</v>
      </c>
      <c r="L12" s="5">
        <f t="shared" si="7"/>
        <v>1</v>
      </c>
      <c r="M12" s="5">
        <f t="shared" si="8"/>
        <v>-0.300012824</v>
      </c>
      <c r="N12" s="5">
        <f t="shared" si="9"/>
        <v>0.5298952941</v>
      </c>
      <c r="O12" s="5">
        <f t="shared" si="10"/>
        <v>0.1149412351</v>
      </c>
      <c r="P12" s="5">
        <f t="shared" si="11"/>
        <v>0.3390298439</v>
      </c>
      <c r="Q12" s="11">
        <v>39.583</v>
      </c>
      <c r="R12" s="11">
        <v>34.375</v>
      </c>
      <c r="S12" s="11">
        <v>65.625</v>
      </c>
      <c r="T12" s="11">
        <v>33.333</v>
      </c>
      <c r="U12" s="5">
        <f t="shared" ref="U12:X12" si="25">(Q12-average(Q:Q))/stdev(Q:Q)</f>
        <v>-0.9218631748</v>
      </c>
      <c r="V12" s="5">
        <f t="shared" si="25"/>
        <v>-0.7930650328</v>
      </c>
      <c r="W12" s="5">
        <f t="shared" si="25"/>
        <v>0.3343854578</v>
      </c>
      <c r="X12" s="5">
        <f t="shared" si="25"/>
        <v>-0.505987986</v>
      </c>
      <c r="Y12" s="5">
        <f t="shared" si="13"/>
        <v>-0.471632684</v>
      </c>
      <c r="Z12" s="12">
        <f t="shared" si="14"/>
        <v>-0.6867551849</v>
      </c>
      <c r="AA12" s="5">
        <f t="shared" si="15"/>
        <v>0.2301856833</v>
      </c>
      <c r="AB12" s="5">
        <v>0.6533938714</v>
      </c>
      <c r="AC12" s="5">
        <f t="shared" si="16"/>
        <v>0.4182782113</v>
      </c>
      <c r="AD12" s="1"/>
    </row>
    <row r="13">
      <c r="A13" s="5">
        <v>949.0</v>
      </c>
      <c r="B13" s="1" t="s">
        <v>68</v>
      </c>
      <c r="C13" s="5">
        <v>27.0</v>
      </c>
      <c r="D13" s="5">
        <v>8.5</v>
      </c>
      <c r="E13" s="5">
        <f t="shared" si="2"/>
        <v>-0.7130751866</v>
      </c>
      <c r="F13" s="5">
        <f t="shared" si="3"/>
        <v>1.327918747</v>
      </c>
      <c r="G13" s="5">
        <f t="shared" si="4"/>
        <v>0.3074217803</v>
      </c>
      <c r="H13" s="5">
        <f t="shared" si="5"/>
        <v>0.5544562925</v>
      </c>
      <c r="I13" s="5">
        <v>223.0</v>
      </c>
      <c r="J13" s="5">
        <v>0.0</v>
      </c>
      <c r="K13" s="5">
        <f t="shared" si="6"/>
        <v>223</v>
      </c>
      <c r="L13" s="5">
        <f t="shared" si="7"/>
        <v>1</v>
      </c>
      <c r="M13" s="5">
        <f t="shared" si="8"/>
        <v>-0.3653632931</v>
      </c>
      <c r="N13" s="5">
        <f t="shared" si="9"/>
        <v>0.5298952941</v>
      </c>
      <c r="O13" s="5">
        <f t="shared" si="10"/>
        <v>0.08226600048</v>
      </c>
      <c r="P13" s="5">
        <f t="shared" si="11"/>
        <v>0.2868205022</v>
      </c>
      <c r="Q13" s="11">
        <v>63.542</v>
      </c>
      <c r="R13" s="11">
        <v>51.042</v>
      </c>
      <c r="S13" s="11">
        <v>55.208</v>
      </c>
      <c r="T13" s="11">
        <v>40.625</v>
      </c>
      <c r="U13" s="5">
        <f t="shared" ref="U13:X13" si="26">(Q13-average(Q:Q))/stdev(Q:Q)</f>
        <v>0.3106059714</v>
      </c>
      <c r="V13" s="5">
        <f t="shared" si="26"/>
        <v>0.05814448648</v>
      </c>
      <c r="W13" s="5">
        <f t="shared" si="26"/>
        <v>-0.2861496368</v>
      </c>
      <c r="X13" s="5">
        <f t="shared" si="26"/>
        <v>-0.1033253991</v>
      </c>
      <c r="Y13" s="5">
        <f t="shared" si="13"/>
        <v>-0.005181144517</v>
      </c>
      <c r="Z13" s="12">
        <f t="shared" si="14"/>
        <v>-0.07198016753</v>
      </c>
      <c r="AA13" s="5">
        <f t="shared" si="15"/>
        <v>0.2564322091</v>
      </c>
      <c r="AB13" s="5">
        <v>0.5878712426</v>
      </c>
      <c r="AC13" s="5">
        <f t="shared" si="16"/>
        <v>0.4037384462</v>
      </c>
      <c r="AD13" s="1"/>
    </row>
    <row r="14">
      <c r="A14" s="5">
        <v>1077.0</v>
      </c>
      <c r="B14" s="1" t="s">
        <v>70</v>
      </c>
      <c r="C14" s="5">
        <v>265.0</v>
      </c>
      <c r="D14" s="5">
        <v>7.75</v>
      </c>
      <c r="E14" s="5">
        <f t="shared" si="2"/>
        <v>0.7367653921</v>
      </c>
      <c r="F14" s="5">
        <f t="shared" si="3"/>
        <v>0.5886650117</v>
      </c>
      <c r="G14" s="5">
        <f t="shared" si="4"/>
        <v>0.6627152019</v>
      </c>
      <c r="H14" s="5">
        <f t="shared" si="5"/>
        <v>0.8140732165</v>
      </c>
      <c r="I14" s="5">
        <v>19.0</v>
      </c>
      <c r="J14" s="5">
        <v>0.0</v>
      </c>
      <c r="K14" s="5">
        <f t="shared" si="6"/>
        <v>19</v>
      </c>
      <c r="L14" s="5">
        <f t="shared" si="7"/>
        <v>1</v>
      </c>
      <c r="M14" s="5">
        <f t="shared" si="8"/>
        <v>-0.6827798575</v>
      </c>
      <c r="N14" s="5">
        <f t="shared" si="9"/>
        <v>0.5298952941</v>
      </c>
      <c r="O14" s="5">
        <f t="shared" si="10"/>
        <v>-0.07644228173</v>
      </c>
      <c r="P14" s="5">
        <f t="shared" si="11"/>
        <v>-0.2764819736</v>
      </c>
      <c r="Q14" s="11">
        <v>61.458</v>
      </c>
      <c r="R14" s="11">
        <v>56.25</v>
      </c>
      <c r="S14" s="11">
        <v>56.25</v>
      </c>
      <c r="T14" s="11">
        <v>58.333</v>
      </c>
      <c r="U14" s="5">
        <f t="shared" ref="U14:X14" si="27">(Q14-average(Q:Q))/stdev(Q:Q)</f>
        <v>0.2034034296</v>
      </c>
      <c r="V14" s="5">
        <f t="shared" si="27"/>
        <v>0.3241251175</v>
      </c>
      <c r="W14" s="5">
        <f t="shared" si="27"/>
        <v>-0.2240782565</v>
      </c>
      <c r="X14" s="5">
        <f t="shared" si="27"/>
        <v>0.8745063464</v>
      </c>
      <c r="Y14" s="5">
        <f t="shared" si="13"/>
        <v>0.2944891592</v>
      </c>
      <c r="Z14" s="12">
        <f t="shared" si="14"/>
        <v>0.5426685537</v>
      </c>
      <c r="AA14" s="5">
        <f t="shared" si="15"/>
        <v>0.3600865989</v>
      </c>
      <c r="AB14" s="1"/>
      <c r="AC14" s="5">
        <f t="shared" si="16"/>
        <v>0.3600865989</v>
      </c>
      <c r="AD14" s="1"/>
    </row>
    <row r="15">
      <c r="A15" s="5">
        <v>215.0</v>
      </c>
      <c r="B15" s="1" t="s">
        <v>48</v>
      </c>
      <c r="C15" s="5">
        <v>109.0</v>
      </c>
      <c r="D15" s="5">
        <v>7.25</v>
      </c>
      <c r="E15" s="5">
        <f t="shared" si="2"/>
        <v>-0.2135502813</v>
      </c>
      <c r="F15" s="5">
        <f t="shared" si="3"/>
        <v>0.09582918794</v>
      </c>
      <c r="G15" s="5">
        <f t="shared" si="4"/>
        <v>-0.05886054669</v>
      </c>
      <c r="H15" s="5">
        <f t="shared" si="5"/>
        <v>-0.2426119261</v>
      </c>
      <c r="I15" s="5">
        <v>1102.0</v>
      </c>
      <c r="J15" s="5">
        <v>0.0</v>
      </c>
      <c r="K15" s="5">
        <f t="shared" si="6"/>
        <v>1102</v>
      </c>
      <c r="L15" s="5">
        <f t="shared" si="7"/>
        <v>1</v>
      </c>
      <c r="M15" s="5">
        <f t="shared" si="8"/>
        <v>1.002328668</v>
      </c>
      <c r="N15" s="5">
        <f t="shared" si="9"/>
        <v>0.5298952941</v>
      </c>
      <c r="O15" s="5">
        <f t="shared" si="10"/>
        <v>0.7661119812</v>
      </c>
      <c r="P15" s="5">
        <f t="shared" si="11"/>
        <v>0.8752782307</v>
      </c>
      <c r="Q15" s="11">
        <v>43.75</v>
      </c>
      <c r="R15" s="11">
        <v>68.75</v>
      </c>
      <c r="S15" s="11">
        <v>66.667</v>
      </c>
      <c r="T15" s="11">
        <v>58.333</v>
      </c>
      <c r="U15" s="5">
        <f t="shared" ref="U15:X15" si="28">(Q15-average(Q:Q))/stdev(Q:Q)</f>
        <v>-0.7075095318</v>
      </c>
      <c r="V15" s="5">
        <f t="shared" si="28"/>
        <v>0.9625194891</v>
      </c>
      <c r="W15" s="5">
        <f t="shared" si="28"/>
        <v>0.3964568381</v>
      </c>
      <c r="X15" s="5">
        <f t="shared" si="28"/>
        <v>0.8745063464</v>
      </c>
      <c r="Y15" s="5">
        <f t="shared" si="13"/>
        <v>0.3814932854</v>
      </c>
      <c r="Z15" s="12">
        <f t="shared" si="14"/>
        <v>0.6176514271</v>
      </c>
      <c r="AA15" s="5">
        <f t="shared" si="15"/>
        <v>0.4167725773</v>
      </c>
      <c r="AB15" s="5">
        <v>0.2398822672</v>
      </c>
      <c r="AC15" s="5">
        <f t="shared" si="16"/>
        <v>0.3381546617</v>
      </c>
      <c r="AD15" s="1"/>
    </row>
    <row r="16">
      <c r="A16" s="5">
        <v>523.0</v>
      </c>
      <c r="B16" s="1" t="s">
        <v>47</v>
      </c>
      <c r="C16" s="5">
        <v>12.0</v>
      </c>
      <c r="D16" s="5">
        <v>8.25</v>
      </c>
      <c r="E16" s="5">
        <f t="shared" si="2"/>
        <v>-0.8044516936</v>
      </c>
      <c r="F16" s="5">
        <f t="shared" si="3"/>
        <v>1.081500835</v>
      </c>
      <c r="G16" s="5">
        <f t="shared" si="4"/>
        <v>0.1385245709</v>
      </c>
      <c r="H16" s="5">
        <f t="shared" si="5"/>
        <v>0.3721888914</v>
      </c>
      <c r="I16" s="5">
        <v>949.0</v>
      </c>
      <c r="J16" s="5">
        <v>0.0</v>
      </c>
      <c r="K16" s="5">
        <f t="shared" si="6"/>
        <v>949</v>
      </c>
      <c r="L16" s="5">
        <f t="shared" si="7"/>
        <v>1</v>
      </c>
      <c r="M16" s="5">
        <f t="shared" si="8"/>
        <v>0.764266245</v>
      </c>
      <c r="N16" s="5">
        <f t="shared" si="9"/>
        <v>0.5298952941</v>
      </c>
      <c r="O16" s="5">
        <f t="shared" si="10"/>
        <v>0.6470807695</v>
      </c>
      <c r="P16" s="5">
        <f t="shared" si="11"/>
        <v>0.8044133077</v>
      </c>
      <c r="Q16" s="11">
        <v>47.917</v>
      </c>
      <c r="R16" s="11">
        <v>34.375</v>
      </c>
      <c r="S16" s="11">
        <v>41.667</v>
      </c>
      <c r="T16" s="11">
        <v>28.125</v>
      </c>
      <c r="U16" s="5">
        <f t="shared" ref="U16:X16" si="29">(Q16-average(Q:Q))/stdev(Q:Q)</f>
        <v>-0.4931558888</v>
      </c>
      <c r="V16" s="5">
        <f t="shared" si="29"/>
        <v>-0.7930650328</v>
      </c>
      <c r="W16" s="5">
        <f t="shared" si="29"/>
        <v>-1.092779734</v>
      </c>
      <c r="X16" s="5">
        <f t="shared" si="29"/>
        <v>-0.7935725654</v>
      </c>
      <c r="Y16" s="5">
        <f t="shared" si="13"/>
        <v>-0.7931433051</v>
      </c>
      <c r="Z16" s="12">
        <f t="shared" si="14"/>
        <v>-0.8905859336</v>
      </c>
      <c r="AA16" s="5">
        <f t="shared" si="15"/>
        <v>0.09533875514</v>
      </c>
      <c r="AB16" s="5">
        <v>0.589095518</v>
      </c>
      <c r="AC16" s="5">
        <f t="shared" si="16"/>
        <v>0.3147862053</v>
      </c>
      <c r="AD16" s="1"/>
    </row>
    <row r="17">
      <c r="A17" s="5">
        <v>616.0</v>
      </c>
      <c r="B17" s="1" t="s">
        <v>37</v>
      </c>
      <c r="C17" s="5">
        <v>269.0</v>
      </c>
      <c r="D17" s="5">
        <v>6.75</v>
      </c>
      <c r="E17" s="5">
        <f t="shared" si="2"/>
        <v>0.7611324607</v>
      </c>
      <c r="F17" s="5">
        <f t="shared" si="3"/>
        <v>-0.3970066358</v>
      </c>
      <c r="G17" s="5">
        <f t="shared" si="4"/>
        <v>0.1820629124</v>
      </c>
      <c r="H17" s="5">
        <f t="shared" si="5"/>
        <v>0.4266883083</v>
      </c>
      <c r="I17" s="5">
        <v>520.0</v>
      </c>
      <c r="J17" s="5">
        <v>0.0</v>
      </c>
      <c r="K17" s="5">
        <f t="shared" si="6"/>
        <v>520</v>
      </c>
      <c r="L17" s="5">
        <f t="shared" si="7"/>
        <v>1</v>
      </c>
      <c r="M17" s="5">
        <f t="shared" si="8"/>
        <v>0.09675788157</v>
      </c>
      <c r="N17" s="5">
        <f t="shared" si="9"/>
        <v>0.5298952941</v>
      </c>
      <c r="O17" s="5">
        <f t="shared" si="10"/>
        <v>0.3133265878</v>
      </c>
      <c r="P17" s="5">
        <f t="shared" si="11"/>
        <v>0.5597558288</v>
      </c>
      <c r="Q17" s="11">
        <v>60.417</v>
      </c>
      <c r="R17" s="11">
        <v>30.208</v>
      </c>
      <c r="S17" s="11">
        <v>50.0</v>
      </c>
      <c r="T17" s="11">
        <v>11.458</v>
      </c>
      <c r="U17" s="5">
        <f t="shared" ref="U17:X17" si="30">(Q17-average(Q:Q))/stdev(Q:Q)</f>
        <v>0.1498535994</v>
      </c>
      <c r="V17" s="5">
        <f t="shared" si="30"/>
        <v>-1.005880181</v>
      </c>
      <c r="W17" s="5">
        <f t="shared" si="30"/>
        <v>-0.5963873995</v>
      </c>
      <c r="X17" s="5">
        <f t="shared" si="30"/>
        <v>-1.713920527</v>
      </c>
      <c r="Y17" s="5">
        <f t="shared" si="13"/>
        <v>-0.7915836269</v>
      </c>
      <c r="Z17" s="12">
        <f t="shared" si="14"/>
        <v>-0.8897098554</v>
      </c>
      <c r="AA17" s="5">
        <f t="shared" si="15"/>
        <v>0.03224476054</v>
      </c>
      <c r="AB17" s="5">
        <v>0.6502463525</v>
      </c>
      <c r="AC17" s="5">
        <f t="shared" si="16"/>
        <v>0.3069121347</v>
      </c>
      <c r="AD17" s="1"/>
    </row>
    <row r="18">
      <c r="A18" s="5">
        <v>174.0</v>
      </c>
      <c r="B18" s="1" t="s">
        <v>35</v>
      </c>
      <c r="C18" s="5">
        <v>99.0</v>
      </c>
      <c r="D18" s="5">
        <v>6.25</v>
      </c>
      <c r="E18" s="5">
        <f t="shared" si="2"/>
        <v>-0.2744679527</v>
      </c>
      <c r="F18" s="5">
        <f t="shared" si="3"/>
        <v>-0.8898424595</v>
      </c>
      <c r="G18" s="5">
        <f t="shared" si="4"/>
        <v>-0.5821552061</v>
      </c>
      <c r="H18" s="5">
        <f t="shared" si="5"/>
        <v>-0.7629909607</v>
      </c>
      <c r="I18" s="5">
        <v>1527.0</v>
      </c>
      <c r="J18" s="5">
        <v>0.0</v>
      </c>
      <c r="K18" s="5">
        <f t="shared" si="6"/>
        <v>1527</v>
      </c>
      <c r="L18" s="5">
        <f t="shared" si="7"/>
        <v>1</v>
      </c>
      <c r="M18" s="5">
        <f t="shared" si="8"/>
        <v>1.663613178</v>
      </c>
      <c r="N18" s="5">
        <f t="shared" si="9"/>
        <v>0.5298952941</v>
      </c>
      <c r="O18" s="5">
        <f t="shared" si="10"/>
        <v>1.096754236</v>
      </c>
      <c r="P18" s="5">
        <f t="shared" si="11"/>
        <v>1.047260348</v>
      </c>
      <c r="Q18" s="11">
        <f>AVERAGE(72.917, 47.917)</f>
        <v>60.417</v>
      </c>
      <c r="R18" s="11">
        <f>AVERAGE(58.333, 43.75)</f>
        <v>51.0415</v>
      </c>
      <c r="S18" s="11">
        <f>AVERAGE(72.917, 64.583)</f>
        <v>68.75</v>
      </c>
      <c r="T18" s="11">
        <f>AVERAGE(54.167, 39.583)</f>
        <v>46.875</v>
      </c>
      <c r="U18" s="5">
        <f t="shared" ref="U18:X18" si="31">(Q18-average(Q:Q))/stdev(Q:Q)</f>
        <v>0.1498535994</v>
      </c>
      <c r="V18" s="5">
        <f t="shared" si="31"/>
        <v>0.05811895071</v>
      </c>
      <c r="W18" s="5">
        <f t="shared" si="31"/>
        <v>0.5205400293</v>
      </c>
      <c r="X18" s="5">
        <f t="shared" si="31"/>
        <v>0.241798184</v>
      </c>
      <c r="Y18" s="5">
        <f t="shared" si="13"/>
        <v>0.2425776908</v>
      </c>
      <c r="Z18" s="12">
        <f t="shared" si="14"/>
        <v>0.4925217669</v>
      </c>
      <c r="AA18" s="5">
        <f t="shared" si="15"/>
        <v>0.2589303846</v>
      </c>
      <c r="AB18" s="5">
        <v>0.3287796818</v>
      </c>
      <c r="AC18" s="5">
        <f t="shared" si="16"/>
        <v>0.2899745167</v>
      </c>
      <c r="AD18" s="1"/>
    </row>
    <row r="19">
      <c r="A19" s="5">
        <v>520.0</v>
      </c>
      <c r="B19" s="1" t="s">
        <v>55</v>
      </c>
      <c r="C19" s="5">
        <v>55.0</v>
      </c>
      <c r="D19" s="5">
        <v>7.25</v>
      </c>
      <c r="E19" s="5">
        <f t="shared" si="2"/>
        <v>-0.5425057067</v>
      </c>
      <c r="F19" s="5">
        <f t="shared" si="3"/>
        <v>0.09582918794</v>
      </c>
      <c r="G19" s="5">
        <f t="shared" si="4"/>
        <v>-0.2233382594</v>
      </c>
      <c r="H19" s="5">
        <f t="shared" si="5"/>
        <v>-0.4725867745</v>
      </c>
      <c r="I19" s="5">
        <v>586.0</v>
      </c>
      <c r="J19" s="5">
        <v>0.0</v>
      </c>
      <c r="K19" s="5">
        <f t="shared" si="6"/>
        <v>586</v>
      </c>
      <c r="L19" s="5">
        <f t="shared" si="7"/>
        <v>1</v>
      </c>
      <c r="M19" s="5">
        <f t="shared" si="8"/>
        <v>0.1994514759</v>
      </c>
      <c r="N19" s="5">
        <f t="shared" si="9"/>
        <v>0.5298952941</v>
      </c>
      <c r="O19" s="5">
        <f t="shared" si="10"/>
        <v>0.364673385</v>
      </c>
      <c r="P19" s="5">
        <f t="shared" si="11"/>
        <v>0.6038819297</v>
      </c>
      <c r="Q19" s="11">
        <v>93.75</v>
      </c>
      <c r="R19" s="11">
        <v>82.292</v>
      </c>
      <c r="S19" s="11">
        <v>95.833</v>
      </c>
      <c r="T19" s="11">
        <v>73.958</v>
      </c>
      <c r="U19" s="5">
        <f t="shared" ref="U19:X19" si="32">(Q19-average(Q:Q))/stdev(Q:Q)</f>
        <v>1.864528421</v>
      </c>
      <c r="V19" s="5">
        <f t="shared" si="32"/>
        <v>1.654130415</v>
      </c>
      <c r="W19" s="5">
        <f t="shared" si="32"/>
        <v>2.133859792</v>
      </c>
      <c r="X19" s="5">
        <f t="shared" si="32"/>
        <v>1.737315304</v>
      </c>
      <c r="Y19" s="5">
        <f t="shared" si="13"/>
        <v>1.847458483</v>
      </c>
      <c r="Z19" s="12">
        <f t="shared" si="14"/>
        <v>1.35921245</v>
      </c>
      <c r="AA19" s="5">
        <f t="shared" si="15"/>
        <v>0.4968358683</v>
      </c>
      <c r="AB19" s="5">
        <v>-0.129611</v>
      </c>
      <c r="AC19" s="5">
        <f t="shared" si="16"/>
        <v>0.2184150379</v>
      </c>
      <c r="AD19" s="1"/>
    </row>
    <row r="20">
      <c r="A20" s="5">
        <v>1092.0</v>
      </c>
      <c r="B20" s="1" t="s">
        <v>73</v>
      </c>
      <c r="C20" s="5">
        <v>115.0</v>
      </c>
      <c r="D20" s="5">
        <v>8.25</v>
      </c>
      <c r="E20" s="5">
        <f t="shared" si="2"/>
        <v>-0.1769996785</v>
      </c>
      <c r="F20" s="5">
        <f t="shared" si="3"/>
        <v>1.081500835</v>
      </c>
      <c r="G20" s="5">
        <f t="shared" si="4"/>
        <v>0.4522505784</v>
      </c>
      <c r="H20" s="5">
        <f t="shared" si="5"/>
        <v>0.6724957832</v>
      </c>
      <c r="I20" s="5">
        <v>0.0</v>
      </c>
      <c r="J20" s="5">
        <v>0.0</v>
      </c>
      <c r="K20" s="5">
        <f t="shared" si="6"/>
        <v>0</v>
      </c>
      <c r="L20" s="5">
        <f t="shared" si="7"/>
        <v>0</v>
      </c>
      <c r="M20" s="5">
        <f t="shared" si="8"/>
        <v>-1</v>
      </c>
      <c r="N20" s="5">
        <f t="shared" si="9"/>
        <v>-1</v>
      </c>
      <c r="O20" s="5">
        <f t="shared" si="10"/>
        <v>-1</v>
      </c>
      <c r="P20" s="5">
        <f t="shared" si="11"/>
        <v>-1</v>
      </c>
      <c r="Q20" s="11">
        <v>77.083</v>
      </c>
      <c r="R20" s="11">
        <v>60.417</v>
      </c>
      <c r="S20" s="11">
        <v>73.958</v>
      </c>
      <c r="T20" s="11">
        <v>63.542</v>
      </c>
      <c r="U20" s="5">
        <f t="shared" ref="U20:X20" si="33">(Q20-average(Q:Q))/stdev(Q:Q)</f>
        <v>1.00716529</v>
      </c>
      <c r="V20" s="5">
        <f t="shared" si="33"/>
        <v>0.5369402652</v>
      </c>
      <c r="W20" s="5">
        <f t="shared" si="33"/>
        <v>0.8307777919</v>
      </c>
      <c r="X20" s="5">
        <f t="shared" si="33"/>
        <v>1.162146146</v>
      </c>
      <c r="Y20" s="5">
        <f t="shared" si="13"/>
        <v>0.8842573731</v>
      </c>
      <c r="Z20" s="12">
        <f t="shared" si="14"/>
        <v>0.9403496015</v>
      </c>
      <c r="AA20" s="5">
        <f t="shared" si="15"/>
        <v>0.2042817949</v>
      </c>
      <c r="AB20" s="1"/>
      <c r="AC20" s="5">
        <f t="shared" si="16"/>
        <v>0.2042817949</v>
      </c>
      <c r="AD20" s="1"/>
    </row>
    <row r="21">
      <c r="A21" s="5">
        <v>830.0</v>
      </c>
      <c r="B21" s="1" t="s">
        <v>53</v>
      </c>
      <c r="C21" s="5">
        <v>428.0</v>
      </c>
      <c r="D21" s="5">
        <v>7.0</v>
      </c>
      <c r="E21" s="5">
        <f t="shared" si="2"/>
        <v>1.729723435</v>
      </c>
      <c r="F21" s="5">
        <f t="shared" si="3"/>
        <v>-0.1505887239</v>
      </c>
      <c r="G21" s="5">
        <f t="shared" si="4"/>
        <v>0.7895673558</v>
      </c>
      <c r="H21" s="5">
        <f t="shared" si="5"/>
        <v>0.888576027</v>
      </c>
      <c r="I21" s="5">
        <v>532.0</v>
      </c>
      <c r="J21" s="5">
        <v>0.0</v>
      </c>
      <c r="K21" s="5">
        <f t="shared" si="6"/>
        <v>532</v>
      </c>
      <c r="L21" s="5">
        <f t="shared" si="7"/>
        <v>1</v>
      </c>
      <c r="M21" s="5">
        <f t="shared" si="8"/>
        <v>0.1154294442</v>
      </c>
      <c r="N21" s="5">
        <f t="shared" si="9"/>
        <v>0.5298952941</v>
      </c>
      <c r="O21" s="5">
        <f t="shared" si="10"/>
        <v>0.3226623691</v>
      </c>
      <c r="P21" s="5">
        <f t="shared" si="11"/>
        <v>0.5680337746</v>
      </c>
      <c r="Q21" s="11">
        <v>47.917</v>
      </c>
      <c r="R21" s="11">
        <v>22.917</v>
      </c>
      <c r="S21" s="11">
        <v>22.917</v>
      </c>
      <c r="T21" s="11">
        <v>9.375</v>
      </c>
      <c r="U21" s="5">
        <f t="shared" ref="U21:X21" si="34">(Q21-average(Q:Q))/stdev(Q:Q)</f>
        <v>-0.4931558888</v>
      </c>
      <c r="V21" s="5">
        <f t="shared" si="34"/>
        <v>-1.37824285</v>
      </c>
      <c r="W21" s="5">
        <f t="shared" si="34"/>
        <v>-2.209707162</v>
      </c>
      <c r="X21" s="5">
        <f t="shared" si="34"/>
        <v>-1.828943315</v>
      </c>
      <c r="Y21" s="5">
        <f t="shared" si="13"/>
        <v>-1.477512304</v>
      </c>
      <c r="Z21" s="12">
        <f t="shared" si="14"/>
        <v>-1.215529639</v>
      </c>
      <c r="AA21" s="5">
        <f t="shared" si="15"/>
        <v>0.08036005414</v>
      </c>
      <c r="AB21" s="5">
        <v>0.3045542355</v>
      </c>
      <c r="AC21" s="5">
        <f t="shared" si="16"/>
        <v>0.1800019125</v>
      </c>
      <c r="AD21" s="1"/>
    </row>
    <row r="22">
      <c r="A22" s="5">
        <v>492.0</v>
      </c>
      <c r="B22" s="1" t="s">
        <v>46</v>
      </c>
      <c r="C22" s="5">
        <v>37.0</v>
      </c>
      <c r="D22" s="5">
        <v>8.25</v>
      </c>
      <c r="E22" s="5">
        <f t="shared" si="2"/>
        <v>-0.6521575152</v>
      </c>
      <c r="F22" s="5">
        <f t="shared" si="3"/>
        <v>1.081500835</v>
      </c>
      <c r="G22" s="5">
        <f t="shared" si="4"/>
        <v>0.2146716601</v>
      </c>
      <c r="H22" s="5">
        <f t="shared" si="5"/>
        <v>0.4633267315</v>
      </c>
      <c r="I22" s="5">
        <v>880.0</v>
      </c>
      <c r="J22" s="5">
        <v>0.0</v>
      </c>
      <c r="K22" s="5">
        <f t="shared" si="6"/>
        <v>880</v>
      </c>
      <c r="L22" s="5">
        <f t="shared" si="7"/>
        <v>1</v>
      </c>
      <c r="M22" s="5">
        <f t="shared" si="8"/>
        <v>0.65690476</v>
      </c>
      <c r="N22" s="5">
        <f t="shared" si="9"/>
        <v>0.5298952941</v>
      </c>
      <c r="O22" s="5">
        <f t="shared" si="10"/>
        <v>0.593400027</v>
      </c>
      <c r="P22" s="5">
        <f t="shared" si="11"/>
        <v>0.7703246244</v>
      </c>
      <c r="Q22" s="11">
        <v>36.458</v>
      </c>
      <c r="R22" s="11">
        <v>23.958</v>
      </c>
      <c r="S22" s="11">
        <v>60.417</v>
      </c>
      <c r="T22" s="11">
        <v>29.167</v>
      </c>
      <c r="U22" s="5">
        <f t="shared" ref="U22:X22" si="35">(Q22-average(Q:Q))/stdev(Q:Q)</f>
        <v>-1.082615547</v>
      </c>
      <c r="V22" s="5">
        <f t="shared" si="35"/>
        <v>-1.325077366</v>
      </c>
      <c r="W22" s="5">
        <f t="shared" si="35"/>
        <v>0.02414769522</v>
      </c>
      <c r="X22" s="5">
        <f t="shared" si="35"/>
        <v>-0.7360335616</v>
      </c>
      <c r="Y22" s="5">
        <f t="shared" si="13"/>
        <v>-0.7798946949</v>
      </c>
      <c r="Z22" s="12">
        <f t="shared" si="14"/>
        <v>-0.8831164673</v>
      </c>
      <c r="AA22" s="5">
        <f t="shared" si="15"/>
        <v>0.1168449629</v>
      </c>
      <c r="AB22" s="5">
        <v>0.1532665312</v>
      </c>
      <c r="AC22" s="5">
        <f t="shared" si="16"/>
        <v>0.1330323266</v>
      </c>
      <c r="AD22" s="1"/>
    </row>
    <row r="23">
      <c r="A23" s="5">
        <v>541.0</v>
      </c>
      <c r="B23" s="1" t="s">
        <v>58</v>
      </c>
      <c r="C23" s="5">
        <v>56.0</v>
      </c>
      <c r="D23" s="5">
        <v>5.25</v>
      </c>
      <c r="E23" s="5">
        <f t="shared" si="2"/>
        <v>-0.5364139396</v>
      </c>
      <c r="F23" s="5">
        <f t="shared" si="3"/>
        <v>-1.875514107</v>
      </c>
      <c r="G23" s="5">
        <f t="shared" si="4"/>
        <v>-1.205964023</v>
      </c>
      <c r="H23" s="5">
        <f t="shared" si="5"/>
        <v>-1.098163933</v>
      </c>
      <c r="I23" s="5">
        <v>1045.0</v>
      </c>
      <c r="J23" s="5">
        <v>0.0</v>
      </c>
      <c r="K23" s="5">
        <f t="shared" si="6"/>
        <v>1045</v>
      </c>
      <c r="L23" s="5">
        <f t="shared" si="7"/>
        <v>1</v>
      </c>
      <c r="M23" s="5">
        <f t="shared" si="8"/>
        <v>0.9136387459</v>
      </c>
      <c r="N23" s="5">
        <f t="shared" si="9"/>
        <v>0.5298952941</v>
      </c>
      <c r="O23" s="5">
        <f t="shared" si="10"/>
        <v>0.72176702</v>
      </c>
      <c r="P23" s="5">
        <f t="shared" si="11"/>
        <v>0.8495687259</v>
      </c>
      <c r="Q23" s="11">
        <v>85.417</v>
      </c>
      <c r="R23" s="11">
        <v>64.583</v>
      </c>
      <c r="S23" s="11">
        <v>72.917</v>
      </c>
      <c r="T23" s="11">
        <v>51.042</v>
      </c>
      <c r="U23" s="5">
        <f t="shared" ref="U23:X23" si="36">(Q23-average(Q:Q))/stdev(Q:Q)</f>
        <v>1.435872576</v>
      </c>
      <c r="V23" s="5">
        <f t="shared" si="36"/>
        <v>0.7497043413</v>
      </c>
      <c r="W23" s="5">
        <f t="shared" si="36"/>
        <v>0.7687659811</v>
      </c>
      <c r="X23" s="5">
        <f t="shared" si="36"/>
        <v>0.4718989793</v>
      </c>
      <c r="Y23" s="5">
        <f t="shared" si="13"/>
        <v>0.8565604694</v>
      </c>
      <c r="Z23" s="12">
        <f t="shared" si="14"/>
        <v>0.925505521</v>
      </c>
      <c r="AA23" s="5">
        <f t="shared" si="15"/>
        <v>0.2256367714</v>
      </c>
      <c r="AB23" s="5">
        <v>0.01169847909</v>
      </c>
      <c r="AC23" s="5">
        <f t="shared" si="16"/>
        <v>0.1305530859</v>
      </c>
      <c r="AD23" s="1"/>
    </row>
    <row r="24">
      <c r="A24" s="5">
        <v>239.0</v>
      </c>
      <c r="B24" s="1" t="s">
        <v>40</v>
      </c>
      <c r="C24" s="5">
        <v>141.0</v>
      </c>
      <c r="D24" s="5">
        <v>7.0</v>
      </c>
      <c r="E24" s="5">
        <f t="shared" si="2"/>
        <v>-0.01861373292</v>
      </c>
      <c r="F24" s="5">
        <f t="shared" si="3"/>
        <v>-0.1505887239</v>
      </c>
      <c r="G24" s="5">
        <f t="shared" si="4"/>
        <v>-0.08460122842</v>
      </c>
      <c r="H24" s="5">
        <f t="shared" si="5"/>
        <v>-0.2908629031</v>
      </c>
      <c r="I24" s="5">
        <v>226.0</v>
      </c>
      <c r="J24" s="5">
        <v>0.0</v>
      </c>
      <c r="K24" s="5">
        <f t="shared" si="6"/>
        <v>226</v>
      </c>
      <c r="L24" s="5">
        <f t="shared" si="7"/>
        <v>1</v>
      </c>
      <c r="M24" s="5">
        <f t="shared" si="8"/>
        <v>-0.3606954025</v>
      </c>
      <c r="N24" s="5">
        <f t="shared" si="9"/>
        <v>0.5298952941</v>
      </c>
      <c r="O24" s="5">
        <f t="shared" si="10"/>
        <v>0.08459994581</v>
      </c>
      <c r="P24" s="5">
        <f t="shared" si="11"/>
        <v>0.2908606983</v>
      </c>
      <c r="Q24" s="11">
        <v>76.042</v>
      </c>
      <c r="R24" s="11">
        <v>40.625</v>
      </c>
      <c r="S24" s="11">
        <v>50.0</v>
      </c>
      <c r="T24" s="11">
        <v>41.667</v>
      </c>
      <c r="U24" s="5">
        <f t="shared" ref="U24:X24" si="37">(Q24-average(Q:Q))/stdev(Q:Q)</f>
        <v>0.9536154596</v>
      </c>
      <c r="V24" s="5">
        <f t="shared" si="37"/>
        <v>-0.473867847</v>
      </c>
      <c r="W24" s="5">
        <f t="shared" si="37"/>
        <v>-0.5963873995</v>
      </c>
      <c r="X24" s="5">
        <f t="shared" si="37"/>
        <v>-0.04578639536</v>
      </c>
      <c r="Y24" s="5">
        <f t="shared" si="13"/>
        <v>-0.04060654555</v>
      </c>
      <c r="Z24" s="12">
        <f t="shared" si="14"/>
        <v>-0.2015106587</v>
      </c>
      <c r="AA24" s="5">
        <f t="shared" si="15"/>
        <v>-0.0671709545</v>
      </c>
      <c r="AB24" s="5">
        <v>0.3037111217</v>
      </c>
      <c r="AC24" s="5">
        <f t="shared" si="16"/>
        <v>0.09766552381</v>
      </c>
      <c r="AD24" s="1"/>
    </row>
    <row r="25">
      <c r="A25" s="5">
        <v>815.0</v>
      </c>
      <c r="B25" s="1" t="s">
        <v>49</v>
      </c>
      <c r="C25" s="5">
        <v>32.0</v>
      </c>
      <c r="D25" s="5">
        <v>8.25</v>
      </c>
      <c r="E25" s="5">
        <f t="shared" si="2"/>
        <v>-0.6826163509</v>
      </c>
      <c r="F25" s="5">
        <f t="shared" si="3"/>
        <v>1.081500835</v>
      </c>
      <c r="G25" s="5">
        <f t="shared" si="4"/>
        <v>0.1994422422</v>
      </c>
      <c r="H25" s="5">
        <f t="shared" si="5"/>
        <v>0.446589568</v>
      </c>
      <c r="I25" s="5">
        <v>268.0</v>
      </c>
      <c r="J25" s="5">
        <v>0.0</v>
      </c>
      <c r="K25" s="5">
        <f t="shared" si="6"/>
        <v>268</v>
      </c>
      <c r="L25" s="5">
        <f t="shared" si="7"/>
        <v>1</v>
      </c>
      <c r="M25" s="5">
        <f t="shared" si="8"/>
        <v>-0.2953449333</v>
      </c>
      <c r="N25" s="5">
        <f t="shared" si="9"/>
        <v>0.5298952941</v>
      </c>
      <c r="O25" s="5">
        <f t="shared" si="10"/>
        <v>0.1172751804</v>
      </c>
      <c r="P25" s="5">
        <f t="shared" si="11"/>
        <v>0.3424546399</v>
      </c>
      <c r="Q25" s="11">
        <v>38.542</v>
      </c>
      <c r="R25" s="11">
        <v>28.125</v>
      </c>
      <c r="S25" s="11">
        <v>76.042</v>
      </c>
      <c r="T25" s="11">
        <v>51.042</v>
      </c>
      <c r="U25" s="5">
        <f t="shared" ref="U25:X25" si="38">(Q25-average(Q:Q))/stdev(Q:Q)</f>
        <v>-0.975413005</v>
      </c>
      <c r="V25" s="5">
        <f t="shared" si="38"/>
        <v>-1.112262219</v>
      </c>
      <c r="W25" s="5">
        <f t="shared" si="38"/>
        <v>0.9549205525</v>
      </c>
      <c r="X25" s="5">
        <f t="shared" si="38"/>
        <v>0.4718989793</v>
      </c>
      <c r="Y25" s="5">
        <f t="shared" si="13"/>
        <v>-0.165213923</v>
      </c>
      <c r="Z25" s="12">
        <f t="shared" si="14"/>
        <v>-0.4064651559</v>
      </c>
      <c r="AA25" s="5">
        <f t="shared" si="15"/>
        <v>0.1275263507</v>
      </c>
      <c r="AB25" s="5">
        <v>0.04309712914</v>
      </c>
      <c r="AC25" s="5">
        <f t="shared" si="16"/>
        <v>0.09000225221</v>
      </c>
      <c r="AD25" s="1"/>
    </row>
    <row r="26">
      <c r="A26" s="5">
        <v>808.0</v>
      </c>
      <c r="B26" s="1" t="s">
        <v>71</v>
      </c>
      <c r="C26" s="5">
        <v>71.0</v>
      </c>
      <c r="D26" s="5">
        <v>6.25</v>
      </c>
      <c r="E26" s="5">
        <f t="shared" si="2"/>
        <v>-0.4450374325</v>
      </c>
      <c r="F26" s="5">
        <f t="shared" si="3"/>
        <v>-0.8898424595</v>
      </c>
      <c r="G26" s="5">
        <f t="shared" si="4"/>
        <v>-0.667439946</v>
      </c>
      <c r="H26" s="5">
        <f t="shared" si="5"/>
        <v>-0.8169699786</v>
      </c>
      <c r="I26" s="5">
        <v>904.0</v>
      </c>
      <c r="J26" s="5">
        <v>0.0</v>
      </c>
      <c r="K26" s="5">
        <f t="shared" si="6"/>
        <v>904</v>
      </c>
      <c r="L26" s="5">
        <f t="shared" si="7"/>
        <v>1</v>
      </c>
      <c r="M26" s="5">
        <f t="shared" si="8"/>
        <v>0.6942478852</v>
      </c>
      <c r="N26" s="5">
        <f t="shared" si="9"/>
        <v>0.5298952941</v>
      </c>
      <c r="O26" s="5">
        <f t="shared" si="10"/>
        <v>0.6120715896</v>
      </c>
      <c r="P26" s="5">
        <f t="shared" si="11"/>
        <v>0.7823500429</v>
      </c>
      <c r="Q26" s="11">
        <v>66.667</v>
      </c>
      <c r="R26" s="11">
        <v>79.167</v>
      </c>
      <c r="S26" s="11">
        <v>86.458</v>
      </c>
      <c r="T26" s="11">
        <v>64.583</v>
      </c>
      <c r="U26" s="5">
        <f t="shared" ref="U26:X26" si="39">(Q26-average(Q:Q))/stdev(Q:Q)</f>
        <v>0.4713583435</v>
      </c>
      <c r="V26" s="5">
        <f t="shared" si="39"/>
        <v>1.494531823</v>
      </c>
      <c r="W26" s="5">
        <f t="shared" si="39"/>
        <v>1.575396078</v>
      </c>
      <c r="X26" s="5">
        <f t="shared" si="39"/>
        <v>1.21962993</v>
      </c>
      <c r="Y26" s="5">
        <f t="shared" si="13"/>
        <v>1.190229043</v>
      </c>
      <c r="Z26" s="12">
        <f t="shared" si="14"/>
        <v>1.090976188</v>
      </c>
      <c r="AA26" s="5">
        <f t="shared" si="15"/>
        <v>0.3521187508</v>
      </c>
      <c r="AB26" s="5">
        <v>-0.2419800257</v>
      </c>
      <c r="AC26" s="5">
        <f t="shared" si="16"/>
        <v>0.08807485015</v>
      </c>
      <c r="AD26" s="1"/>
    </row>
    <row r="27">
      <c r="A27" s="5">
        <v>940.0</v>
      </c>
      <c r="B27" s="1" t="s">
        <v>75</v>
      </c>
      <c r="C27" s="5">
        <v>36.0</v>
      </c>
      <c r="D27" s="5">
        <v>6.75</v>
      </c>
      <c r="E27" s="5">
        <f t="shared" si="2"/>
        <v>-0.6582492823</v>
      </c>
      <c r="F27" s="5">
        <f t="shared" si="3"/>
        <v>-0.3970066358</v>
      </c>
      <c r="G27" s="5">
        <f t="shared" si="4"/>
        <v>-0.5276279591</v>
      </c>
      <c r="H27" s="5">
        <f t="shared" si="5"/>
        <v>-0.7263800376</v>
      </c>
      <c r="I27" s="5">
        <v>67.0</v>
      </c>
      <c r="J27" s="5">
        <v>0.0</v>
      </c>
      <c r="K27" s="5">
        <f t="shared" si="6"/>
        <v>67</v>
      </c>
      <c r="L27" s="5">
        <f t="shared" si="7"/>
        <v>1</v>
      </c>
      <c r="M27" s="5">
        <f t="shared" si="8"/>
        <v>-0.6080936071</v>
      </c>
      <c r="N27" s="5">
        <f t="shared" si="9"/>
        <v>0.5298952941</v>
      </c>
      <c r="O27" s="5">
        <f t="shared" si="10"/>
        <v>-0.03909915651</v>
      </c>
      <c r="P27" s="5">
        <f t="shared" si="11"/>
        <v>-0.1977350665</v>
      </c>
      <c r="Q27" s="11">
        <v>93.75</v>
      </c>
      <c r="R27" s="11">
        <v>60.417</v>
      </c>
      <c r="S27" s="11">
        <v>80.208</v>
      </c>
      <c r="T27" s="11">
        <v>54.167</v>
      </c>
      <c r="U27" s="5">
        <f t="shared" ref="U27:X27" si="40">(Q27-average(Q:Q))/stdev(Q:Q)</f>
        <v>1.864528421</v>
      </c>
      <c r="V27" s="5">
        <f t="shared" si="40"/>
        <v>0.5369402652</v>
      </c>
      <c r="W27" s="5">
        <f t="shared" si="40"/>
        <v>1.203086935</v>
      </c>
      <c r="X27" s="5">
        <f t="shared" si="40"/>
        <v>0.6444607709</v>
      </c>
      <c r="Y27" s="5">
        <f t="shared" si="13"/>
        <v>1.062254098</v>
      </c>
      <c r="Z27" s="12">
        <f t="shared" si="14"/>
        <v>1.030657119</v>
      </c>
      <c r="AA27" s="5">
        <f t="shared" si="15"/>
        <v>0.03551400514</v>
      </c>
      <c r="AB27" s="5">
        <v>0.1075049807</v>
      </c>
      <c r="AC27" s="5">
        <f t="shared" si="16"/>
        <v>0.06750999428</v>
      </c>
      <c r="AD27" s="1"/>
    </row>
    <row r="28">
      <c r="A28" s="5">
        <v>755.0</v>
      </c>
      <c r="B28" s="1" t="s">
        <v>65</v>
      </c>
      <c r="C28" s="5">
        <v>70.0</v>
      </c>
      <c r="D28" s="5">
        <v>7.75</v>
      </c>
      <c r="E28" s="5">
        <f t="shared" si="2"/>
        <v>-0.4511291997</v>
      </c>
      <c r="F28" s="5">
        <f t="shared" si="3"/>
        <v>0.5886650117</v>
      </c>
      <c r="G28" s="5">
        <f t="shared" si="4"/>
        <v>0.06876790599</v>
      </c>
      <c r="H28" s="5">
        <f t="shared" si="5"/>
        <v>0.2622363552</v>
      </c>
      <c r="I28" s="5">
        <v>165.0</v>
      </c>
      <c r="J28" s="5">
        <v>0.0</v>
      </c>
      <c r="K28" s="5">
        <f t="shared" si="6"/>
        <v>165</v>
      </c>
      <c r="L28" s="5">
        <f t="shared" si="7"/>
        <v>1</v>
      </c>
      <c r="M28" s="5">
        <f t="shared" si="8"/>
        <v>-0.4556091791</v>
      </c>
      <c r="N28" s="5">
        <f t="shared" si="9"/>
        <v>0.5298952941</v>
      </c>
      <c r="O28" s="5">
        <f t="shared" si="10"/>
        <v>0.0371430575</v>
      </c>
      <c r="P28" s="5">
        <f t="shared" si="11"/>
        <v>0.1927253421</v>
      </c>
      <c r="Q28" s="11">
        <v>57.292</v>
      </c>
      <c r="R28" s="11">
        <v>60.417</v>
      </c>
      <c r="S28" s="11">
        <v>68.75</v>
      </c>
      <c r="T28" s="11">
        <v>43.75</v>
      </c>
      <c r="U28" s="5">
        <f t="shared" ref="U28:X28" si="41">(Q28-average(Q:Q))/stdev(Q:Q)</f>
        <v>-0.01089877267</v>
      </c>
      <c r="V28" s="5">
        <f t="shared" si="41"/>
        <v>0.5369402652</v>
      </c>
      <c r="W28" s="5">
        <f t="shared" si="41"/>
        <v>0.5205400293</v>
      </c>
      <c r="X28" s="5">
        <f t="shared" si="41"/>
        <v>0.06923639242</v>
      </c>
      <c r="Y28" s="5">
        <f t="shared" si="13"/>
        <v>0.2789544786</v>
      </c>
      <c r="Z28" s="12">
        <f t="shared" si="14"/>
        <v>0.5281614134</v>
      </c>
      <c r="AA28" s="5">
        <f t="shared" si="15"/>
        <v>0.3277077036</v>
      </c>
      <c r="AB28" s="5">
        <v>-0.3290350034</v>
      </c>
      <c r="AC28" s="5">
        <f t="shared" si="16"/>
        <v>0.03582205602</v>
      </c>
      <c r="AD28" s="1"/>
    </row>
    <row r="29">
      <c r="A29" s="5">
        <v>810.0</v>
      </c>
      <c r="B29" s="1" t="s">
        <v>54</v>
      </c>
      <c r="C29" s="5">
        <v>428.0</v>
      </c>
      <c r="D29" s="5">
        <v>8.75</v>
      </c>
      <c r="E29" s="5">
        <f t="shared" si="2"/>
        <v>1.729723435</v>
      </c>
      <c r="F29" s="5">
        <f t="shared" si="3"/>
        <v>1.574336659</v>
      </c>
      <c r="G29" s="5">
        <f t="shared" si="4"/>
        <v>1.652030047</v>
      </c>
      <c r="H29" s="5">
        <f t="shared" si="5"/>
        <v>1.28531321</v>
      </c>
      <c r="I29" s="5">
        <v>100.0</v>
      </c>
      <c r="J29" s="5">
        <v>4.0</v>
      </c>
      <c r="K29" s="5">
        <f t="shared" si="6"/>
        <v>104</v>
      </c>
      <c r="L29" s="5">
        <f t="shared" si="7"/>
        <v>0.9230769231</v>
      </c>
      <c r="M29" s="5">
        <f t="shared" si="8"/>
        <v>-0.5505229557</v>
      </c>
      <c r="N29" s="5">
        <f t="shared" si="9"/>
        <v>0.3569976455</v>
      </c>
      <c r="O29" s="5">
        <f t="shared" si="10"/>
        <v>-0.09676265509</v>
      </c>
      <c r="P29" s="5">
        <f t="shared" si="11"/>
        <v>-0.3110669624</v>
      </c>
      <c r="Q29" s="11">
        <v>40.625</v>
      </c>
      <c r="R29" s="11">
        <v>17.708</v>
      </c>
      <c r="S29" s="11">
        <v>36.458</v>
      </c>
      <c r="T29" s="11">
        <v>13.542</v>
      </c>
      <c r="U29" s="5">
        <f t="shared" ref="U29:X29" si="42">(Q29-average(Q:Q))/stdev(Q:Q)</f>
        <v>-0.8682619039</v>
      </c>
      <c r="V29" s="5">
        <f t="shared" si="42"/>
        <v>-1.644274552</v>
      </c>
      <c r="W29" s="5">
        <f t="shared" si="42"/>
        <v>-1.403077066</v>
      </c>
      <c r="X29" s="5">
        <f t="shared" si="42"/>
        <v>-1.598842519</v>
      </c>
      <c r="Y29" s="5">
        <f t="shared" si="13"/>
        <v>-1.37861401</v>
      </c>
      <c r="Z29" s="12">
        <f t="shared" si="14"/>
        <v>-1.174143948</v>
      </c>
      <c r="AA29" s="5">
        <f t="shared" si="15"/>
        <v>-0.06663256681</v>
      </c>
      <c r="AB29" s="5">
        <v>0.135915877</v>
      </c>
      <c r="AC29" s="5">
        <f t="shared" si="16"/>
        <v>0.02338896377</v>
      </c>
      <c r="AD29" s="1"/>
    </row>
    <row r="30">
      <c r="A30" s="5">
        <v>200.0</v>
      </c>
      <c r="B30" s="1" t="s">
        <v>43</v>
      </c>
      <c r="C30" s="5">
        <v>72.0</v>
      </c>
      <c r="D30" s="5">
        <v>6.25</v>
      </c>
      <c r="E30" s="5">
        <f t="shared" si="2"/>
        <v>-0.4389456654</v>
      </c>
      <c r="F30" s="5">
        <f t="shared" si="3"/>
        <v>-0.8898424595</v>
      </c>
      <c r="G30" s="5">
        <f t="shared" si="4"/>
        <v>-0.6643940624</v>
      </c>
      <c r="H30" s="5">
        <f t="shared" si="5"/>
        <v>-0.8151037127</v>
      </c>
      <c r="I30" s="5">
        <v>277.0</v>
      </c>
      <c r="J30" s="5">
        <v>0.0</v>
      </c>
      <c r="K30" s="5">
        <f t="shared" si="6"/>
        <v>277</v>
      </c>
      <c r="L30" s="5">
        <f t="shared" si="7"/>
        <v>1</v>
      </c>
      <c r="M30" s="5">
        <f t="shared" si="8"/>
        <v>-0.2813412614</v>
      </c>
      <c r="N30" s="5">
        <f t="shared" si="9"/>
        <v>0.5298952941</v>
      </c>
      <c r="O30" s="5">
        <f t="shared" si="10"/>
        <v>0.1242770164</v>
      </c>
      <c r="P30" s="5">
        <f t="shared" si="11"/>
        <v>0.3525294546</v>
      </c>
      <c r="Q30" s="11">
        <v>75.0</v>
      </c>
      <c r="R30" s="11">
        <v>51.042</v>
      </c>
      <c r="S30" s="11">
        <v>62.5</v>
      </c>
      <c r="T30" s="11">
        <v>48.958</v>
      </c>
      <c r="U30" s="5">
        <f t="shared" ref="U30:X30" si="43">(Q30-average(Q:Q))/stdev(Q:Q)</f>
        <v>0.9000141887</v>
      </c>
      <c r="V30" s="5">
        <f t="shared" si="43"/>
        <v>0.05814448648</v>
      </c>
      <c r="W30" s="5">
        <f t="shared" si="43"/>
        <v>0.1482308864</v>
      </c>
      <c r="X30" s="5">
        <f t="shared" si="43"/>
        <v>0.3568209718</v>
      </c>
      <c r="Y30" s="5">
        <f t="shared" si="13"/>
        <v>0.3658026333</v>
      </c>
      <c r="Z30" s="12">
        <f t="shared" si="14"/>
        <v>0.604816198</v>
      </c>
      <c r="AA30" s="5">
        <f t="shared" si="15"/>
        <v>0.04741397996</v>
      </c>
      <c r="AB30" s="5">
        <v>-0.08904166028</v>
      </c>
      <c r="AC30" s="5">
        <f t="shared" si="16"/>
        <v>-0.01323297126</v>
      </c>
      <c r="AD30" s="1"/>
    </row>
    <row r="31">
      <c r="A31" s="5">
        <v>814.0</v>
      </c>
      <c r="B31" s="1" t="s">
        <v>50</v>
      </c>
      <c r="C31" s="5">
        <v>182.0</v>
      </c>
      <c r="D31" s="5">
        <v>6.25</v>
      </c>
      <c r="E31" s="5">
        <f t="shared" si="2"/>
        <v>0.2311487197</v>
      </c>
      <c r="F31" s="5">
        <f t="shared" si="3"/>
        <v>-0.8898424595</v>
      </c>
      <c r="G31" s="5">
        <f t="shared" si="4"/>
        <v>-0.3293468699</v>
      </c>
      <c r="H31" s="5">
        <f t="shared" si="5"/>
        <v>-0.5738875063</v>
      </c>
      <c r="I31" s="5">
        <v>1047.0</v>
      </c>
      <c r="J31" s="5">
        <v>0.0</v>
      </c>
      <c r="K31" s="5">
        <f t="shared" si="6"/>
        <v>1047</v>
      </c>
      <c r="L31" s="5">
        <f t="shared" si="7"/>
        <v>1</v>
      </c>
      <c r="M31" s="5">
        <f t="shared" si="8"/>
        <v>0.916750673</v>
      </c>
      <c r="N31" s="5">
        <f t="shared" si="9"/>
        <v>0.5298952941</v>
      </c>
      <c r="O31" s="5">
        <f t="shared" si="10"/>
        <v>0.7233229835</v>
      </c>
      <c r="P31" s="5">
        <f t="shared" si="11"/>
        <v>0.8504839702</v>
      </c>
      <c r="Q31" s="11">
        <v>26.042</v>
      </c>
      <c r="R31" s="11">
        <v>26.04</v>
      </c>
      <c r="S31" s="11">
        <v>42.708</v>
      </c>
      <c r="T31" s="11">
        <v>25.0</v>
      </c>
      <c r="U31" s="5">
        <f t="shared" ref="U31:X31" si="44">(Q31-average(Q:Q))/stdev(Q:Q)</f>
        <v>-1.618422493</v>
      </c>
      <c r="V31" s="5">
        <f t="shared" si="44"/>
        <v>-1.2187464</v>
      </c>
      <c r="W31" s="5">
        <f t="shared" si="44"/>
        <v>-1.030767923</v>
      </c>
      <c r="X31" s="5">
        <f t="shared" si="44"/>
        <v>-0.9661343569</v>
      </c>
      <c r="Y31" s="5">
        <f t="shared" si="13"/>
        <v>-1.208517793</v>
      </c>
      <c r="Z31" s="12">
        <f t="shared" si="14"/>
        <v>-1.099326063</v>
      </c>
      <c r="AA31" s="5">
        <f t="shared" si="15"/>
        <v>-0.2742431998</v>
      </c>
      <c r="AB31" s="5">
        <v>0.05696403871</v>
      </c>
      <c r="AC31" s="5">
        <f t="shared" si="16"/>
        <v>-0.1270399827</v>
      </c>
      <c r="AD31" s="1"/>
    </row>
    <row r="32">
      <c r="A32" s="5">
        <v>869.0</v>
      </c>
      <c r="B32" s="1" t="s">
        <v>76</v>
      </c>
      <c r="C32" s="5">
        <v>32.0</v>
      </c>
      <c r="D32" s="5">
        <v>7.0</v>
      </c>
      <c r="E32" s="5">
        <f t="shared" si="2"/>
        <v>-0.6826163509</v>
      </c>
      <c r="F32" s="5">
        <f t="shared" si="3"/>
        <v>-0.1505887239</v>
      </c>
      <c r="G32" s="5">
        <f t="shared" si="4"/>
        <v>-0.4166025374</v>
      </c>
      <c r="H32" s="5">
        <f t="shared" si="5"/>
        <v>-0.6454475481</v>
      </c>
      <c r="I32" s="5">
        <v>1163.0</v>
      </c>
      <c r="J32" s="5">
        <v>0.0</v>
      </c>
      <c r="K32" s="5">
        <f t="shared" si="6"/>
        <v>1163</v>
      </c>
      <c r="L32" s="5">
        <f t="shared" si="7"/>
        <v>1</v>
      </c>
      <c r="M32" s="5">
        <f t="shared" si="8"/>
        <v>1.097242445</v>
      </c>
      <c r="N32" s="5">
        <f t="shared" si="9"/>
        <v>0.5298952941</v>
      </c>
      <c r="O32" s="5">
        <f t="shared" si="10"/>
        <v>0.8135688695</v>
      </c>
      <c r="P32" s="5">
        <f t="shared" si="11"/>
        <v>0.9019805261</v>
      </c>
      <c r="Q32" s="11">
        <v>90.625</v>
      </c>
      <c r="R32" s="11">
        <v>66.666</v>
      </c>
      <c r="S32" s="11">
        <v>76.042</v>
      </c>
      <c r="T32" s="11">
        <v>47.917</v>
      </c>
      <c r="U32" s="5">
        <f t="shared" ref="U32:X32" si="45">(Q32-average(Q:Q))/stdev(Q:Q)</f>
        <v>1.703776049</v>
      </c>
      <c r="V32" s="5">
        <f t="shared" si="45"/>
        <v>0.8560863794</v>
      </c>
      <c r="W32" s="5">
        <f t="shared" si="45"/>
        <v>0.9549205525</v>
      </c>
      <c r="X32" s="5">
        <f t="shared" si="45"/>
        <v>0.2993371878</v>
      </c>
      <c r="Y32" s="5">
        <f t="shared" si="13"/>
        <v>0.9535300422</v>
      </c>
      <c r="Z32" s="12">
        <f t="shared" si="14"/>
        <v>0.9764886288</v>
      </c>
      <c r="AA32" s="5">
        <f t="shared" si="15"/>
        <v>0.4110072023</v>
      </c>
      <c r="AB32" s="5">
        <v>-0.9186887718</v>
      </c>
      <c r="AC32" s="5">
        <f t="shared" si="16"/>
        <v>-0.1799687862</v>
      </c>
      <c r="AD32" s="1"/>
    </row>
    <row r="33">
      <c r="A33" s="5">
        <v>833.0</v>
      </c>
      <c r="B33" s="1" t="s">
        <v>66</v>
      </c>
      <c r="C33" s="5">
        <v>167.0</v>
      </c>
      <c r="D33" s="5">
        <v>6.25</v>
      </c>
      <c r="E33" s="5">
        <f t="shared" si="2"/>
        <v>0.1397722127</v>
      </c>
      <c r="F33" s="5">
        <f t="shared" si="3"/>
        <v>-0.8898424595</v>
      </c>
      <c r="G33" s="5">
        <f t="shared" si="4"/>
        <v>-0.3750351234</v>
      </c>
      <c r="H33" s="5">
        <f t="shared" si="5"/>
        <v>-0.6124011132</v>
      </c>
      <c r="I33" s="5">
        <v>6.0</v>
      </c>
      <c r="J33" s="5">
        <v>0.0</v>
      </c>
      <c r="K33" s="5">
        <f t="shared" si="6"/>
        <v>6</v>
      </c>
      <c r="L33" s="5">
        <f t="shared" si="7"/>
        <v>1</v>
      </c>
      <c r="M33" s="5">
        <f t="shared" si="8"/>
        <v>-0.7030073837</v>
      </c>
      <c r="N33" s="5">
        <f t="shared" si="9"/>
        <v>0.5298952941</v>
      </c>
      <c r="O33" s="5">
        <f t="shared" si="10"/>
        <v>-0.08655604482</v>
      </c>
      <c r="P33" s="5">
        <f t="shared" si="11"/>
        <v>-0.294204087</v>
      </c>
      <c r="Q33" s="11">
        <v>55.208</v>
      </c>
      <c r="R33" s="11">
        <v>77.083</v>
      </c>
      <c r="S33" s="11">
        <v>68.75</v>
      </c>
      <c r="T33" s="11">
        <v>68.75</v>
      </c>
      <c r="U33" s="5">
        <f t="shared" ref="U33:X33" si="46">(Q33-average(Q:Q))/stdev(Q:Q)</f>
        <v>-0.1181013145</v>
      </c>
      <c r="V33" s="5">
        <f t="shared" si="46"/>
        <v>1.388098713</v>
      </c>
      <c r="W33" s="5">
        <f t="shared" si="46"/>
        <v>0.5205400293</v>
      </c>
      <c r="X33" s="5">
        <f t="shared" si="46"/>
        <v>1.449730725</v>
      </c>
      <c r="Y33" s="5">
        <f t="shared" si="13"/>
        <v>0.8100670381</v>
      </c>
      <c r="Z33" s="12">
        <f t="shared" si="14"/>
        <v>0.9000372426</v>
      </c>
      <c r="AA33" s="5">
        <f t="shared" si="15"/>
        <v>-0.002189319182</v>
      </c>
      <c r="AB33" s="5">
        <v>-0.4520105456</v>
      </c>
      <c r="AC33" s="5">
        <f t="shared" si="16"/>
        <v>-0.2021098643</v>
      </c>
      <c r="AD33" s="1"/>
    </row>
    <row r="34">
      <c r="A34" s="5">
        <v>877.0</v>
      </c>
      <c r="B34" s="1" t="s">
        <v>78</v>
      </c>
      <c r="C34" s="5">
        <v>149.0</v>
      </c>
      <c r="D34" s="5">
        <v>6.5</v>
      </c>
      <c r="E34" s="5">
        <f t="shared" si="2"/>
        <v>0.03012040418</v>
      </c>
      <c r="F34" s="5">
        <f t="shared" si="3"/>
        <v>-0.6434245476</v>
      </c>
      <c r="G34" s="5">
        <f t="shared" si="4"/>
        <v>-0.3066520717</v>
      </c>
      <c r="H34" s="5">
        <f t="shared" si="5"/>
        <v>-0.5537617464</v>
      </c>
      <c r="I34" s="5">
        <v>27.0</v>
      </c>
      <c r="J34" s="5">
        <v>100.0</v>
      </c>
      <c r="K34" s="5">
        <f t="shared" si="6"/>
        <v>127</v>
      </c>
      <c r="L34" s="5">
        <f t="shared" si="7"/>
        <v>-0.5748031496</v>
      </c>
      <c r="M34" s="5">
        <f t="shared" si="8"/>
        <v>-0.514735794</v>
      </c>
      <c r="N34" s="5">
        <f t="shared" si="9"/>
        <v>-3.009741606</v>
      </c>
      <c r="O34" s="5">
        <f t="shared" si="10"/>
        <v>-1.7622387</v>
      </c>
      <c r="P34" s="5">
        <f t="shared" si="11"/>
        <v>-1.32749339</v>
      </c>
      <c r="Q34" s="11">
        <v>90.625</v>
      </c>
      <c r="R34" s="11">
        <v>88.542</v>
      </c>
      <c r="S34" s="11">
        <v>81.25</v>
      </c>
      <c r="T34" s="11">
        <v>73.958</v>
      </c>
      <c r="U34" s="5">
        <f t="shared" ref="U34:X34" si="47">(Q34-average(Q:Q))/stdev(Q:Q)</f>
        <v>1.703776049</v>
      </c>
      <c r="V34" s="5">
        <f t="shared" si="47"/>
        <v>1.973327601</v>
      </c>
      <c r="W34" s="5">
        <f t="shared" si="47"/>
        <v>1.265158315</v>
      </c>
      <c r="X34" s="5">
        <f t="shared" si="47"/>
        <v>1.737315304</v>
      </c>
      <c r="Y34" s="5">
        <f t="shared" si="13"/>
        <v>1.669894317</v>
      </c>
      <c r="Z34" s="12">
        <f t="shared" si="14"/>
        <v>1.292243908</v>
      </c>
      <c r="AA34" s="5">
        <f t="shared" si="15"/>
        <v>-0.1963370761</v>
      </c>
      <c r="AB34" s="5">
        <v>-0.2442036106</v>
      </c>
      <c r="AC34" s="5">
        <f t="shared" si="16"/>
        <v>-0.2176110914</v>
      </c>
      <c r="AD34" s="1"/>
    </row>
    <row r="35">
      <c r="A35" s="5">
        <v>871.0</v>
      </c>
      <c r="B35" s="1" t="s">
        <v>80</v>
      </c>
      <c r="C35" s="5">
        <v>125.0</v>
      </c>
      <c r="D35" s="5">
        <v>7.5</v>
      </c>
      <c r="E35" s="5">
        <f t="shared" si="2"/>
        <v>-0.1160820071</v>
      </c>
      <c r="F35" s="5">
        <f t="shared" si="3"/>
        <v>0.3422470998</v>
      </c>
      <c r="G35" s="5">
        <f t="shared" si="4"/>
        <v>0.1130825463</v>
      </c>
      <c r="H35" s="5">
        <f t="shared" si="5"/>
        <v>0.3362774841</v>
      </c>
      <c r="I35" s="5">
        <v>0.0</v>
      </c>
      <c r="J35" s="5">
        <v>0.0</v>
      </c>
      <c r="K35" s="5">
        <f t="shared" si="6"/>
        <v>0</v>
      </c>
      <c r="L35" s="5">
        <f t="shared" si="7"/>
        <v>0</v>
      </c>
      <c r="M35" s="5">
        <f t="shared" si="8"/>
        <v>-1</v>
      </c>
      <c r="N35" s="5">
        <f t="shared" si="9"/>
        <v>-1</v>
      </c>
      <c r="O35" s="5">
        <f t="shared" si="10"/>
        <v>-1</v>
      </c>
      <c r="P35" s="5">
        <f t="shared" si="11"/>
        <v>-1</v>
      </c>
      <c r="Q35" s="11">
        <v>78.125</v>
      </c>
      <c r="R35" s="11">
        <v>44.792</v>
      </c>
      <c r="S35" s="11">
        <v>54.167</v>
      </c>
      <c r="T35" s="11">
        <v>36.458</v>
      </c>
      <c r="U35" s="5">
        <f t="shared" ref="U35:X35" si="48">(Q35-average(Q:Q))/stdev(Q:Q)</f>
        <v>1.060766561</v>
      </c>
      <c r="V35" s="5">
        <f t="shared" si="48"/>
        <v>-0.2610526993</v>
      </c>
      <c r="W35" s="5">
        <f t="shared" si="48"/>
        <v>-0.3481614477</v>
      </c>
      <c r="X35" s="5">
        <f t="shared" si="48"/>
        <v>-0.3334261945</v>
      </c>
      <c r="Y35" s="5">
        <f t="shared" si="13"/>
        <v>0.02953155482</v>
      </c>
      <c r="Z35" s="12">
        <f t="shared" si="14"/>
        <v>0.1718474755</v>
      </c>
      <c r="AA35" s="5">
        <f t="shared" si="15"/>
        <v>-0.1639583468</v>
      </c>
      <c r="AB35" s="5">
        <v>-0.2948177722</v>
      </c>
      <c r="AC35" s="5">
        <f t="shared" si="16"/>
        <v>-0.2221180914</v>
      </c>
      <c r="AD35" s="1"/>
    </row>
    <row r="36">
      <c r="A36" s="5">
        <v>205.0</v>
      </c>
      <c r="B36" s="1" t="s">
        <v>45</v>
      </c>
      <c r="C36" s="5">
        <v>33.0</v>
      </c>
      <c r="D36" s="5">
        <v>5.0</v>
      </c>
      <c r="E36" s="5">
        <f t="shared" si="2"/>
        <v>-0.6765245838</v>
      </c>
      <c r="F36" s="5">
        <f t="shared" si="3"/>
        <v>-2.121932019</v>
      </c>
      <c r="G36" s="5">
        <f t="shared" si="4"/>
        <v>-1.399228301</v>
      </c>
      <c r="H36" s="5">
        <f t="shared" si="5"/>
        <v>-1.182889809</v>
      </c>
      <c r="I36" s="5">
        <v>200.0</v>
      </c>
      <c r="J36" s="5">
        <v>0.0</v>
      </c>
      <c r="K36" s="5">
        <f t="shared" si="6"/>
        <v>200</v>
      </c>
      <c r="L36" s="5">
        <f t="shared" si="7"/>
        <v>1</v>
      </c>
      <c r="M36" s="5">
        <f t="shared" si="8"/>
        <v>-0.4011504548</v>
      </c>
      <c r="N36" s="5">
        <f t="shared" si="9"/>
        <v>0.5298952941</v>
      </c>
      <c r="O36" s="5">
        <f t="shared" si="10"/>
        <v>0.06437241964</v>
      </c>
      <c r="P36" s="5">
        <f t="shared" si="11"/>
        <v>0.2537172041</v>
      </c>
      <c r="Q36" s="11">
        <v>67.708</v>
      </c>
      <c r="R36" s="11">
        <v>58.333</v>
      </c>
      <c r="S36" s="11">
        <v>57.292</v>
      </c>
      <c r="T36" s="11">
        <v>47.917</v>
      </c>
      <c r="U36" s="5">
        <f t="shared" ref="U36:X36" si="49">(Q36-average(Q:Q))/stdev(Q:Q)</f>
        <v>0.5249081737</v>
      </c>
      <c r="V36" s="5">
        <f t="shared" si="49"/>
        <v>0.4305071555</v>
      </c>
      <c r="W36" s="5">
        <f t="shared" si="49"/>
        <v>-0.1620068762</v>
      </c>
      <c r="X36" s="5">
        <f t="shared" si="49"/>
        <v>0.2993371878</v>
      </c>
      <c r="Y36" s="5">
        <f t="shared" si="13"/>
        <v>0.2731864102</v>
      </c>
      <c r="Z36" s="12">
        <f t="shared" si="14"/>
        <v>0.5226723737</v>
      </c>
      <c r="AA36" s="5">
        <f t="shared" si="15"/>
        <v>-0.1355000772</v>
      </c>
      <c r="AB36" s="5">
        <v>-0.3737848198</v>
      </c>
      <c r="AC36" s="5">
        <f t="shared" si="16"/>
        <v>-0.2414044073</v>
      </c>
      <c r="AD36" s="1"/>
    </row>
    <row r="37">
      <c r="A37" s="5">
        <v>1017.0</v>
      </c>
      <c r="B37" s="1" t="s">
        <v>83</v>
      </c>
      <c r="C37" s="5">
        <v>0.0</v>
      </c>
      <c r="D37" s="5">
        <v>8.5</v>
      </c>
      <c r="E37" s="5">
        <f t="shared" si="2"/>
        <v>-1</v>
      </c>
      <c r="F37" s="5">
        <f t="shared" si="3"/>
        <v>1.327918747</v>
      </c>
      <c r="G37" s="5">
        <f t="shared" si="4"/>
        <v>0.1639593736</v>
      </c>
      <c r="H37" s="5">
        <f t="shared" si="5"/>
        <v>0.4049189717</v>
      </c>
      <c r="I37" s="5">
        <v>0.0</v>
      </c>
      <c r="J37" s="5">
        <v>0.0</v>
      </c>
      <c r="K37" s="5">
        <f t="shared" si="6"/>
        <v>0</v>
      </c>
      <c r="L37" s="5">
        <f t="shared" si="7"/>
        <v>0</v>
      </c>
      <c r="M37" s="5">
        <f t="shared" si="8"/>
        <v>-1</v>
      </c>
      <c r="N37" s="5">
        <f t="shared" si="9"/>
        <v>-1</v>
      </c>
      <c r="O37" s="5">
        <f t="shared" si="10"/>
        <v>-1</v>
      </c>
      <c r="P37" s="5">
        <f t="shared" si="11"/>
        <v>-1</v>
      </c>
      <c r="Q37" s="11">
        <v>64.583</v>
      </c>
      <c r="R37" s="11">
        <v>51.042</v>
      </c>
      <c r="S37" s="11">
        <v>54.167</v>
      </c>
      <c r="T37" s="11">
        <v>42.708</v>
      </c>
      <c r="U37" s="5">
        <f t="shared" ref="U37:X37" si="50">(Q37-average(Q:Q))/stdev(Q:Q)</f>
        <v>0.3641558016</v>
      </c>
      <c r="V37" s="5">
        <f t="shared" si="50"/>
        <v>0.05814448648</v>
      </c>
      <c r="W37" s="5">
        <f t="shared" si="50"/>
        <v>-0.3481614477</v>
      </c>
      <c r="X37" s="5">
        <f t="shared" si="50"/>
        <v>0.01169738864</v>
      </c>
      <c r="Y37" s="5">
        <f t="shared" si="13"/>
        <v>0.02145905726</v>
      </c>
      <c r="Z37" s="12">
        <f t="shared" si="14"/>
        <v>0.1464891029</v>
      </c>
      <c r="AA37" s="5">
        <f t="shared" si="15"/>
        <v>-0.1495306418</v>
      </c>
      <c r="AB37" s="5">
        <v>-0.3795284859</v>
      </c>
      <c r="AC37" s="5">
        <f t="shared" si="16"/>
        <v>-0.2517519059</v>
      </c>
      <c r="AD37" s="1"/>
    </row>
    <row r="38">
      <c r="A38" s="5">
        <v>817.0</v>
      </c>
      <c r="B38" s="1" t="s">
        <v>67</v>
      </c>
      <c r="C38" s="5">
        <v>41.0</v>
      </c>
      <c r="D38" s="5">
        <v>6.75</v>
      </c>
      <c r="E38" s="5">
        <f t="shared" si="2"/>
        <v>-0.6277904467</v>
      </c>
      <c r="F38" s="5">
        <f t="shared" si="3"/>
        <v>-0.3970066358</v>
      </c>
      <c r="G38" s="5">
        <f t="shared" si="4"/>
        <v>-0.5123985412</v>
      </c>
      <c r="H38" s="5">
        <f t="shared" si="5"/>
        <v>-0.7158201878</v>
      </c>
      <c r="I38" s="5">
        <v>100.0</v>
      </c>
      <c r="J38" s="5">
        <v>0.0</v>
      </c>
      <c r="K38" s="5">
        <f t="shared" si="6"/>
        <v>100</v>
      </c>
      <c r="L38" s="5">
        <f t="shared" si="7"/>
        <v>1</v>
      </c>
      <c r="M38" s="5">
        <f t="shared" si="8"/>
        <v>-0.5567468099</v>
      </c>
      <c r="N38" s="5">
        <f t="shared" si="9"/>
        <v>0.5298952941</v>
      </c>
      <c r="O38" s="5">
        <f t="shared" si="10"/>
        <v>-0.01342575791</v>
      </c>
      <c r="P38" s="5">
        <f t="shared" si="11"/>
        <v>-0.1158695729</v>
      </c>
      <c r="Q38" s="11">
        <v>61.458</v>
      </c>
      <c r="R38" s="11">
        <v>40.625</v>
      </c>
      <c r="S38" s="11">
        <v>59.375</v>
      </c>
      <c r="T38" s="11">
        <v>46.875</v>
      </c>
      <c r="U38" s="5">
        <f t="shared" ref="U38:X38" si="51">(Q38-average(Q:Q))/stdev(Q:Q)</f>
        <v>0.2034034296</v>
      </c>
      <c r="V38" s="5">
        <f t="shared" si="51"/>
        <v>-0.473867847</v>
      </c>
      <c r="W38" s="5">
        <f t="shared" si="51"/>
        <v>-0.03792368508</v>
      </c>
      <c r="X38" s="5">
        <f t="shared" si="51"/>
        <v>0.241798184</v>
      </c>
      <c r="Y38" s="5">
        <f t="shared" si="13"/>
        <v>-0.01664747965</v>
      </c>
      <c r="Z38" s="12">
        <f t="shared" si="14"/>
        <v>-0.1290251125</v>
      </c>
      <c r="AA38" s="5">
        <f t="shared" si="15"/>
        <v>-0.320238291</v>
      </c>
      <c r="AB38" s="5">
        <v>-0.2729824658</v>
      </c>
      <c r="AC38" s="5">
        <f t="shared" si="16"/>
        <v>-0.299235702</v>
      </c>
      <c r="AD38" s="1"/>
    </row>
    <row r="39">
      <c r="A39" s="5">
        <v>513.0</v>
      </c>
      <c r="B39" s="1" t="s">
        <v>57</v>
      </c>
      <c r="C39" s="5">
        <v>36.0</v>
      </c>
      <c r="D39" s="5">
        <v>5.5</v>
      </c>
      <c r="E39" s="5">
        <f t="shared" si="2"/>
        <v>-0.6582492823</v>
      </c>
      <c r="F39" s="5">
        <f t="shared" si="3"/>
        <v>-1.629096195</v>
      </c>
      <c r="G39" s="5">
        <f t="shared" si="4"/>
        <v>-1.143672739</v>
      </c>
      <c r="H39" s="5">
        <f t="shared" si="5"/>
        <v>-1.06942636</v>
      </c>
      <c r="I39" s="5">
        <v>602.0</v>
      </c>
      <c r="J39" s="5">
        <v>0.0</v>
      </c>
      <c r="K39" s="5">
        <f t="shared" si="6"/>
        <v>602</v>
      </c>
      <c r="L39" s="5">
        <f t="shared" si="7"/>
        <v>1</v>
      </c>
      <c r="M39" s="5">
        <f t="shared" si="8"/>
        <v>0.2243468928</v>
      </c>
      <c r="N39" s="5">
        <f t="shared" si="9"/>
        <v>0.5298952941</v>
      </c>
      <c r="O39" s="5">
        <f t="shared" si="10"/>
        <v>0.3771210934</v>
      </c>
      <c r="P39" s="5">
        <f t="shared" si="11"/>
        <v>0.6141018592</v>
      </c>
      <c r="Q39" s="11">
        <v>51.042</v>
      </c>
      <c r="R39" s="11">
        <v>43.75</v>
      </c>
      <c r="S39" s="11">
        <v>60.417</v>
      </c>
      <c r="T39" s="11">
        <v>39.583</v>
      </c>
      <c r="U39" s="5">
        <f t="shared" ref="U39:X39" si="52">(Q39-average(Q:Q))/stdev(Q:Q)</f>
        <v>-0.3324035168</v>
      </c>
      <c r="V39" s="5">
        <f t="shared" si="52"/>
        <v>-0.3142692541</v>
      </c>
      <c r="W39" s="5">
        <f t="shared" si="52"/>
        <v>0.02414769522</v>
      </c>
      <c r="X39" s="5">
        <f t="shared" si="52"/>
        <v>-0.1608644029</v>
      </c>
      <c r="Y39" s="5">
        <f t="shared" si="13"/>
        <v>-0.1958473696</v>
      </c>
      <c r="Z39" s="12">
        <f t="shared" si="14"/>
        <v>-0.4425464604</v>
      </c>
      <c r="AA39" s="5">
        <f t="shared" si="15"/>
        <v>-0.2992903203</v>
      </c>
      <c r="AB39" s="5">
        <v>-0.3196909739</v>
      </c>
      <c r="AC39" s="5">
        <f t="shared" si="16"/>
        <v>-0.3083572775</v>
      </c>
      <c r="AD39" s="1"/>
    </row>
    <row r="40">
      <c r="A40" s="5">
        <v>244.0</v>
      </c>
      <c r="B40" s="1" t="s">
        <v>56</v>
      </c>
      <c r="C40" s="5">
        <v>54.0</v>
      </c>
      <c r="D40" s="5">
        <v>7.25</v>
      </c>
      <c r="E40" s="5">
        <f t="shared" si="2"/>
        <v>-0.5485974739</v>
      </c>
      <c r="F40" s="5">
        <f t="shared" si="3"/>
        <v>0.09582918794</v>
      </c>
      <c r="G40" s="5">
        <f t="shared" si="4"/>
        <v>-0.226384143</v>
      </c>
      <c r="H40" s="5">
        <f t="shared" si="5"/>
        <v>-0.4757984268</v>
      </c>
      <c r="I40" s="5">
        <v>29.0</v>
      </c>
      <c r="J40" s="5">
        <v>0.0</v>
      </c>
      <c r="K40" s="5">
        <f t="shared" si="6"/>
        <v>29</v>
      </c>
      <c r="L40" s="5">
        <f t="shared" si="7"/>
        <v>1</v>
      </c>
      <c r="M40" s="5">
        <f t="shared" si="8"/>
        <v>-0.667220222</v>
      </c>
      <c r="N40" s="5">
        <f t="shared" si="9"/>
        <v>0.5298952941</v>
      </c>
      <c r="O40" s="5">
        <f t="shared" si="10"/>
        <v>-0.06866246398</v>
      </c>
      <c r="P40" s="5">
        <f t="shared" si="11"/>
        <v>-0.2620352342</v>
      </c>
      <c r="Q40" s="11">
        <v>60.417</v>
      </c>
      <c r="R40" s="11">
        <v>42.708</v>
      </c>
      <c r="S40" s="11">
        <v>65.625</v>
      </c>
      <c r="T40" s="11">
        <v>46.875</v>
      </c>
      <c r="U40" s="5">
        <f t="shared" ref="U40:X40" si="53">(Q40-average(Q:Q))/stdev(Q:Q)</f>
        <v>0.1498535994</v>
      </c>
      <c r="V40" s="5">
        <f t="shared" si="53"/>
        <v>-0.367485809</v>
      </c>
      <c r="W40" s="5">
        <f t="shared" si="53"/>
        <v>0.3343854578</v>
      </c>
      <c r="X40" s="5">
        <f t="shared" si="53"/>
        <v>0.241798184</v>
      </c>
      <c r="Y40" s="5">
        <f t="shared" si="13"/>
        <v>0.08963785806</v>
      </c>
      <c r="Z40" s="12">
        <f t="shared" si="14"/>
        <v>0.2993958217</v>
      </c>
      <c r="AA40" s="5">
        <f t="shared" si="15"/>
        <v>-0.1461459464</v>
      </c>
      <c r="AB40" s="5">
        <v>-0.5774536135</v>
      </c>
      <c r="AC40" s="5">
        <f t="shared" si="16"/>
        <v>-0.3378382429</v>
      </c>
      <c r="AD40" s="1"/>
    </row>
    <row r="41">
      <c r="A41" s="5">
        <v>676.0</v>
      </c>
      <c r="B41" s="1" t="s">
        <v>59</v>
      </c>
      <c r="C41" s="5">
        <v>35.0</v>
      </c>
      <c r="D41" s="5">
        <v>6.5</v>
      </c>
      <c r="E41" s="5">
        <f t="shared" si="2"/>
        <v>-0.6643410495</v>
      </c>
      <c r="F41" s="5">
        <f t="shared" si="3"/>
        <v>-0.6434245476</v>
      </c>
      <c r="G41" s="5">
        <f t="shared" si="4"/>
        <v>-0.6538827985</v>
      </c>
      <c r="H41" s="5">
        <f t="shared" si="5"/>
        <v>-0.8086301989</v>
      </c>
      <c r="I41" s="5">
        <v>202.0</v>
      </c>
      <c r="J41" s="5">
        <v>0.0</v>
      </c>
      <c r="K41" s="5">
        <f t="shared" si="6"/>
        <v>202</v>
      </c>
      <c r="L41" s="5">
        <f t="shared" si="7"/>
        <v>1</v>
      </c>
      <c r="M41" s="5">
        <f t="shared" si="8"/>
        <v>-0.3980385277</v>
      </c>
      <c r="N41" s="5">
        <f t="shared" si="9"/>
        <v>0.5298952941</v>
      </c>
      <c r="O41" s="5">
        <f t="shared" si="10"/>
        <v>0.06592838319</v>
      </c>
      <c r="P41" s="5">
        <f t="shared" si="11"/>
        <v>0.2567652297</v>
      </c>
      <c r="Q41" s="11">
        <v>55.208</v>
      </c>
      <c r="R41" s="11">
        <v>56.25</v>
      </c>
      <c r="S41" s="11">
        <v>44.792</v>
      </c>
      <c r="T41" s="11">
        <v>31.25</v>
      </c>
      <c r="U41" s="5">
        <f t="shared" ref="U41:X41" si="54">(Q41-average(Q:Q))/stdev(Q:Q)</f>
        <v>-0.1181013145</v>
      </c>
      <c r="V41" s="5">
        <f t="shared" si="54"/>
        <v>0.3241251175</v>
      </c>
      <c r="W41" s="5">
        <f t="shared" si="54"/>
        <v>-0.9066251621</v>
      </c>
      <c r="X41" s="5">
        <f t="shared" si="54"/>
        <v>-0.6210107738</v>
      </c>
      <c r="Y41" s="5">
        <f t="shared" si="13"/>
        <v>-0.3304030332</v>
      </c>
      <c r="Z41" s="12">
        <f t="shared" si="14"/>
        <v>-0.574806953</v>
      </c>
      <c r="AA41" s="5">
        <f t="shared" si="15"/>
        <v>-0.3755573074</v>
      </c>
      <c r="AB41" s="5">
        <v>-0.3693696288</v>
      </c>
      <c r="AC41" s="5">
        <f t="shared" si="16"/>
        <v>-0.372807228</v>
      </c>
      <c r="AD41" s="1"/>
    </row>
    <row r="42">
      <c r="A42" s="5">
        <v>519.0</v>
      </c>
      <c r="B42" s="1" t="s">
        <v>92</v>
      </c>
      <c r="C42" s="5">
        <v>280.0</v>
      </c>
      <c r="D42" s="5">
        <v>7.5</v>
      </c>
      <c r="E42" s="5">
        <f t="shared" si="2"/>
        <v>0.8281418992</v>
      </c>
      <c r="F42" s="5">
        <f t="shared" si="3"/>
        <v>0.3422470998</v>
      </c>
      <c r="G42" s="5">
        <f t="shared" si="4"/>
        <v>0.5851944995</v>
      </c>
      <c r="H42" s="5">
        <f t="shared" si="5"/>
        <v>0.7649800648</v>
      </c>
      <c r="I42" s="5">
        <v>0.0</v>
      </c>
      <c r="J42" s="5">
        <v>0.0</v>
      </c>
      <c r="K42" s="5">
        <f t="shared" si="6"/>
        <v>0</v>
      </c>
      <c r="L42" s="5">
        <f t="shared" si="7"/>
        <v>0</v>
      </c>
      <c r="M42" s="5">
        <f t="shared" si="8"/>
        <v>-1</v>
      </c>
      <c r="N42" s="5">
        <f t="shared" si="9"/>
        <v>-1</v>
      </c>
      <c r="O42" s="5">
        <f t="shared" si="10"/>
        <v>-1</v>
      </c>
      <c r="P42" s="5">
        <f t="shared" si="11"/>
        <v>-1</v>
      </c>
      <c r="Q42" s="11">
        <v>46.875</v>
      </c>
      <c r="R42" s="11">
        <v>35.417</v>
      </c>
      <c r="S42" s="11">
        <v>40.625</v>
      </c>
      <c r="T42" s="11">
        <v>20.833</v>
      </c>
      <c r="U42" s="5">
        <f t="shared" ref="U42:X42" si="55">(Q42-average(Q:Q))/stdev(Q:Q)</f>
        <v>-0.5467571598</v>
      </c>
      <c r="V42" s="5">
        <f t="shared" si="55"/>
        <v>-0.739848478</v>
      </c>
      <c r="W42" s="5">
        <f t="shared" si="55"/>
        <v>-1.154851114</v>
      </c>
      <c r="X42" s="5">
        <f t="shared" si="55"/>
        <v>-1.196235152</v>
      </c>
      <c r="Y42" s="5">
        <f t="shared" si="13"/>
        <v>-0.909422976</v>
      </c>
      <c r="Z42" s="12">
        <f t="shared" si="14"/>
        <v>-0.9536367107</v>
      </c>
      <c r="AA42" s="5">
        <f t="shared" si="15"/>
        <v>-0.396218882</v>
      </c>
      <c r="AB42" s="1"/>
      <c r="AC42" s="5">
        <f t="shared" si="16"/>
        <v>-0.396218882</v>
      </c>
      <c r="AD42" s="1"/>
    </row>
    <row r="43">
      <c r="A43" s="5">
        <v>1018.0</v>
      </c>
      <c r="B43" s="1" t="s">
        <v>91</v>
      </c>
      <c r="C43" s="5">
        <v>67.0</v>
      </c>
      <c r="D43" s="5">
        <v>7.25</v>
      </c>
      <c r="E43" s="5">
        <f t="shared" si="2"/>
        <v>-0.4694045011</v>
      </c>
      <c r="F43" s="5">
        <f t="shared" si="3"/>
        <v>0.09582918794</v>
      </c>
      <c r="G43" s="5">
        <f t="shared" si="4"/>
        <v>-0.1867876566</v>
      </c>
      <c r="H43" s="5">
        <f t="shared" si="5"/>
        <v>-0.4321893758</v>
      </c>
      <c r="I43" s="5">
        <v>0.0</v>
      </c>
      <c r="J43" s="5">
        <v>0.0</v>
      </c>
      <c r="K43" s="5">
        <f t="shared" si="6"/>
        <v>0</v>
      </c>
      <c r="L43" s="5">
        <f t="shared" si="7"/>
        <v>0</v>
      </c>
      <c r="M43" s="5">
        <f t="shared" si="8"/>
        <v>-1</v>
      </c>
      <c r="N43" s="5">
        <f t="shared" si="9"/>
        <v>-1</v>
      </c>
      <c r="O43" s="5">
        <f t="shared" si="10"/>
        <v>-1</v>
      </c>
      <c r="P43" s="5">
        <f t="shared" si="11"/>
        <v>-1</v>
      </c>
      <c r="Q43" s="11">
        <v>81.25</v>
      </c>
      <c r="R43" s="11">
        <v>54.167</v>
      </c>
      <c r="S43" s="11">
        <v>47.917</v>
      </c>
      <c r="T43" s="11">
        <v>19.792</v>
      </c>
      <c r="U43" s="5">
        <f t="shared" ref="U43:X43" si="56">(Q43-average(Q:Q))/stdev(Q:Q)</f>
        <v>1.221518933</v>
      </c>
      <c r="V43" s="5">
        <f t="shared" si="56"/>
        <v>0.2177430794</v>
      </c>
      <c r="W43" s="5">
        <f t="shared" si="56"/>
        <v>-0.7204705906</v>
      </c>
      <c r="X43" s="5">
        <f t="shared" si="56"/>
        <v>-1.253718936</v>
      </c>
      <c r="Y43" s="5">
        <f t="shared" si="13"/>
        <v>-0.1337318787</v>
      </c>
      <c r="Z43" s="12">
        <f t="shared" si="14"/>
        <v>-0.3656936951</v>
      </c>
      <c r="AA43" s="5">
        <f t="shared" si="15"/>
        <v>-0.599294357</v>
      </c>
      <c r="AB43" s="5">
        <v>-0.1727576456</v>
      </c>
      <c r="AC43" s="5">
        <f t="shared" si="16"/>
        <v>-0.4097224853</v>
      </c>
      <c r="AD43" s="1"/>
    </row>
    <row r="44">
      <c r="A44" s="5">
        <v>1085.0</v>
      </c>
      <c r="B44" s="1" t="s">
        <v>94</v>
      </c>
      <c r="C44" s="5">
        <v>0.0</v>
      </c>
      <c r="D44" s="5">
        <v>7.5</v>
      </c>
      <c r="E44" s="5">
        <f t="shared" si="2"/>
        <v>-1</v>
      </c>
      <c r="F44" s="5">
        <f t="shared" si="3"/>
        <v>0.3422470998</v>
      </c>
      <c r="G44" s="5">
        <f t="shared" si="4"/>
        <v>-0.3288764501</v>
      </c>
      <c r="H44" s="5">
        <f t="shared" si="5"/>
        <v>-0.5734775062</v>
      </c>
      <c r="I44" s="5">
        <v>0.0</v>
      </c>
      <c r="J44" s="5">
        <v>0.0</v>
      </c>
      <c r="K44" s="5">
        <f t="shared" si="6"/>
        <v>0</v>
      </c>
      <c r="L44" s="5">
        <f t="shared" si="7"/>
        <v>0</v>
      </c>
      <c r="M44" s="5">
        <f t="shared" si="8"/>
        <v>-1</v>
      </c>
      <c r="N44" s="5">
        <f t="shared" si="9"/>
        <v>-1</v>
      </c>
      <c r="O44" s="5">
        <f t="shared" si="10"/>
        <v>-1</v>
      </c>
      <c r="P44" s="5">
        <f t="shared" si="11"/>
        <v>-1</v>
      </c>
      <c r="Q44" s="11">
        <v>57.292</v>
      </c>
      <c r="R44" s="11">
        <v>55.208</v>
      </c>
      <c r="S44" s="11">
        <v>62.5</v>
      </c>
      <c r="T44" s="11">
        <v>37.5</v>
      </c>
      <c r="U44" s="5">
        <f t="shared" ref="U44:X44" si="57">(Q44-average(Q:Q))/stdev(Q:Q)</f>
        <v>-0.01089877267</v>
      </c>
      <c r="V44" s="5">
        <f t="shared" si="57"/>
        <v>0.2709085626</v>
      </c>
      <c r="W44" s="5">
        <f t="shared" si="57"/>
        <v>0.1482308864</v>
      </c>
      <c r="X44" s="5">
        <f t="shared" si="57"/>
        <v>-0.2758871907</v>
      </c>
      <c r="Y44" s="5">
        <f t="shared" si="13"/>
        <v>0.03308837141</v>
      </c>
      <c r="Z44" s="12">
        <f t="shared" si="14"/>
        <v>0.1819020929</v>
      </c>
      <c r="AA44" s="5">
        <f t="shared" si="15"/>
        <v>-0.4638584711</v>
      </c>
      <c r="AB44" s="1"/>
      <c r="AC44" s="5">
        <f t="shared" si="16"/>
        <v>-0.4638584711</v>
      </c>
      <c r="AD44" s="1"/>
    </row>
    <row r="45">
      <c r="A45" s="5">
        <v>679.0</v>
      </c>
      <c r="B45" s="1" t="s">
        <v>62</v>
      </c>
      <c r="C45" s="5">
        <v>40.0</v>
      </c>
      <c r="D45" s="5">
        <v>6.25</v>
      </c>
      <c r="E45" s="5">
        <f t="shared" si="2"/>
        <v>-0.6338822138</v>
      </c>
      <c r="F45" s="5">
        <f t="shared" si="3"/>
        <v>-0.8898424595</v>
      </c>
      <c r="G45" s="5">
        <f t="shared" si="4"/>
        <v>-0.7618623366</v>
      </c>
      <c r="H45" s="5">
        <f t="shared" si="5"/>
        <v>-0.8728472585</v>
      </c>
      <c r="I45" s="5">
        <v>153.0</v>
      </c>
      <c r="J45" s="5">
        <v>0.0</v>
      </c>
      <c r="K45" s="5">
        <f t="shared" si="6"/>
        <v>153</v>
      </c>
      <c r="L45" s="5">
        <f t="shared" si="7"/>
        <v>1</v>
      </c>
      <c r="M45" s="5">
        <f t="shared" si="8"/>
        <v>-0.4742807417</v>
      </c>
      <c r="N45" s="5">
        <f t="shared" si="9"/>
        <v>0.5298952941</v>
      </c>
      <c r="O45" s="5">
        <f t="shared" si="10"/>
        <v>0.02780727619</v>
      </c>
      <c r="P45" s="5">
        <f t="shared" si="11"/>
        <v>0.1667551384</v>
      </c>
      <c r="Q45" s="11">
        <v>23.958</v>
      </c>
      <c r="R45" s="11">
        <v>23.958</v>
      </c>
      <c r="S45" s="11">
        <v>32.292</v>
      </c>
      <c r="T45" s="11">
        <v>27.083</v>
      </c>
      <c r="U45" s="5">
        <f t="shared" ref="U45:X45" si="58">(Q45-average(Q:Q))/stdev(Q:Q)</f>
        <v>-1.725625035</v>
      </c>
      <c r="V45" s="5">
        <f t="shared" si="58"/>
        <v>-1.325077366</v>
      </c>
      <c r="W45" s="5">
        <f t="shared" si="58"/>
        <v>-1.651243448</v>
      </c>
      <c r="X45" s="5">
        <f t="shared" si="58"/>
        <v>-0.8511115691</v>
      </c>
      <c r="Y45" s="5">
        <f t="shared" si="13"/>
        <v>-1.388264355</v>
      </c>
      <c r="Z45" s="12">
        <f t="shared" si="14"/>
        <v>-1.178246305</v>
      </c>
      <c r="AA45" s="5">
        <f t="shared" si="15"/>
        <v>-0.6281128083</v>
      </c>
      <c r="AB45" s="5">
        <v>-0.4120626473</v>
      </c>
      <c r="AC45" s="5">
        <f t="shared" si="16"/>
        <v>-0.5320905145</v>
      </c>
      <c r="AD45" s="1"/>
    </row>
    <row r="46">
      <c r="A46" s="5">
        <v>1074.0</v>
      </c>
      <c r="B46" s="1" t="s">
        <v>95</v>
      </c>
      <c r="C46" s="5">
        <v>27.0</v>
      </c>
      <c r="D46" s="5">
        <v>8.25</v>
      </c>
      <c r="E46" s="5">
        <f t="shared" si="2"/>
        <v>-0.7130751866</v>
      </c>
      <c r="F46" s="5">
        <f t="shared" si="3"/>
        <v>1.081500835</v>
      </c>
      <c r="G46" s="5">
        <f t="shared" si="4"/>
        <v>0.1842128244</v>
      </c>
      <c r="H46" s="5">
        <f t="shared" si="5"/>
        <v>0.4292002148</v>
      </c>
      <c r="I46" s="5">
        <v>0.0</v>
      </c>
      <c r="J46" s="5">
        <v>0.0</v>
      </c>
      <c r="K46" s="5">
        <f t="shared" si="6"/>
        <v>0</v>
      </c>
      <c r="L46" s="5">
        <f t="shared" si="7"/>
        <v>0</v>
      </c>
      <c r="M46" s="5">
        <f t="shared" si="8"/>
        <v>-1</v>
      </c>
      <c r="N46" s="5">
        <f t="shared" si="9"/>
        <v>-1</v>
      </c>
      <c r="O46" s="5">
        <f t="shared" si="10"/>
        <v>-1</v>
      </c>
      <c r="P46" s="5">
        <f t="shared" si="11"/>
        <v>-1</v>
      </c>
      <c r="Q46" s="11">
        <v>31.25</v>
      </c>
      <c r="R46" s="11">
        <v>23.958</v>
      </c>
      <c r="S46" s="11">
        <v>36.458</v>
      </c>
      <c r="T46" s="11">
        <v>28.125</v>
      </c>
      <c r="U46" s="5">
        <f t="shared" ref="U46:X46" si="59">(Q46-average(Q:Q))/stdev(Q:Q)</f>
        <v>-1.35051902</v>
      </c>
      <c r="V46" s="5">
        <f t="shared" si="59"/>
        <v>-1.325077366</v>
      </c>
      <c r="W46" s="5">
        <f t="shared" si="59"/>
        <v>-1.403077066</v>
      </c>
      <c r="X46" s="5">
        <f t="shared" si="59"/>
        <v>-0.7935725654</v>
      </c>
      <c r="Y46" s="5">
        <f t="shared" si="13"/>
        <v>-1.218061504</v>
      </c>
      <c r="Z46" s="12">
        <f t="shared" si="14"/>
        <v>-1.103658237</v>
      </c>
      <c r="AA46" s="5">
        <f t="shared" si="15"/>
        <v>-0.5581526741</v>
      </c>
      <c r="AB46" s="1"/>
      <c r="AC46" s="5">
        <f t="shared" si="16"/>
        <v>-0.5581526741</v>
      </c>
      <c r="AD46" s="1"/>
    </row>
    <row r="47">
      <c r="A47" s="5">
        <v>955.0</v>
      </c>
      <c r="B47" s="1" t="s">
        <v>89</v>
      </c>
      <c r="C47" s="5">
        <v>36.0</v>
      </c>
      <c r="D47" s="5">
        <v>5.75</v>
      </c>
      <c r="E47" s="5">
        <f t="shared" si="2"/>
        <v>-0.6582492823</v>
      </c>
      <c r="F47" s="5">
        <f t="shared" si="3"/>
        <v>-1.382678283</v>
      </c>
      <c r="G47" s="5">
        <f t="shared" si="4"/>
        <v>-1.020463783</v>
      </c>
      <c r="H47" s="5">
        <f t="shared" si="5"/>
        <v>-1.010180074</v>
      </c>
      <c r="I47" s="5">
        <v>200.0</v>
      </c>
      <c r="J47" s="5">
        <v>0.0</v>
      </c>
      <c r="K47" s="5">
        <f t="shared" si="6"/>
        <v>200</v>
      </c>
      <c r="L47" s="5">
        <f t="shared" si="7"/>
        <v>1</v>
      </c>
      <c r="M47" s="5">
        <f t="shared" si="8"/>
        <v>-0.4011504548</v>
      </c>
      <c r="N47" s="5">
        <f t="shared" si="9"/>
        <v>0.5298952941</v>
      </c>
      <c r="O47" s="5">
        <f t="shared" si="10"/>
        <v>0.06437241964</v>
      </c>
      <c r="P47" s="5">
        <f t="shared" si="11"/>
        <v>0.2537172041</v>
      </c>
      <c r="Q47" s="11">
        <v>38.542</v>
      </c>
      <c r="R47" s="11">
        <v>27.083</v>
      </c>
      <c r="S47" s="11">
        <v>52.083</v>
      </c>
      <c r="T47" s="11">
        <v>32.292</v>
      </c>
      <c r="U47" s="5">
        <f t="shared" ref="U47:X47" si="60">(Q47-average(Q:Q))/stdev(Q:Q)</f>
        <v>-0.975413005</v>
      </c>
      <c r="V47" s="5">
        <f t="shared" si="60"/>
        <v>-1.165478773</v>
      </c>
      <c r="W47" s="5">
        <f t="shared" si="60"/>
        <v>-0.4723042083</v>
      </c>
      <c r="X47" s="5">
        <f t="shared" si="60"/>
        <v>-0.56347177</v>
      </c>
      <c r="Y47" s="5">
        <f t="shared" si="13"/>
        <v>-0.7941669392</v>
      </c>
      <c r="Z47" s="12">
        <f t="shared" si="14"/>
        <v>-0.8911604453</v>
      </c>
      <c r="AA47" s="5">
        <f t="shared" si="15"/>
        <v>-0.5492077719</v>
      </c>
      <c r="AB47" s="5">
        <v>-0.668309029</v>
      </c>
      <c r="AC47" s="5">
        <f t="shared" si="16"/>
        <v>-0.6021416639</v>
      </c>
      <c r="AD47" s="1"/>
    </row>
    <row r="48">
      <c r="A48" s="5">
        <v>924.0</v>
      </c>
      <c r="B48" s="1" t="s">
        <v>79</v>
      </c>
      <c r="C48" s="5">
        <v>25.0</v>
      </c>
      <c r="D48" s="5">
        <v>7.75</v>
      </c>
      <c r="E48" s="5">
        <f t="shared" si="2"/>
        <v>-0.7252587209</v>
      </c>
      <c r="F48" s="5">
        <f t="shared" si="3"/>
        <v>0.5886650117</v>
      </c>
      <c r="G48" s="5">
        <f t="shared" si="4"/>
        <v>-0.0682968546</v>
      </c>
      <c r="H48" s="5">
        <f t="shared" si="5"/>
        <v>-0.2613366691</v>
      </c>
      <c r="I48" s="5">
        <v>27.0</v>
      </c>
      <c r="J48" s="5">
        <v>0.0</v>
      </c>
      <c r="K48" s="5">
        <f t="shared" si="6"/>
        <v>27</v>
      </c>
      <c r="L48" s="5">
        <f t="shared" si="7"/>
        <v>1</v>
      </c>
      <c r="M48" s="5">
        <f t="shared" si="8"/>
        <v>-0.6703321491</v>
      </c>
      <c r="N48" s="5">
        <f t="shared" si="9"/>
        <v>0.5298952941</v>
      </c>
      <c r="O48" s="5">
        <f t="shared" si="10"/>
        <v>-0.07021842753</v>
      </c>
      <c r="P48" s="5">
        <f t="shared" si="11"/>
        <v>-0.2649875988</v>
      </c>
      <c r="Q48" s="11">
        <v>33.333</v>
      </c>
      <c r="R48" s="11">
        <v>31.25</v>
      </c>
      <c r="S48" s="11">
        <v>56.25</v>
      </c>
      <c r="T48" s="11">
        <v>26.042</v>
      </c>
      <c r="U48" s="5">
        <f t="shared" ref="U48:X48" si="61">(Q48-average(Q:Q))/stdev(Q:Q)</f>
        <v>-1.243367919</v>
      </c>
      <c r="V48" s="5">
        <f t="shared" si="61"/>
        <v>-0.9526636257</v>
      </c>
      <c r="W48" s="5">
        <f t="shared" si="61"/>
        <v>-0.2240782565</v>
      </c>
      <c r="X48" s="5">
        <f t="shared" si="61"/>
        <v>-0.9085953531</v>
      </c>
      <c r="Y48" s="5">
        <f t="shared" si="13"/>
        <v>-0.8321762886</v>
      </c>
      <c r="Z48" s="12">
        <f t="shared" si="14"/>
        <v>-0.9122369695</v>
      </c>
      <c r="AA48" s="5">
        <f t="shared" si="15"/>
        <v>-0.4795204125</v>
      </c>
      <c r="AB48" s="5">
        <v>-0.7714302176</v>
      </c>
      <c r="AC48" s="5">
        <f t="shared" si="16"/>
        <v>-0.6092581036</v>
      </c>
      <c r="AD48" s="1"/>
    </row>
    <row r="49">
      <c r="A49" s="5">
        <v>177.0</v>
      </c>
      <c r="B49" s="1" t="s">
        <v>41</v>
      </c>
      <c r="C49" s="5">
        <v>39.0</v>
      </c>
      <c r="D49" s="5">
        <v>8.0</v>
      </c>
      <c r="E49" s="5">
        <f t="shared" si="2"/>
        <v>-0.6399739809</v>
      </c>
      <c r="F49" s="5">
        <f t="shared" si="3"/>
        <v>0.8350829235</v>
      </c>
      <c r="G49" s="5">
        <f t="shared" si="4"/>
        <v>0.09755447129</v>
      </c>
      <c r="H49" s="5">
        <f t="shared" si="5"/>
        <v>0.3123371116</v>
      </c>
      <c r="I49" s="5">
        <v>0.0</v>
      </c>
      <c r="J49" s="5">
        <v>0.0</v>
      </c>
      <c r="K49" s="5">
        <f t="shared" si="6"/>
        <v>0</v>
      </c>
      <c r="L49" s="5">
        <f t="shared" si="7"/>
        <v>0</v>
      </c>
      <c r="M49" s="5">
        <f t="shared" si="8"/>
        <v>-1</v>
      </c>
      <c r="N49" s="5">
        <f t="shared" si="9"/>
        <v>-1</v>
      </c>
      <c r="O49" s="5">
        <f t="shared" si="10"/>
        <v>-1</v>
      </c>
      <c r="P49" s="5">
        <f t="shared" si="11"/>
        <v>-1</v>
      </c>
      <c r="Q49" s="11">
        <v>23.958</v>
      </c>
      <c r="R49" s="11">
        <v>22.917</v>
      </c>
      <c r="S49" s="11">
        <v>37.5</v>
      </c>
      <c r="T49" s="11">
        <v>22.917</v>
      </c>
      <c r="U49" s="5">
        <f t="shared" ref="U49:X49" si="62">(Q49-average(Q:Q))/stdev(Q:Q)</f>
        <v>-1.725625035</v>
      </c>
      <c r="V49" s="5">
        <f t="shared" si="62"/>
        <v>-1.37824285</v>
      </c>
      <c r="W49" s="5">
        <f t="shared" si="62"/>
        <v>-1.341005685</v>
      </c>
      <c r="X49" s="5">
        <f t="shared" si="62"/>
        <v>-1.081157145</v>
      </c>
      <c r="Y49" s="5">
        <f t="shared" si="13"/>
        <v>-1.381507679</v>
      </c>
      <c r="Z49" s="12">
        <f t="shared" si="14"/>
        <v>-1.175375548</v>
      </c>
      <c r="AA49" s="5">
        <f t="shared" si="15"/>
        <v>-0.6210128121</v>
      </c>
      <c r="AB49" s="5">
        <v>-0.6695811604</v>
      </c>
      <c r="AC49" s="5">
        <f t="shared" si="16"/>
        <v>-0.6425987447</v>
      </c>
      <c r="AD49" s="1"/>
    </row>
    <row r="50">
      <c r="A50" s="5">
        <v>1081.0</v>
      </c>
      <c r="B50" s="1" t="s">
        <v>96</v>
      </c>
      <c r="C50" s="5">
        <v>55.0</v>
      </c>
      <c r="D50" s="5">
        <v>6.0</v>
      </c>
      <c r="E50" s="5">
        <f t="shared" si="2"/>
        <v>-0.5425057067</v>
      </c>
      <c r="F50" s="5">
        <f t="shared" si="3"/>
        <v>-1.136260371</v>
      </c>
      <c r="G50" s="5">
        <f t="shared" si="4"/>
        <v>-0.839383039</v>
      </c>
      <c r="H50" s="5">
        <f t="shared" si="5"/>
        <v>-0.9161784974</v>
      </c>
      <c r="I50" s="5">
        <v>7.0</v>
      </c>
      <c r="J50" s="5">
        <v>0.0</v>
      </c>
      <c r="K50" s="5">
        <f t="shared" si="6"/>
        <v>7</v>
      </c>
      <c r="L50" s="5">
        <f t="shared" si="7"/>
        <v>1</v>
      </c>
      <c r="M50" s="5">
        <f t="shared" si="8"/>
        <v>-0.7014514202</v>
      </c>
      <c r="N50" s="5">
        <f t="shared" si="9"/>
        <v>0.5298952941</v>
      </c>
      <c r="O50" s="5">
        <f t="shared" si="10"/>
        <v>-0.08577806304</v>
      </c>
      <c r="P50" s="5">
        <f t="shared" si="11"/>
        <v>-0.2928789221</v>
      </c>
      <c r="Q50" s="11">
        <v>65.625</v>
      </c>
      <c r="R50" s="11">
        <v>32.292</v>
      </c>
      <c r="S50" s="11">
        <v>48.958</v>
      </c>
      <c r="T50" s="11">
        <v>23.958</v>
      </c>
      <c r="U50" s="5">
        <f t="shared" ref="U50:X50" si="63">(Q50-average(Q:Q))/stdev(Q:Q)</f>
        <v>0.4177570725</v>
      </c>
      <c r="V50" s="5">
        <f t="shared" si="63"/>
        <v>-0.8994470709</v>
      </c>
      <c r="W50" s="5">
        <f t="shared" si="63"/>
        <v>-0.6584587798</v>
      </c>
      <c r="X50" s="5">
        <f t="shared" si="63"/>
        <v>-1.023673361</v>
      </c>
      <c r="Y50" s="5">
        <f t="shared" si="13"/>
        <v>-0.5409555347</v>
      </c>
      <c r="Z50" s="12">
        <f t="shared" si="14"/>
        <v>-0.7354967945</v>
      </c>
      <c r="AA50" s="5">
        <f t="shared" si="15"/>
        <v>-0.648184738</v>
      </c>
      <c r="AB50" s="1"/>
      <c r="AC50" s="5">
        <f t="shared" si="16"/>
        <v>-0.648184738</v>
      </c>
      <c r="AD50" s="1"/>
    </row>
    <row r="51">
      <c r="A51" s="5">
        <v>1021.0</v>
      </c>
      <c r="B51" s="1" t="s">
        <v>97</v>
      </c>
      <c r="C51" s="5">
        <v>67.0</v>
      </c>
      <c r="D51" s="5">
        <v>6.75</v>
      </c>
      <c r="E51" s="5">
        <f t="shared" si="2"/>
        <v>-0.4694045011</v>
      </c>
      <c r="F51" s="5">
        <f t="shared" si="3"/>
        <v>-0.3970066358</v>
      </c>
      <c r="G51" s="5">
        <f t="shared" si="4"/>
        <v>-0.4332055684</v>
      </c>
      <c r="H51" s="5">
        <f t="shared" si="5"/>
        <v>-0.658183537</v>
      </c>
      <c r="I51" s="5">
        <v>0.0</v>
      </c>
      <c r="J51" s="5">
        <v>0.0</v>
      </c>
      <c r="K51" s="5">
        <f t="shared" si="6"/>
        <v>0</v>
      </c>
      <c r="L51" s="5">
        <f t="shared" si="7"/>
        <v>0</v>
      </c>
      <c r="M51" s="5">
        <f t="shared" si="8"/>
        <v>-1</v>
      </c>
      <c r="N51" s="5">
        <f t="shared" si="9"/>
        <v>-1</v>
      </c>
      <c r="O51" s="5">
        <f t="shared" si="10"/>
        <v>-1</v>
      </c>
      <c r="P51" s="5">
        <f t="shared" si="11"/>
        <v>-1</v>
      </c>
      <c r="Q51" s="11">
        <v>43.75</v>
      </c>
      <c r="R51" s="11">
        <v>52.083</v>
      </c>
      <c r="S51" s="11">
        <v>60.417</v>
      </c>
      <c r="T51" s="11">
        <v>44.792</v>
      </c>
      <c r="U51" s="5">
        <f t="shared" ref="U51:X51" si="64">(Q51-average(Q:Q))/stdev(Q:Q)</f>
        <v>-0.7075095318</v>
      </c>
      <c r="V51" s="5">
        <f t="shared" si="64"/>
        <v>0.1113099697</v>
      </c>
      <c r="W51" s="5">
        <f t="shared" si="64"/>
        <v>0.02414769522</v>
      </c>
      <c r="X51" s="5">
        <f t="shared" si="64"/>
        <v>0.1267753962</v>
      </c>
      <c r="Y51" s="5">
        <f t="shared" si="13"/>
        <v>-0.1113191177</v>
      </c>
      <c r="Z51" s="12">
        <f t="shared" si="14"/>
        <v>-0.3336451973</v>
      </c>
      <c r="AA51" s="5">
        <f t="shared" si="15"/>
        <v>-0.6639429114</v>
      </c>
      <c r="AB51" s="1"/>
      <c r="AC51" s="5">
        <f t="shared" si="16"/>
        <v>-0.6639429114</v>
      </c>
      <c r="AD51" s="1"/>
    </row>
    <row r="52">
      <c r="A52" s="5">
        <v>832.0</v>
      </c>
      <c r="B52" s="1" t="s">
        <v>61</v>
      </c>
      <c r="C52" s="5">
        <v>8.0</v>
      </c>
      <c r="D52" s="5">
        <v>6.0</v>
      </c>
      <c r="E52" s="5">
        <f t="shared" si="2"/>
        <v>-0.8288187622</v>
      </c>
      <c r="F52" s="5">
        <f t="shared" si="3"/>
        <v>-1.136260371</v>
      </c>
      <c r="G52" s="5">
        <f t="shared" si="4"/>
        <v>-0.9825395668</v>
      </c>
      <c r="H52" s="5">
        <f t="shared" si="5"/>
        <v>-0.9912313387</v>
      </c>
      <c r="I52" s="5">
        <v>21.0</v>
      </c>
      <c r="J52" s="5">
        <v>0.0</v>
      </c>
      <c r="K52" s="5">
        <f t="shared" si="6"/>
        <v>21</v>
      </c>
      <c r="L52" s="5">
        <f t="shared" si="7"/>
        <v>1</v>
      </c>
      <c r="M52" s="5">
        <f t="shared" si="8"/>
        <v>-0.6796679304</v>
      </c>
      <c r="N52" s="5">
        <f t="shared" si="9"/>
        <v>0.5298952941</v>
      </c>
      <c r="O52" s="5">
        <f t="shared" si="10"/>
        <v>-0.07488631818</v>
      </c>
      <c r="P52" s="5">
        <f t="shared" si="11"/>
        <v>-0.2736536464</v>
      </c>
      <c r="Q52" s="11">
        <v>35.417</v>
      </c>
      <c r="R52" s="11">
        <v>38.542</v>
      </c>
      <c r="S52" s="11">
        <v>42.708</v>
      </c>
      <c r="T52" s="11">
        <v>22.917</v>
      </c>
      <c r="U52" s="5">
        <f t="shared" ref="U52:X52" si="65">(Q52-average(Q:Q))/stdev(Q:Q)</f>
        <v>-1.136165377</v>
      </c>
      <c r="V52" s="5">
        <f t="shared" si="65"/>
        <v>-0.5802498851</v>
      </c>
      <c r="W52" s="5">
        <f t="shared" si="65"/>
        <v>-1.030767923</v>
      </c>
      <c r="X52" s="5">
        <f t="shared" si="65"/>
        <v>-1.081157145</v>
      </c>
      <c r="Y52" s="5">
        <f t="shared" si="13"/>
        <v>-0.9570850824</v>
      </c>
      <c r="Z52" s="12">
        <f t="shared" si="14"/>
        <v>-0.9783072536</v>
      </c>
      <c r="AA52" s="5">
        <f t="shared" si="15"/>
        <v>-0.7477307462</v>
      </c>
      <c r="AB52" s="5">
        <v>-0.7123672967</v>
      </c>
      <c r="AC52" s="5">
        <f t="shared" si="16"/>
        <v>-0.7320136575</v>
      </c>
      <c r="AD52" s="1"/>
    </row>
    <row r="53">
      <c r="A53" s="5">
        <v>823.0</v>
      </c>
      <c r="B53" s="1" t="s">
        <v>72</v>
      </c>
      <c r="C53" s="5">
        <v>207.0</v>
      </c>
      <c r="D53" s="5">
        <v>5.0</v>
      </c>
      <c r="E53" s="5">
        <f t="shared" si="2"/>
        <v>0.3834428981</v>
      </c>
      <c r="F53" s="5">
        <f t="shared" si="3"/>
        <v>-2.121932019</v>
      </c>
      <c r="G53" s="5">
        <f t="shared" si="4"/>
        <v>-0.8692445603</v>
      </c>
      <c r="H53" s="5">
        <f t="shared" si="5"/>
        <v>-0.9323328592</v>
      </c>
      <c r="I53" s="5">
        <v>34.0</v>
      </c>
      <c r="J53" s="5">
        <v>0.0</v>
      </c>
      <c r="K53" s="5">
        <f t="shared" si="6"/>
        <v>34</v>
      </c>
      <c r="L53" s="5">
        <f t="shared" si="7"/>
        <v>1</v>
      </c>
      <c r="M53" s="5">
        <f t="shared" si="8"/>
        <v>-0.6594404043</v>
      </c>
      <c r="N53" s="5">
        <f t="shared" si="9"/>
        <v>0.5298952941</v>
      </c>
      <c r="O53" s="5">
        <f t="shared" si="10"/>
        <v>-0.0647725551</v>
      </c>
      <c r="P53" s="5">
        <f t="shared" si="11"/>
        <v>-0.2545045286</v>
      </c>
      <c r="Q53" s="11">
        <v>22.917</v>
      </c>
      <c r="R53" s="11">
        <v>50.0</v>
      </c>
      <c r="S53" s="11">
        <v>54.167</v>
      </c>
      <c r="T53" s="11">
        <v>35.417</v>
      </c>
      <c r="U53" s="5">
        <f t="shared" ref="U53:X53" si="66">(Q53-average(Q:Q))/stdev(Q:Q)</f>
        <v>-1.779174865</v>
      </c>
      <c r="V53" s="5">
        <f t="shared" si="66"/>
        <v>0.004927931664</v>
      </c>
      <c r="W53" s="5">
        <f t="shared" si="66"/>
        <v>-0.3481614477</v>
      </c>
      <c r="X53" s="5">
        <f t="shared" si="66"/>
        <v>-0.3909099785</v>
      </c>
      <c r="Y53" s="5">
        <f t="shared" si="13"/>
        <v>-0.6283295899</v>
      </c>
      <c r="Z53" s="12">
        <f t="shared" si="14"/>
        <v>-0.7926724355</v>
      </c>
      <c r="AA53" s="5">
        <f t="shared" si="15"/>
        <v>-0.6598366078</v>
      </c>
      <c r="AB53" s="5">
        <v>-0.8344302658</v>
      </c>
      <c r="AC53" s="5">
        <f t="shared" si="16"/>
        <v>-0.7374337891</v>
      </c>
      <c r="AD53" s="1"/>
    </row>
    <row r="54">
      <c r="A54" s="5">
        <v>1062.0</v>
      </c>
      <c r="B54" s="1" t="s">
        <v>98</v>
      </c>
      <c r="C54" s="5">
        <v>93.0</v>
      </c>
      <c r="D54" s="5">
        <v>6.5</v>
      </c>
      <c r="E54" s="5">
        <f t="shared" si="2"/>
        <v>-0.3110185555</v>
      </c>
      <c r="F54" s="5">
        <f t="shared" si="3"/>
        <v>-0.6434245476</v>
      </c>
      <c r="G54" s="5">
        <f t="shared" si="4"/>
        <v>-0.4772215516</v>
      </c>
      <c r="H54" s="5">
        <f t="shared" si="5"/>
        <v>-0.6908122405</v>
      </c>
      <c r="I54" s="5">
        <v>0.0</v>
      </c>
      <c r="J54" s="5">
        <v>0.0</v>
      </c>
      <c r="K54" s="5">
        <f t="shared" si="6"/>
        <v>0</v>
      </c>
      <c r="L54" s="5">
        <f t="shared" si="7"/>
        <v>0</v>
      </c>
      <c r="M54" s="5">
        <f t="shared" si="8"/>
        <v>-1</v>
      </c>
      <c r="N54" s="5">
        <f t="shared" si="9"/>
        <v>-1</v>
      </c>
      <c r="O54" s="5">
        <f t="shared" si="10"/>
        <v>-1</v>
      </c>
      <c r="P54" s="5">
        <f t="shared" si="11"/>
        <v>-1</v>
      </c>
      <c r="Q54" s="11">
        <v>53.125</v>
      </c>
      <c r="R54" s="11">
        <v>48.958</v>
      </c>
      <c r="S54" s="11">
        <v>51.042</v>
      </c>
      <c r="T54" s="11">
        <v>32.292</v>
      </c>
      <c r="U54" s="5">
        <f t="shared" ref="U54:X54" si="67">(Q54-average(Q:Q))/stdev(Q:Q)</f>
        <v>-0.2252524157</v>
      </c>
      <c r="V54" s="5">
        <f t="shared" si="67"/>
        <v>-0.04828862315</v>
      </c>
      <c r="W54" s="5">
        <f t="shared" si="67"/>
        <v>-0.5343160191</v>
      </c>
      <c r="X54" s="5">
        <f t="shared" si="67"/>
        <v>-0.56347177</v>
      </c>
      <c r="Y54" s="5">
        <f t="shared" si="13"/>
        <v>-0.342832207</v>
      </c>
      <c r="Z54" s="12">
        <f t="shared" si="14"/>
        <v>-0.5855187503</v>
      </c>
      <c r="AA54" s="5">
        <f t="shared" si="15"/>
        <v>-0.7587769969</v>
      </c>
      <c r="AB54" s="1"/>
      <c r="AC54" s="5">
        <f t="shared" si="16"/>
        <v>-0.7587769969</v>
      </c>
      <c r="AD54" s="1"/>
    </row>
    <row r="55">
      <c r="A55" s="5">
        <v>1016.0</v>
      </c>
      <c r="B55" s="1" t="s">
        <v>90</v>
      </c>
      <c r="C55" s="5">
        <v>0.0</v>
      </c>
      <c r="D55" s="5">
        <v>5.5</v>
      </c>
      <c r="E55" s="5">
        <f t="shared" si="2"/>
        <v>-1</v>
      </c>
      <c r="F55" s="5">
        <f t="shared" si="3"/>
        <v>-1.629096195</v>
      </c>
      <c r="G55" s="5">
        <f t="shared" si="4"/>
        <v>-1.314548098</v>
      </c>
      <c r="H55" s="5">
        <f t="shared" si="5"/>
        <v>-1.146537438</v>
      </c>
      <c r="I55" s="5">
        <v>0.0</v>
      </c>
      <c r="J55" s="5">
        <v>0.0</v>
      </c>
      <c r="K55" s="5">
        <f t="shared" si="6"/>
        <v>0</v>
      </c>
      <c r="L55" s="5">
        <f t="shared" si="7"/>
        <v>0</v>
      </c>
      <c r="M55" s="5">
        <f t="shared" si="8"/>
        <v>-1</v>
      </c>
      <c r="N55" s="5">
        <f t="shared" si="9"/>
        <v>-1</v>
      </c>
      <c r="O55" s="5">
        <f t="shared" si="10"/>
        <v>-1</v>
      </c>
      <c r="P55" s="5">
        <f t="shared" si="11"/>
        <v>-1</v>
      </c>
      <c r="Q55" s="11">
        <v>23.958</v>
      </c>
      <c r="R55" s="11">
        <v>14.583</v>
      </c>
      <c r="S55" s="11">
        <v>21.875</v>
      </c>
      <c r="T55" s="11">
        <v>11.458</v>
      </c>
      <c r="U55" s="5">
        <f t="shared" ref="U55:X55" si="68">(Q55-average(Q:Q))/stdev(Q:Q)</f>
        <v>-1.725625035</v>
      </c>
      <c r="V55" s="5">
        <f t="shared" si="68"/>
        <v>-1.803873145</v>
      </c>
      <c r="W55" s="5">
        <f t="shared" si="68"/>
        <v>-2.271778543</v>
      </c>
      <c r="X55" s="5">
        <f t="shared" si="68"/>
        <v>-1.713920527</v>
      </c>
      <c r="Y55" s="5">
        <f t="shared" si="13"/>
        <v>-1.878799312</v>
      </c>
      <c r="Z55" s="12">
        <f t="shared" si="14"/>
        <v>-1.370693004</v>
      </c>
      <c r="AA55" s="5">
        <f t="shared" si="15"/>
        <v>-1.172410148</v>
      </c>
      <c r="AB55" s="5">
        <v>-0.5451765093</v>
      </c>
      <c r="AC55" s="5">
        <f t="shared" si="16"/>
        <v>-0.8936396417</v>
      </c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81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4" t="s">
        <v>15</v>
      </c>
      <c r="J1" s="1" t="s">
        <v>84</v>
      </c>
      <c r="K1" s="1"/>
      <c r="L1" s="2" t="s">
        <v>17</v>
      </c>
      <c r="M1" s="2" t="s">
        <v>18</v>
      </c>
      <c r="N1" s="2" t="s">
        <v>19</v>
      </c>
      <c r="O1" s="2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4" t="s">
        <v>25</v>
      </c>
      <c r="U1" s="1" t="s">
        <v>85</v>
      </c>
      <c r="V1" s="1"/>
      <c r="W1" s="1" t="s">
        <v>3</v>
      </c>
      <c r="X1" s="1" t="s">
        <v>86</v>
      </c>
      <c r="Y1" s="1" t="s">
        <v>7</v>
      </c>
      <c r="Z1" s="1" t="s">
        <v>87</v>
      </c>
      <c r="AA1" s="1"/>
      <c r="AB1" s="1" t="s">
        <v>88</v>
      </c>
      <c r="AC1" s="1" t="s">
        <v>28</v>
      </c>
      <c r="AD1" s="1" t="s">
        <v>29</v>
      </c>
    </row>
    <row r="2">
      <c r="A2" s="5">
        <v>216.0</v>
      </c>
      <c r="B2" s="1" t="s">
        <v>32</v>
      </c>
      <c r="C2" s="5">
        <v>3224.0</v>
      </c>
      <c r="D2" s="5">
        <v>0.0</v>
      </c>
      <c r="E2" s="5">
        <f t="shared" ref="E2:E56" si="2">D2+C2</f>
        <v>3224</v>
      </c>
      <c r="F2" s="5">
        <f t="shared" ref="F2:F56" si="3">if(E2=0, 0, (C2-D2)/E2)</f>
        <v>1</v>
      </c>
      <c r="G2" s="5">
        <f t="shared" ref="G2:G56" si="4">if(E2=0, -1, (E2-average(E:E))/stdev(E:E))</f>
        <v>4.068894471</v>
      </c>
      <c r="H2" s="5">
        <f t="shared" ref="H2:H56" si="5">if(E2=0, -1, (F2-average(F:F))/stdev(F:F))</f>
        <v>0.4121594177</v>
      </c>
      <c r="I2" s="5">
        <f t="shared" ref="I2:I56" si="6">average(G2:H2)</f>
        <v>2.240526944</v>
      </c>
      <c r="J2" s="5">
        <f t="shared" ref="J2:J56" si="7">if(I2 &gt; 0, I2^0.5, -(ABS(I2)^0.5))</f>
        <v>1.496838984</v>
      </c>
      <c r="K2" s="5"/>
      <c r="L2" s="11">
        <v>78.125</v>
      </c>
      <c r="M2" s="11">
        <v>66.667</v>
      </c>
      <c r="N2" s="11">
        <v>63.542</v>
      </c>
      <c r="O2" s="11">
        <v>50.0</v>
      </c>
      <c r="P2" s="5">
        <f t="shared" ref="P2:S2" si="1">if(L2="Ineligible", "Ineligible", (L2-average(L:L))/stdev(L:L))</f>
        <v>1.200128541</v>
      </c>
      <c r="Q2" s="5">
        <f t="shared" si="1"/>
        <v>1.05959226</v>
      </c>
      <c r="R2" s="5">
        <f t="shared" si="1"/>
        <v>0.1613774796</v>
      </c>
      <c r="S2" s="5">
        <f t="shared" si="1"/>
        <v>0.4575365603</v>
      </c>
      <c r="T2" s="5">
        <f t="shared" ref="T2:T56" si="9">if(P2="Ineligible", "Ineligible", average(P2:S2))</f>
        <v>0.7196587104</v>
      </c>
      <c r="U2" s="5">
        <f t="shared" ref="U2:U56" si="10">if(T2="Ineligible", "Ineligible", if(T2 &gt; 0, T2^0.5, -(ABS(T2)^0.5)))</f>
        <v>0.8483270068</v>
      </c>
      <c r="V2" s="5"/>
      <c r="W2" s="5">
        <v>533.0</v>
      </c>
      <c r="X2" s="5">
        <v>490.0</v>
      </c>
      <c r="Y2" s="5">
        <f t="shared" ref="Y2:Y56" si="11">if(X2=0, -1, (X2-average(X:X))/stdev(X:X))</f>
        <v>2.833812134</v>
      </c>
      <c r="Z2" s="5">
        <f t="shared" ref="Z2:Z56" si="12">if(Y2 &gt; 0, Y2^0.5, -(ABS(Y2)^0.5))</f>
        <v>1.683393042</v>
      </c>
      <c r="AA2" s="1"/>
      <c r="AB2" s="5">
        <f t="shared" ref="AB2:AB56" si="13">if(U2="Ineligible", average(Z2, J2), average(Z2, J2, U2))</f>
        <v>1.342853011</v>
      </c>
      <c r="AC2" s="5">
        <v>1.3306536755374017</v>
      </c>
      <c r="AD2" s="5">
        <f t="shared" ref="AD2:AD56" si="14">if(AC2=0, AB2, (5*AB2+4*AC2)/9)</f>
        <v>1.337431084</v>
      </c>
    </row>
    <row r="3">
      <c r="A3" s="5">
        <v>176.0</v>
      </c>
      <c r="B3" s="1" t="s">
        <v>38</v>
      </c>
      <c r="C3" s="5">
        <v>1606.0</v>
      </c>
      <c r="D3" s="5">
        <v>0.0</v>
      </c>
      <c r="E3" s="5">
        <f t="shared" si="2"/>
        <v>1606</v>
      </c>
      <c r="F3" s="5">
        <f t="shared" si="3"/>
        <v>1</v>
      </c>
      <c r="G3" s="5">
        <f t="shared" si="4"/>
        <v>1.654665304</v>
      </c>
      <c r="H3" s="5">
        <f t="shared" si="5"/>
        <v>0.4121594177</v>
      </c>
      <c r="I3" s="5">
        <f t="shared" si="6"/>
        <v>1.033412361</v>
      </c>
      <c r="J3" s="5">
        <f t="shared" si="7"/>
        <v>1.016568916</v>
      </c>
      <c r="K3" s="5"/>
      <c r="L3" s="11">
        <v>76.042</v>
      </c>
      <c r="M3" s="11">
        <v>41.667</v>
      </c>
      <c r="N3" s="11">
        <v>86.458</v>
      </c>
      <c r="O3" s="11">
        <v>61.458</v>
      </c>
      <c r="P3" s="5">
        <f t="shared" ref="P3:S3" si="8">if(L3="Ineligible", "Ineligible", (L3-average(L:L))/stdev(L:L))</f>
        <v>1.080810419</v>
      </c>
      <c r="Q3" s="5">
        <f t="shared" si="8"/>
        <v>-0.5094126837</v>
      </c>
      <c r="R3" s="5">
        <f t="shared" si="8"/>
        <v>1.711059599</v>
      </c>
      <c r="S3" s="5">
        <f t="shared" si="8"/>
        <v>1.188313225</v>
      </c>
      <c r="T3" s="5">
        <f t="shared" si="9"/>
        <v>0.8676926398</v>
      </c>
      <c r="U3" s="5">
        <f t="shared" si="10"/>
        <v>0.9315002092</v>
      </c>
      <c r="V3" s="5"/>
      <c r="W3" s="5">
        <v>843.0</v>
      </c>
      <c r="X3" s="5">
        <v>398.0</v>
      </c>
      <c r="Y3" s="5">
        <f t="shared" si="11"/>
        <v>2.126302253</v>
      </c>
      <c r="Z3" s="5">
        <f t="shared" si="12"/>
        <v>1.458184575</v>
      </c>
      <c r="AA3" s="1"/>
      <c r="AB3" s="5">
        <f t="shared" si="13"/>
        <v>1.1354179</v>
      </c>
      <c r="AC3" s="5">
        <v>0.5891792322144371</v>
      </c>
      <c r="AD3" s="5">
        <f t="shared" si="14"/>
        <v>0.8926451587</v>
      </c>
    </row>
    <row r="4">
      <c r="A4" s="5">
        <v>758.0</v>
      </c>
      <c r="B4" s="1" t="s">
        <v>36</v>
      </c>
      <c r="C4" s="5">
        <v>1699.0</v>
      </c>
      <c r="D4" s="5">
        <v>0.0</v>
      </c>
      <c r="E4" s="5">
        <f t="shared" si="2"/>
        <v>1699</v>
      </c>
      <c r="F4" s="5">
        <f t="shared" si="3"/>
        <v>1</v>
      </c>
      <c r="G4" s="5">
        <f t="shared" si="4"/>
        <v>1.793431257</v>
      </c>
      <c r="H4" s="5">
        <f t="shared" si="5"/>
        <v>0.4121594177</v>
      </c>
      <c r="I4" s="5">
        <f t="shared" si="6"/>
        <v>1.102795337</v>
      </c>
      <c r="J4" s="5">
        <f t="shared" si="7"/>
        <v>1.050140627</v>
      </c>
      <c r="K4" s="5"/>
      <c r="L4" s="11">
        <v>53.125</v>
      </c>
      <c r="M4" s="11">
        <v>48.958</v>
      </c>
      <c r="N4" s="11">
        <v>60.417</v>
      </c>
      <c r="O4" s="11">
        <v>45.833</v>
      </c>
      <c r="P4" s="5">
        <f t="shared" ref="P4:S4" si="15">if(L4="Ineligible", "Ineligible", (L4-average(L:L))/stdev(L:L))</f>
        <v>-0.2319180549</v>
      </c>
      <c r="Q4" s="5">
        <f t="shared" si="15"/>
        <v>-0.05182808181</v>
      </c>
      <c r="R4" s="5">
        <f t="shared" si="15"/>
        <v>-0.04994895709</v>
      </c>
      <c r="S4" s="5">
        <f t="shared" si="15"/>
        <v>0.1917706011</v>
      </c>
      <c r="T4" s="5">
        <f t="shared" si="9"/>
        <v>-0.03548112316</v>
      </c>
      <c r="U4" s="5">
        <f t="shared" si="10"/>
        <v>-0.1883643362</v>
      </c>
      <c r="V4" s="5"/>
      <c r="W4" s="5">
        <v>469.0</v>
      </c>
      <c r="X4" s="5">
        <v>367.0</v>
      </c>
      <c r="Y4" s="5">
        <f t="shared" si="11"/>
        <v>1.887902185</v>
      </c>
      <c r="Z4" s="5">
        <f t="shared" si="12"/>
        <v>1.374009529</v>
      </c>
      <c r="AA4" s="1"/>
      <c r="AB4" s="5">
        <f t="shared" si="13"/>
        <v>0.74526194</v>
      </c>
      <c r="AC4" s="5">
        <v>0.9041176986430695</v>
      </c>
      <c r="AD4" s="5">
        <f t="shared" si="14"/>
        <v>0.8158644994</v>
      </c>
    </row>
    <row r="5">
      <c r="A5" s="5">
        <v>816.0</v>
      </c>
      <c r="B5" s="1" t="s">
        <v>51</v>
      </c>
      <c r="C5" s="5">
        <v>307.0</v>
      </c>
      <c r="D5" s="5">
        <v>0.0</v>
      </c>
      <c r="E5" s="5">
        <f t="shared" si="2"/>
        <v>307</v>
      </c>
      <c r="F5" s="5">
        <f t="shared" si="3"/>
        <v>1</v>
      </c>
      <c r="G5" s="5">
        <f t="shared" si="4"/>
        <v>-0.2835817225</v>
      </c>
      <c r="H5" s="5">
        <f t="shared" si="5"/>
        <v>0.4121594177</v>
      </c>
      <c r="I5" s="5">
        <f t="shared" si="6"/>
        <v>0.0642888476</v>
      </c>
      <c r="J5" s="5">
        <f t="shared" si="7"/>
        <v>0.2535524553</v>
      </c>
      <c r="K5" s="5"/>
      <c r="L5" s="1" t="s">
        <v>93</v>
      </c>
      <c r="M5" s="1" t="s">
        <v>93</v>
      </c>
      <c r="N5" s="1" t="s">
        <v>93</v>
      </c>
      <c r="O5" s="1" t="s">
        <v>93</v>
      </c>
      <c r="P5" s="5" t="str">
        <f t="shared" ref="P5:S5" si="16">if(L5="Ineligible", "Ineligible", (L5-average(L:L))/stdev(L:L))</f>
        <v>Ineligible</v>
      </c>
      <c r="Q5" s="5" t="str">
        <f t="shared" si="16"/>
        <v>Ineligible</v>
      </c>
      <c r="R5" s="5" t="str">
        <f t="shared" si="16"/>
        <v>Ineligible</v>
      </c>
      <c r="S5" s="5" t="str">
        <f t="shared" si="16"/>
        <v>Ineligible</v>
      </c>
      <c r="T5" s="5" t="str">
        <f t="shared" si="9"/>
        <v>Ineligible</v>
      </c>
      <c r="U5" s="1" t="str">
        <f t="shared" si="10"/>
        <v>Ineligible</v>
      </c>
      <c r="V5" s="5"/>
      <c r="W5" s="5">
        <v>516.0</v>
      </c>
      <c r="X5" s="5">
        <v>388.0</v>
      </c>
      <c r="Y5" s="5">
        <f t="shared" si="11"/>
        <v>2.049399006</v>
      </c>
      <c r="Z5" s="5">
        <f t="shared" si="12"/>
        <v>1.431572215</v>
      </c>
      <c r="AA5" s="1"/>
      <c r="AB5" s="5">
        <f t="shared" si="13"/>
        <v>0.8425623349</v>
      </c>
      <c r="AC5" s="5">
        <v>0.48694731569083366</v>
      </c>
      <c r="AD5" s="5">
        <f t="shared" si="14"/>
        <v>0.6845112153</v>
      </c>
    </row>
    <row r="6">
      <c r="A6" s="5">
        <v>505.0</v>
      </c>
      <c r="B6" s="1" t="s">
        <v>44</v>
      </c>
      <c r="C6" s="5">
        <v>2459.0</v>
      </c>
      <c r="D6" s="5">
        <v>0.0</v>
      </c>
      <c r="E6" s="5">
        <f t="shared" si="2"/>
        <v>2459</v>
      </c>
      <c r="F6" s="5">
        <f t="shared" si="3"/>
        <v>1</v>
      </c>
      <c r="G6" s="5">
        <f t="shared" si="4"/>
        <v>2.927432596</v>
      </c>
      <c r="H6" s="5">
        <f t="shared" si="5"/>
        <v>0.4121594177</v>
      </c>
      <c r="I6" s="5">
        <f t="shared" si="6"/>
        <v>1.669796007</v>
      </c>
      <c r="J6" s="5">
        <f t="shared" si="7"/>
        <v>1.292205869</v>
      </c>
      <c r="K6" s="5"/>
      <c r="L6" s="11">
        <v>61.458</v>
      </c>
      <c r="M6" s="11">
        <v>73.958</v>
      </c>
      <c r="N6" s="11">
        <v>54.167</v>
      </c>
      <c r="O6" s="11">
        <v>59.375</v>
      </c>
      <c r="P6" s="5">
        <f t="shared" ref="P6:S6" si="17">if(L6="Ineligible", "Ineligible", (L6-average(L:L))/stdev(L:L))</f>
        <v>0.2454117166</v>
      </c>
      <c r="Q6" s="5">
        <f t="shared" si="17"/>
        <v>1.517176862</v>
      </c>
      <c r="R6" s="5">
        <f t="shared" si="17"/>
        <v>-0.4726018305</v>
      </c>
      <c r="S6" s="5">
        <f t="shared" si="17"/>
        <v>1.055462135</v>
      </c>
      <c r="T6" s="5">
        <f t="shared" si="9"/>
        <v>0.5863622207</v>
      </c>
      <c r="U6" s="5">
        <f t="shared" si="10"/>
        <v>0.7657429208</v>
      </c>
      <c r="V6" s="5"/>
      <c r="W6" s="5">
        <v>107.0</v>
      </c>
      <c r="X6" s="5">
        <v>84.0</v>
      </c>
      <c r="Y6" s="5">
        <f t="shared" si="11"/>
        <v>-0.2884597298</v>
      </c>
      <c r="Z6" s="5">
        <f t="shared" si="12"/>
        <v>-0.5370844717</v>
      </c>
      <c r="AA6" s="1"/>
      <c r="AB6" s="5">
        <f t="shared" si="13"/>
        <v>0.5069547726</v>
      </c>
      <c r="AC6" s="5">
        <v>0.8300887598684716</v>
      </c>
      <c r="AD6" s="5">
        <f t="shared" si="14"/>
        <v>0.650569878</v>
      </c>
    </row>
    <row r="7">
      <c r="A7" s="5">
        <v>825.0</v>
      </c>
      <c r="B7" s="1" t="s">
        <v>42</v>
      </c>
      <c r="C7" s="5">
        <v>292.0</v>
      </c>
      <c r="D7" s="5">
        <v>12.0</v>
      </c>
      <c r="E7" s="5">
        <f t="shared" si="2"/>
        <v>304</v>
      </c>
      <c r="F7" s="5">
        <f t="shared" si="3"/>
        <v>0.9210526316</v>
      </c>
      <c r="G7" s="5">
        <f t="shared" si="4"/>
        <v>-0.2880580436</v>
      </c>
      <c r="H7" s="5">
        <f t="shared" si="5"/>
        <v>0.2432639422</v>
      </c>
      <c r="I7" s="5">
        <f t="shared" si="6"/>
        <v>-0.02239705067</v>
      </c>
      <c r="J7" s="5">
        <f t="shared" si="7"/>
        <v>-0.1496564421</v>
      </c>
      <c r="K7" s="5"/>
      <c r="L7" s="11">
        <v>67.708</v>
      </c>
      <c r="M7" s="11">
        <v>45.833</v>
      </c>
      <c r="N7" s="11">
        <v>73.958</v>
      </c>
      <c r="O7" s="11">
        <v>42.708</v>
      </c>
      <c r="P7" s="5">
        <f t="shared" ref="P7:S7" si="18">if(L7="Ineligible", "Ineligible", (L7-average(L:L))/stdev(L:L))</f>
        <v>0.6034233656</v>
      </c>
      <c r="Q7" s="5">
        <f t="shared" si="18"/>
        <v>-0.2479536998</v>
      </c>
      <c r="R7" s="5">
        <f t="shared" si="18"/>
        <v>0.8657538524</v>
      </c>
      <c r="S7" s="5">
        <f t="shared" si="18"/>
        <v>-0.007537923616</v>
      </c>
      <c r="T7" s="5">
        <f t="shared" si="9"/>
        <v>0.3034213986</v>
      </c>
      <c r="U7" s="5">
        <f t="shared" si="10"/>
        <v>0.5508369982</v>
      </c>
      <c r="V7" s="5"/>
      <c r="W7" s="5">
        <v>385.0</v>
      </c>
      <c r="X7" s="5">
        <v>338.0</v>
      </c>
      <c r="Y7" s="5">
        <f t="shared" si="11"/>
        <v>1.664882766</v>
      </c>
      <c r="Z7" s="5">
        <f t="shared" si="12"/>
        <v>1.290303362</v>
      </c>
      <c r="AA7" s="1"/>
      <c r="AB7" s="5">
        <f t="shared" si="13"/>
        <v>0.5638279727</v>
      </c>
      <c r="AC7" s="5">
        <v>0.7113518312656273</v>
      </c>
      <c r="AD7" s="5">
        <f t="shared" si="14"/>
        <v>0.6293941321</v>
      </c>
    </row>
    <row r="8">
      <c r="A8" s="5">
        <v>830.0</v>
      </c>
      <c r="B8" s="1" t="s">
        <v>53</v>
      </c>
      <c r="C8" s="5">
        <v>552.0</v>
      </c>
      <c r="D8" s="5">
        <v>0.0</v>
      </c>
      <c r="E8" s="5">
        <f t="shared" si="2"/>
        <v>552</v>
      </c>
      <c r="F8" s="5">
        <f t="shared" si="3"/>
        <v>1</v>
      </c>
      <c r="G8" s="5">
        <f t="shared" si="4"/>
        <v>0.08198449874</v>
      </c>
      <c r="H8" s="5">
        <f t="shared" si="5"/>
        <v>0.4121594177</v>
      </c>
      <c r="I8" s="5">
        <f t="shared" si="6"/>
        <v>0.2470719582</v>
      </c>
      <c r="J8" s="5">
        <f t="shared" si="7"/>
        <v>0.4970633342</v>
      </c>
      <c r="K8" s="5"/>
      <c r="L8" s="11">
        <v>67.708</v>
      </c>
      <c r="M8" s="11">
        <v>51.042</v>
      </c>
      <c r="N8" s="11">
        <v>64.583</v>
      </c>
      <c r="O8" s="11">
        <v>36.458</v>
      </c>
      <c r="P8" s="5">
        <f t="shared" ref="P8:S8" si="19">if(L8="Ineligible", "Ineligible", (L8-average(L:L))/stdev(L:L))</f>
        <v>0.6034233656</v>
      </c>
      <c r="Q8" s="5">
        <f t="shared" si="19"/>
        <v>0.07896417033</v>
      </c>
      <c r="R8" s="5">
        <f t="shared" si="19"/>
        <v>0.2317745422</v>
      </c>
      <c r="S8" s="5">
        <f t="shared" si="19"/>
        <v>-0.4061549731</v>
      </c>
      <c r="T8" s="5">
        <f t="shared" si="9"/>
        <v>0.1270017763</v>
      </c>
      <c r="U8" s="5">
        <f t="shared" si="10"/>
        <v>0.3563730858</v>
      </c>
      <c r="V8" s="5"/>
      <c r="W8" s="5">
        <v>430.0</v>
      </c>
      <c r="X8" s="5">
        <v>374.0</v>
      </c>
      <c r="Y8" s="5">
        <f t="shared" si="11"/>
        <v>1.941734459</v>
      </c>
      <c r="Z8" s="5">
        <f t="shared" si="12"/>
        <v>1.393461323</v>
      </c>
      <c r="AA8" s="1"/>
      <c r="AB8" s="5">
        <f t="shared" si="13"/>
        <v>0.7489659143</v>
      </c>
      <c r="AC8" s="5">
        <v>0.18000191252352798</v>
      </c>
      <c r="AD8" s="5">
        <f t="shared" si="14"/>
        <v>0.4960930246</v>
      </c>
    </row>
    <row r="9">
      <c r="A9" s="5">
        <v>831.0</v>
      </c>
      <c r="B9" s="1" t="s">
        <v>74</v>
      </c>
      <c r="C9" s="5">
        <v>1438.0</v>
      </c>
      <c r="D9" s="5">
        <v>0.0</v>
      </c>
      <c r="E9" s="5">
        <f t="shared" si="2"/>
        <v>1438</v>
      </c>
      <c r="F9" s="5">
        <f t="shared" si="3"/>
        <v>1</v>
      </c>
      <c r="G9" s="5">
        <f t="shared" si="4"/>
        <v>1.403991323</v>
      </c>
      <c r="H9" s="5">
        <f t="shared" si="5"/>
        <v>0.4121594177</v>
      </c>
      <c r="I9" s="5">
        <f t="shared" si="6"/>
        <v>0.9080753705</v>
      </c>
      <c r="J9" s="5">
        <f t="shared" si="7"/>
        <v>0.9529298875</v>
      </c>
      <c r="K9" s="5"/>
      <c r="L9" s="11">
        <v>40.625</v>
      </c>
      <c r="M9" s="11">
        <v>45.833</v>
      </c>
      <c r="N9" s="11">
        <v>42.708</v>
      </c>
      <c r="O9" s="11">
        <v>20.833</v>
      </c>
      <c r="P9" s="5">
        <f t="shared" ref="P9:S9" si="20">if(L9="Ineligible", "Ineligible", (L9-average(L:L))/stdev(L:L))</f>
        <v>-0.947941353</v>
      </c>
      <c r="Q9" s="5">
        <f t="shared" si="20"/>
        <v>-0.2479536998</v>
      </c>
      <c r="R9" s="5">
        <f t="shared" si="20"/>
        <v>-1.247510515</v>
      </c>
      <c r="S9" s="5">
        <f t="shared" si="20"/>
        <v>-1.402697597</v>
      </c>
      <c r="T9" s="5">
        <f t="shared" si="9"/>
        <v>-0.9615257911</v>
      </c>
      <c r="U9" s="5">
        <f t="shared" si="10"/>
        <v>-0.980574215</v>
      </c>
      <c r="V9" s="5"/>
      <c r="W9" s="5">
        <v>315.0</v>
      </c>
      <c r="X9" s="5">
        <v>263.0</v>
      </c>
      <c r="Y9" s="5">
        <f t="shared" si="11"/>
        <v>1.088108407</v>
      </c>
      <c r="Z9" s="5">
        <f t="shared" si="12"/>
        <v>1.043124349</v>
      </c>
      <c r="AA9" s="1"/>
      <c r="AB9" s="5">
        <f t="shared" si="13"/>
        <v>0.3384933405</v>
      </c>
      <c r="AC9" s="5">
        <v>0.6771155143848934</v>
      </c>
      <c r="AD9" s="5">
        <f t="shared" si="14"/>
        <v>0.4889920844</v>
      </c>
    </row>
    <row r="10">
      <c r="A10" s="5">
        <v>1077.0</v>
      </c>
      <c r="B10" s="1" t="s">
        <v>70</v>
      </c>
      <c r="C10" s="5">
        <v>101.0</v>
      </c>
      <c r="D10" s="5">
        <v>0.0</v>
      </c>
      <c r="E10" s="5">
        <f t="shared" si="2"/>
        <v>101</v>
      </c>
      <c r="F10" s="5">
        <f t="shared" si="3"/>
        <v>1</v>
      </c>
      <c r="G10" s="5">
        <f t="shared" si="4"/>
        <v>-0.5909557697</v>
      </c>
      <c r="H10" s="5">
        <f t="shared" si="5"/>
        <v>0.4121594177</v>
      </c>
      <c r="I10" s="5">
        <f t="shared" si="6"/>
        <v>-0.08939817602</v>
      </c>
      <c r="J10" s="5">
        <f t="shared" si="7"/>
        <v>-0.2989952776</v>
      </c>
      <c r="K10" s="5"/>
      <c r="L10" s="11">
        <v>77.083</v>
      </c>
      <c r="M10" s="11">
        <v>52.083</v>
      </c>
      <c r="N10" s="11">
        <v>79.167</v>
      </c>
      <c r="O10" s="11">
        <v>58.333</v>
      </c>
      <c r="P10" s="5">
        <f t="shared" ref="P10:S10" si="21">if(L10="Ineligible", "Ineligible", (L10-average(L:L))/stdev(L:L))</f>
        <v>1.140440839</v>
      </c>
      <c r="Q10" s="5">
        <f t="shared" si="21"/>
        <v>0.1442975362</v>
      </c>
      <c r="R10" s="5">
        <f t="shared" si="21"/>
        <v>1.218009663</v>
      </c>
      <c r="S10" s="5">
        <f t="shared" si="21"/>
        <v>0.9890047001</v>
      </c>
      <c r="T10" s="5">
        <f t="shared" si="9"/>
        <v>0.8729381847</v>
      </c>
      <c r="U10" s="5">
        <f t="shared" si="10"/>
        <v>0.93431161</v>
      </c>
      <c r="V10" s="5"/>
      <c r="W10" s="5">
        <v>293.0</v>
      </c>
      <c r="X10" s="5">
        <v>269.0</v>
      </c>
      <c r="Y10" s="5">
        <f t="shared" si="11"/>
        <v>1.134250356</v>
      </c>
      <c r="Z10" s="5">
        <f t="shared" si="12"/>
        <v>1.065011904</v>
      </c>
      <c r="AA10" s="1"/>
      <c r="AB10" s="5">
        <f t="shared" si="13"/>
        <v>0.5667760789</v>
      </c>
      <c r="AC10" s="5">
        <v>0.3600865988899287</v>
      </c>
      <c r="AD10" s="5">
        <f t="shared" si="14"/>
        <v>0.4749140878</v>
      </c>
    </row>
    <row r="11">
      <c r="A11" s="5">
        <v>934.0</v>
      </c>
      <c r="B11" s="1" t="s">
        <v>52</v>
      </c>
      <c r="C11" s="5">
        <v>705.0</v>
      </c>
      <c r="D11" s="5">
        <v>0.0</v>
      </c>
      <c r="E11" s="5">
        <f t="shared" si="2"/>
        <v>705</v>
      </c>
      <c r="F11" s="5">
        <f t="shared" si="3"/>
        <v>1</v>
      </c>
      <c r="G11" s="5">
        <f t="shared" si="4"/>
        <v>0.3102768736</v>
      </c>
      <c r="H11" s="5">
        <f t="shared" si="5"/>
        <v>0.4121594177</v>
      </c>
      <c r="I11" s="5">
        <f t="shared" si="6"/>
        <v>0.3612181457</v>
      </c>
      <c r="J11" s="5">
        <f t="shared" si="7"/>
        <v>0.6010142641</v>
      </c>
      <c r="K11" s="5"/>
      <c r="L11" s="11">
        <v>58.333</v>
      </c>
      <c r="M11" s="11">
        <v>50.0</v>
      </c>
      <c r="N11" s="11">
        <v>69.792</v>
      </c>
      <c r="O11" s="11">
        <v>43.75</v>
      </c>
      <c r="P11" s="5">
        <f t="shared" ref="P11:S11" si="22">if(L11="Ineligible", "Ineligible", (L11-average(L:L))/stdev(L:L))</f>
        <v>0.06640589205</v>
      </c>
      <c r="Q11" s="5">
        <f t="shared" si="22"/>
        <v>0.01356804426</v>
      </c>
      <c r="R11" s="5">
        <f t="shared" si="22"/>
        <v>0.5840303531</v>
      </c>
      <c r="S11" s="5">
        <f t="shared" si="22"/>
        <v>0.05891951087</v>
      </c>
      <c r="T11" s="5">
        <f t="shared" si="9"/>
        <v>0.1807309501</v>
      </c>
      <c r="U11" s="5">
        <f t="shared" si="10"/>
        <v>0.4251246289</v>
      </c>
      <c r="V11" s="5"/>
      <c r="W11" s="5">
        <v>135.0</v>
      </c>
      <c r="X11" s="5">
        <v>101.0</v>
      </c>
      <c r="Y11" s="5">
        <f t="shared" si="11"/>
        <v>-0.1577242084</v>
      </c>
      <c r="Z11" s="5">
        <f t="shared" si="12"/>
        <v>-0.3971450722</v>
      </c>
      <c r="AA11" s="1"/>
      <c r="AB11" s="5">
        <f t="shared" si="13"/>
        <v>0.2096646069</v>
      </c>
      <c r="AC11" s="5">
        <v>0.6659772188580322</v>
      </c>
      <c r="AD11" s="5">
        <f t="shared" si="14"/>
        <v>0.4124702122</v>
      </c>
    </row>
    <row r="12">
      <c r="A12" s="5">
        <v>520.0</v>
      </c>
      <c r="B12" s="1" t="s">
        <v>55</v>
      </c>
      <c r="C12" s="5">
        <v>786.0</v>
      </c>
      <c r="D12" s="5">
        <v>0.0</v>
      </c>
      <c r="E12" s="5">
        <f t="shared" si="2"/>
        <v>786</v>
      </c>
      <c r="F12" s="5">
        <f t="shared" si="3"/>
        <v>1</v>
      </c>
      <c r="G12" s="5">
        <f t="shared" si="4"/>
        <v>0.4311375427</v>
      </c>
      <c r="H12" s="5">
        <f t="shared" si="5"/>
        <v>0.4121594177</v>
      </c>
      <c r="I12" s="5">
        <f t="shared" si="6"/>
        <v>0.4216484802</v>
      </c>
      <c r="J12" s="5">
        <f t="shared" si="7"/>
        <v>0.6493446544</v>
      </c>
      <c r="K12" s="5"/>
      <c r="L12" s="11">
        <v>85.417</v>
      </c>
      <c r="M12" s="11">
        <v>83.333</v>
      </c>
      <c r="N12" s="11">
        <v>92.708</v>
      </c>
      <c r="O12" s="11">
        <v>73.958</v>
      </c>
      <c r="P12" s="5">
        <f t="shared" ref="P12:S12" si="23">if(L12="Ineligible", "Ineligible", (L12-average(L:L))/stdev(L:L))</f>
        <v>1.617827892</v>
      </c>
      <c r="Q12" s="5">
        <f t="shared" si="23"/>
        <v>2.105553716</v>
      </c>
      <c r="R12" s="5">
        <f t="shared" si="23"/>
        <v>2.133712473</v>
      </c>
      <c r="S12" s="5">
        <f t="shared" si="23"/>
        <v>1.985547324</v>
      </c>
      <c r="T12" s="5">
        <f t="shared" si="9"/>
        <v>1.960660351</v>
      </c>
      <c r="U12" s="5">
        <f t="shared" si="10"/>
        <v>1.40023582</v>
      </c>
      <c r="V12" s="5"/>
      <c r="W12" s="5">
        <v>58.0</v>
      </c>
      <c r="X12" s="5">
        <v>49.0</v>
      </c>
      <c r="Y12" s="5">
        <f t="shared" si="11"/>
        <v>-0.5576210973</v>
      </c>
      <c r="Z12" s="5">
        <f t="shared" si="12"/>
        <v>-0.7467403145</v>
      </c>
      <c r="AA12" s="1"/>
      <c r="AB12" s="5">
        <f t="shared" si="13"/>
        <v>0.4342800533</v>
      </c>
      <c r="AC12" s="5">
        <v>0.2184150379349126</v>
      </c>
      <c r="AD12" s="5">
        <f t="shared" si="14"/>
        <v>0.3383400464</v>
      </c>
    </row>
    <row r="13">
      <c r="A13" s="5">
        <v>945.0</v>
      </c>
      <c r="B13" s="1" t="s">
        <v>60</v>
      </c>
      <c r="C13" s="5">
        <v>77.0</v>
      </c>
      <c r="D13" s="5">
        <v>0.0</v>
      </c>
      <c r="E13" s="5">
        <f t="shared" si="2"/>
        <v>77</v>
      </c>
      <c r="F13" s="5">
        <f t="shared" si="3"/>
        <v>1</v>
      </c>
      <c r="G13" s="5">
        <f t="shared" si="4"/>
        <v>-0.6267663383</v>
      </c>
      <c r="H13" s="5">
        <f t="shared" si="5"/>
        <v>0.4121594177</v>
      </c>
      <c r="I13" s="5">
        <f t="shared" si="6"/>
        <v>-0.1073034603</v>
      </c>
      <c r="J13" s="5">
        <f t="shared" si="7"/>
        <v>-0.3275720689</v>
      </c>
      <c r="K13" s="5"/>
      <c r="L13" s="11">
        <v>83.333</v>
      </c>
      <c r="M13" s="11">
        <v>76.042</v>
      </c>
      <c r="N13" s="11">
        <v>70.833</v>
      </c>
      <c r="O13" s="11">
        <v>62.5</v>
      </c>
      <c r="P13" s="5">
        <f t="shared" ref="P13:S13" si="24">if(L13="Ineligible", "Ineligible", (L13-average(L:L))/stdev(L:L))</f>
        <v>1.498452488</v>
      </c>
      <c r="Q13" s="5">
        <f t="shared" si="24"/>
        <v>1.647969114</v>
      </c>
      <c r="R13" s="5">
        <f t="shared" si="24"/>
        <v>0.6544274156</v>
      </c>
      <c r="S13" s="5">
        <f t="shared" si="24"/>
        <v>1.254770659</v>
      </c>
      <c r="T13" s="5">
        <f t="shared" si="9"/>
        <v>1.263904919</v>
      </c>
      <c r="U13" s="5">
        <f t="shared" si="10"/>
        <v>1.12423526</v>
      </c>
      <c r="V13" s="5"/>
      <c r="W13" s="5">
        <v>124.0</v>
      </c>
      <c r="X13" s="5">
        <v>104.0</v>
      </c>
      <c r="Y13" s="5">
        <f t="shared" si="11"/>
        <v>-0.134653234</v>
      </c>
      <c r="Z13" s="5">
        <f t="shared" si="12"/>
        <v>-0.3669512693</v>
      </c>
      <c r="AA13" s="1"/>
      <c r="AB13" s="5">
        <f t="shared" si="13"/>
        <v>0.1432373072</v>
      </c>
      <c r="AC13" s="5">
        <v>0.4861172630689759</v>
      </c>
      <c r="AD13" s="5">
        <f t="shared" si="14"/>
        <v>0.2956283987</v>
      </c>
    </row>
    <row r="14">
      <c r="A14" s="5">
        <v>808.0</v>
      </c>
      <c r="B14" s="1" t="s">
        <v>71</v>
      </c>
      <c r="C14" s="5">
        <v>904.0</v>
      </c>
      <c r="D14" s="5">
        <v>0.0</v>
      </c>
      <c r="E14" s="5">
        <f t="shared" si="2"/>
        <v>904</v>
      </c>
      <c r="F14" s="5">
        <f t="shared" si="3"/>
        <v>1</v>
      </c>
      <c r="G14" s="5">
        <f t="shared" si="4"/>
        <v>0.6072061717</v>
      </c>
      <c r="H14" s="5">
        <f t="shared" si="5"/>
        <v>0.4121594177</v>
      </c>
      <c r="I14" s="5">
        <f t="shared" si="6"/>
        <v>0.5096827947</v>
      </c>
      <c r="J14" s="5">
        <f t="shared" si="7"/>
        <v>0.7139207202</v>
      </c>
      <c r="K14" s="5"/>
      <c r="L14" s="11">
        <v>88.542</v>
      </c>
      <c r="M14" s="11">
        <v>76.042</v>
      </c>
      <c r="N14" s="11">
        <v>83.333</v>
      </c>
      <c r="O14" s="11">
        <v>76.042</v>
      </c>
      <c r="P14" s="5">
        <f t="shared" ref="P14:S14" si="25">if(L14="Ineligible", "Ineligible", (L14-average(L:L))/stdev(L:L))</f>
        <v>1.796833717</v>
      </c>
      <c r="Q14" s="5">
        <f t="shared" si="25"/>
        <v>1.647969114</v>
      </c>
      <c r="R14" s="5">
        <f t="shared" si="25"/>
        <v>1.499733163</v>
      </c>
      <c r="S14" s="5">
        <f t="shared" si="25"/>
        <v>2.118462193</v>
      </c>
      <c r="T14" s="5">
        <f t="shared" si="9"/>
        <v>1.765749547</v>
      </c>
      <c r="U14" s="5">
        <f t="shared" si="10"/>
        <v>1.328815091</v>
      </c>
      <c r="V14" s="5"/>
      <c r="W14" s="5">
        <v>74.0</v>
      </c>
      <c r="X14" s="5">
        <v>53.0</v>
      </c>
      <c r="Y14" s="5">
        <f t="shared" si="11"/>
        <v>-0.5268597982</v>
      </c>
      <c r="Z14" s="5">
        <f t="shared" si="12"/>
        <v>-0.7258510854</v>
      </c>
      <c r="AA14" s="1"/>
      <c r="AB14" s="5">
        <f t="shared" si="13"/>
        <v>0.4389615753</v>
      </c>
      <c r="AC14" s="5">
        <v>0.08807485015406005</v>
      </c>
      <c r="AD14" s="5">
        <f t="shared" si="14"/>
        <v>0.2830119197</v>
      </c>
    </row>
    <row r="15">
      <c r="A15" s="5">
        <v>814.0</v>
      </c>
      <c r="B15" s="1" t="s">
        <v>50</v>
      </c>
      <c r="C15" s="5">
        <v>1180.0</v>
      </c>
      <c r="D15" s="5">
        <v>0.0</v>
      </c>
      <c r="E15" s="5">
        <f t="shared" si="2"/>
        <v>1180</v>
      </c>
      <c r="F15" s="5">
        <f t="shared" si="3"/>
        <v>1</v>
      </c>
      <c r="G15" s="5">
        <f t="shared" si="4"/>
        <v>1.019027711</v>
      </c>
      <c r="H15" s="5">
        <f t="shared" si="5"/>
        <v>0.4121594177</v>
      </c>
      <c r="I15" s="5">
        <f t="shared" si="6"/>
        <v>0.7155935642</v>
      </c>
      <c r="J15" s="5">
        <f t="shared" si="7"/>
        <v>0.8459276353</v>
      </c>
      <c r="K15" s="5"/>
      <c r="L15" s="11">
        <v>51.042</v>
      </c>
      <c r="M15" s="11">
        <v>50.0</v>
      </c>
      <c r="N15" s="11">
        <v>65.625</v>
      </c>
      <c r="O15" s="11">
        <v>46.875</v>
      </c>
      <c r="P15" s="5">
        <f t="shared" ref="P15:S15" si="26">if(L15="Ineligible", "Ineligible", (L15-average(L:L))/stdev(L:L))</f>
        <v>-0.3512361773</v>
      </c>
      <c r="Q15" s="5">
        <f t="shared" si="26"/>
        <v>0.01356804426</v>
      </c>
      <c r="R15" s="5">
        <f t="shared" si="26"/>
        <v>0.3022392293</v>
      </c>
      <c r="S15" s="5">
        <f t="shared" si="26"/>
        <v>0.2582280356</v>
      </c>
      <c r="T15" s="5">
        <f t="shared" si="9"/>
        <v>0.05569978297</v>
      </c>
      <c r="U15" s="5">
        <f t="shared" si="10"/>
        <v>0.2360080146</v>
      </c>
      <c r="V15" s="5"/>
      <c r="W15" s="5">
        <v>183.0</v>
      </c>
      <c r="X15" s="5">
        <v>160.0</v>
      </c>
      <c r="Y15" s="5">
        <f t="shared" si="11"/>
        <v>0.2960049541</v>
      </c>
      <c r="Z15" s="5">
        <f t="shared" si="12"/>
        <v>0.5440633732</v>
      </c>
      <c r="AA15" s="1"/>
      <c r="AB15" s="5">
        <f t="shared" si="13"/>
        <v>0.5419996744</v>
      </c>
      <c r="AC15" s="5">
        <v>-0.12703998266093952</v>
      </c>
      <c r="AD15" s="5">
        <f t="shared" si="14"/>
        <v>0.2446487157</v>
      </c>
    </row>
    <row r="16">
      <c r="A16" s="5">
        <v>1092.0</v>
      </c>
      <c r="B16" s="1" t="s">
        <v>73</v>
      </c>
      <c r="C16" s="5">
        <v>74.0</v>
      </c>
      <c r="D16" s="5">
        <v>0.0</v>
      </c>
      <c r="E16" s="5">
        <f t="shared" si="2"/>
        <v>74</v>
      </c>
      <c r="F16" s="5">
        <f t="shared" si="3"/>
        <v>1</v>
      </c>
      <c r="G16" s="5">
        <f t="shared" si="4"/>
        <v>-0.6312426594</v>
      </c>
      <c r="H16" s="5">
        <f t="shared" si="5"/>
        <v>0.4121594177</v>
      </c>
      <c r="I16" s="5">
        <f t="shared" si="6"/>
        <v>-0.1095416209</v>
      </c>
      <c r="J16" s="5">
        <f t="shared" si="7"/>
        <v>-0.3309707251</v>
      </c>
      <c r="K16" s="5"/>
      <c r="L16" s="11">
        <v>92.708</v>
      </c>
      <c r="M16" s="11">
        <v>79.167</v>
      </c>
      <c r="N16" s="11">
        <v>91.667</v>
      </c>
      <c r="O16" s="11">
        <v>73.958</v>
      </c>
      <c r="P16" s="5">
        <f t="shared" ref="P16:S16" si="27">if(L16="Ineligible", "Ineligible", (L16-average(L:L))/stdev(L:L))</f>
        <v>2.035469962</v>
      </c>
      <c r="Q16" s="5">
        <f t="shared" si="27"/>
        <v>1.844094732</v>
      </c>
      <c r="R16" s="5">
        <f t="shared" si="27"/>
        <v>2.06331541</v>
      </c>
      <c r="S16" s="5">
        <f t="shared" si="27"/>
        <v>1.985547324</v>
      </c>
      <c r="T16" s="5">
        <f t="shared" si="9"/>
        <v>1.982106857</v>
      </c>
      <c r="U16" s="5">
        <f t="shared" si="10"/>
        <v>1.407873168</v>
      </c>
      <c r="V16" s="5"/>
      <c r="W16" s="5">
        <v>134.0</v>
      </c>
      <c r="X16" s="5">
        <v>104.0</v>
      </c>
      <c r="Y16" s="5">
        <f t="shared" si="11"/>
        <v>-0.134653234</v>
      </c>
      <c r="Z16" s="5">
        <f t="shared" si="12"/>
        <v>-0.3669512693</v>
      </c>
      <c r="AA16" s="1"/>
      <c r="AB16" s="5">
        <f t="shared" si="13"/>
        <v>0.2366503912</v>
      </c>
      <c r="AC16" s="5">
        <v>0.20428179491445134</v>
      </c>
      <c r="AD16" s="5">
        <f t="shared" si="14"/>
        <v>0.2222643484</v>
      </c>
    </row>
    <row r="17">
      <c r="A17" s="5">
        <v>541.0</v>
      </c>
      <c r="B17" s="1" t="s">
        <v>58</v>
      </c>
      <c r="C17" s="5">
        <v>1045.0</v>
      </c>
      <c r="D17" s="5">
        <v>0.0</v>
      </c>
      <c r="E17" s="5">
        <f t="shared" si="2"/>
        <v>1045</v>
      </c>
      <c r="F17" s="5">
        <f t="shared" si="3"/>
        <v>1</v>
      </c>
      <c r="G17" s="5">
        <f t="shared" si="4"/>
        <v>0.8175932623</v>
      </c>
      <c r="H17" s="5">
        <f t="shared" si="5"/>
        <v>0.4121594177</v>
      </c>
      <c r="I17" s="5">
        <f t="shared" si="6"/>
        <v>0.61487634</v>
      </c>
      <c r="J17" s="5">
        <f t="shared" si="7"/>
        <v>0.7841405103</v>
      </c>
      <c r="K17" s="5"/>
      <c r="L17" s="11">
        <v>58.333</v>
      </c>
      <c r="M17" s="11">
        <v>64.583</v>
      </c>
      <c r="N17" s="11">
        <v>78.125</v>
      </c>
      <c r="O17" s="11">
        <v>55.208</v>
      </c>
      <c r="P17" s="5">
        <f t="shared" ref="P17:S17" si="28">if(L17="Ineligible", "Ineligible", (L17-average(L:L))/stdev(L:L))</f>
        <v>0.06640589205</v>
      </c>
      <c r="Q17" s="5">
        <f t="shared" si="28"/>
        <v>0.9288000082</v>
      </c>
      <c r="R17" s="5">
        <f t="shared" si="28"/>
        <v>1.147544976</v>
      </c>
      <c r="S17" s="5">
        <f t="shared" si="28"/>
        <v>0.7896961753</v>
      </c>
      <c r="T17" s="5">
        <f t="shared" si="9"/>
        <v>0.7331117629</v>
      </c>
      <c r="U17" s="5">
        <f t="shared" si="10"/>
        <v>0.8562194596</v>
      </c>
      <c r="V17" s="5"/>
      <c r="W17" s="5">
        <v>56.0</v>
      </c>
      <c r="X17" s="5">
        <v>47.0</v>
      </c>
      <c r="Y17" s="5">
        <f t="shared" si="11"/>
        <v>-0.5730017469</v>
      </c>
      <c r="Z17" s="5">
        <f t="shared" si="12"/>
        <v>-0.7569687886</v>
      </c>
      <c r="AA17" s="1"/>
      <c r="AB17" s="5">
        <f t="shared" si="13"/>
        <v>0.2944637271</v>
      </c>
      <c r="AC17" s="5">
        <v>0.130553085908362</v>
      </c>
      <c r="AD17" s="5">
        <f t="shared" si="14"/>
        <v>0.2216145532</v>
      </c>
    </row>
    <row r="18">
      <c r="A18" s="5">
        <v>616.0</v>
      </c>
      <c r="B18" s="1" t="s">
        <v>37</v>
      </c>
      <c r="C18" s="5">
        <v>481.0</v>
      </c>
      <c r="D18" s="5">
        <v>0.0</v>
      </c>
      <c r="E18" s="5">
        <f t="shared" si="2"/>
        <v>481</v>
      </c>
      <c r="F18" s="5">
        <f t="shared" si="3"/>
        <v>1</v>
      </c>
      <c r="G18" s="5">
        <f t="shared" si="4"/>
        <v>-0.02395510006</v>
      </c>
      <c r="H18" s="5">
        <f t="shared" si="5"/>
        <v>0.4121594177</v>
      </c>
      <c r="I18" s="5">
        <f t="shared" si="6"/>
        <v>0.1941021588</v>
      </c>
      <c r="J18" s="5">
        <f t="shared" si="7"/>
        <v>0.4405702655</v>
      </c>
      <c r="K18" s="5"/>
      <c r="L18" s="11">
        <v>46.875</v>
      </c>
      <c r="M18" s="11">
        <v>40.625</v>
      </c>
      <c r="N18" s="11">
        <v>50.0</v>
      </c>
      <c r="O18" s="11">
        <v>25.0</v>
      </c>
      <c r="P18" s="5">
        <f t="shared" ref="P18:S18" si="29">if(L18="Ineligible", "Ineligible", (L18-average(L:L))/stdev(L:L))</f>
        <v>-0.5899297039</v>
      </c>
      <c r="Q18" s="5">
        <f t="shared" si="29"/>
        <v>-0.5748088098</v>
      </c>
      <c r="R18" s="5">
        <f t="shared" si="29"/>
        <v>-0.7543929543</v>
      </c>
      <c r="S18" s="5">
        <f t="shared" si="29"/>
        <v>-1.136931638</v>
      </c>
      <c r="T18" s="5">
        <f t="shared" si="9"/>
        <v>-0.7640157764</v>
      </c>
      <c r="U18" s="5">
        <f t="shared" si="10"/>
        <v>-0.8740799599</v>
      </c>
      <c r="V18" s="5"/>
      <c r="W18" s="5">
        <v>270.0</v>
      </c>
      <c r="X18" s="5">
        <v>189.0</v>
      </c>
      <c r="Y18" s="5">
        <f t="shared" si="11"/>
        <v>0.5190243729</v>
      </c>
      <c r="Z18" s="5">
        <f t="shared" si="12"/>
        <v>0.7204334618</v>
      </c>
      <c r="AA18" s="1"/>
      <c r="AB18" s="5">
        <f t="shared" si="13"/>
        <v>0.09564125578</v>
      </c>
      <c r="AC18" s="5">
        <v>0.30691213474303086</v>
      </c>
      <c r="AD18" s="5">
        <f t="shared" si="14"/>
        <v>0.1895394242</v>
      </c>
    </row>
    <row r="19">
      <c r="A19" s="5">
        <v>239.0</v>
      </c>
      <c r="B19" s="1" t="s">
        <v>40</v>
      </c>
      <c r="C19" s="5">
        <v>243.0</v>
      </c>
      <c r="D19" s="5">
        <v>0.0</v>
      </c>
      <c r="E19" s="5">
        <f t="shared" si="2"/>
        <v>243</v>
      </c>
      <c r="F19" s="5">
        <f t="shared" si="3"/>
        <v>1</v>
      </c>
      <c r="G19" s="5">
        <f t="shared" si="4"/>
        <v>-0.3790765721</v>
      </c>
      <c r="H19" s="5">
        <f t="shared" si="5"/>
        <v>0.4121594177</v>
      </c>
      <c r="I19" s="5">
        <f t="shared" si="6"/>
        <v>0.01654142279</v>
      </c>
      <c r="J19" s="5">
        <f t="shared" si="7"/>
        <v>0.1286134627</v>
      </c>
      <c r="K19" s="5"/>
      <c r="L19" s="11">
        <v>71.875</v>
      </c>
      <c r="M19" s="11">
        <v>63.542</v>
      </c>
      <c r="N19" s="11">
        <v>70.833</v>
      </c>
      <c r="O19" s="11">
        <v>59.375</v>
      </c>
      <c r="P19" s="5">
        <f t="shared" ref="P19:S19" si="30">if(L19="Ineligible", "Ineligible", (L19-average(L:L))/stdev(L:L))</f>
        <v>0.8421168923</v>
      </c>
      <c r="Q19" s="5">
        <f t="shared" si="30"/>
        <v>0.8634666424</v>
      </c>
      <c r="R19" s="5">
        <f t="shared" si="30"/>
        <v>0.6544274156</v>
      </c>
      <c r="S19" s="5">
        <f t="shared" si="30"/>
        <v>1.055462135</v>
      </c>
      <c r="T19" s="5">
        <f t="shared" si="9"/>
        <v>0.8538682712</v>
      </c>
      <c r="U19" s="5">
        <f t="shared" si="10"/>
        <v>0.924049929</v>
      </c>
      <c r="V19" s="5"/>
      <c r="W19" s="5">
        <v>141.0</v>
      </c>
      <c r="X19" s="5">
        <v>111.0</v>
      </c>
      <c r="Y19" s="5">
        <f t="shared" si="11"/>
        <v>-0.0808209605</v>
      </c>
      <c r="Z19" s="5">
        <f t="shared" si="12"/>
        <v>-0.2842902751</v>
      </c>
      <c r="AA19" s="1"/>
      <c r="AB19" s="5">
        <f t="shared" si="13"/>
        <v>0.2561243722</v>
      </c>
      <c r="AC19" s="5">
        <v>0.09766552381177998</v>
      </c>
      <c r="AD19" s="5">
        <f t="shared" si="14"/>
        <v>0.1856982174</v>
      </c>
    </row>
    <row r="20">
      <c r="A20" s="5">
        <v>865.0</v>
      </c>
      <c r="B20" s="1" t="s">
        <v>64</v>
      </c>
      <c r="C20" s="5">
        <v>272.0</v>
      </c>
      <c r="D20" s="5">
        <v>100.0</v>
      </c>
      <c r="E20" s="5">
        <f t="shared" si="2"/>
        <v>372</v>
      </c>
      <c r="F20" s="5">
        <f t="shared" si="3"/>
        <v>0.4623655914</v>
      </c>
      <c r="G20" s="5">
        <f t="shared" si="4"/>
        <v>-0.1865947658</v>
      </c>
      <c r="H20" s="5">
        <f t="shared" si="5"/>
        <v>-0.7380248239</v>
      </c>
      <c r="I20" s="5">
        <f t="shared" si="6"/>
        <v>-0.4623097949</v>
      </c>
      <c r="J20" s="5">
        <f t="shared" si="7"/>
        <v>-0.6799336695</v>
      </c>
      <c r="K20" s="5"/>
      <c r="L20" s="11">
        <v>37.5</v>
      </c>
      <c r="M20" s="11">
        <v>45.833</v>
      </c>
      <c r="N20" s="11">
        <v>70.833</v>
      </c>
      <c r="O20" s="11">
        <v>40.625</v>
      </c>
      <c r="P20" s="5">
        <f t="shared" ref="P20:S20" si="31">if(L20="Ineligible", "Ineligible", (L20-average(L:L))/stdev(L:L))</f>
        <v>-1.126947177</v>
      </c>
      <c r="Q20" s="5">
        <f t="shared" si="31"/>
        <v>-0.2479536998</v>
      </c>
      <c r="R20" s="5">
        <f t="shared" si="31"/>
        <v>0.6544274156</v>
      </c>
      <c r="S20" s="5">
        <f t="shared" si="31"/>
        <v>-0.1403890139</v>
      </c>
      <c r="T20" s="5">
        <f t="shared" si="9"/>
        <v>-0.2152156189</v>
      </c>
      <c r="U20" s="5">
        <f t="shared" si="10"/>
        <v>-0.4639133743</v>
      </c>
      <c r="V20" s="5"/>
      <c r="W20" s="5">
        <v>281.0</v>
      </c>
      <c r="X20" s="5">
        <v>225.0</v>
      </c>
      <c r="Y20" s="5">
        <f t="shared" si="11"/>
        <v>0.7958760652</v>
      </c>
      <c r="Z20" s="5">
        <f t="shared" si="12"/>
        <v>0.8921188627</v>
      </c>
      <c r="AA20" s="1"/>
      <c r="AB20" s="5">
        <f t="shared" si="13"/>
        <v>-0.08390939368</v>
      </c>
      <c r="AC20" s="5">
        <v>0.418278211342996</v>
      </c>
      <c r="AD20" s="5">
        <f t="shared" si="14"/>
        <v>0.1392850974</v>
      </c>
    </row>
    <row r="21">
      <c r="A21" s="5">
        <v>174.0</v>
      </c>
      <c r="B21" s="1" t="s">
        <v>35</v>
      </c>
      <c r="C21" s="5">
        <v>1631.0</v>
      </c>
      <c r="D21" s="5">
        <v>0.0</v>
      </c>
      <c r="E21" s="5">
        <f t="shared" si="2"/>
        <v>1631</v>
      </c>
      <c r="F21" s="5">
        <f t="shared" si="3"/>
        <v>1</v>
      </c>
      <c r="G21" s="5">
        <f t="shared" si="4"/>
        <v>1.691967979</v>
      </c>
      <c r="H21" s="5">
        <f t="shared" si="5"/>
        <v>0.4121594177</v>
      </c>
      <c r="I21" s="5">
        <f t="shared" si="6"/>
        <v>1.052063698</v>
      </c>
      <c r="J21" s="5">
        <f t="shared" si="7"/>
        <v>1.025701564</v>
      </c>
      <c r="K21" s="5"/>
      <c r="L21" s="11">
        <v>41.667</v>
      </c>
      <c r="M21" s="11">
        <v>48.959</v>
      </c>
      <c r="N21" s="11">
        <v>58.333</v>
      </c>
      <c r="O21" s="11">
        <v>40.625</v>
      </c>
      <c r="P21" s="5">
        <f t="shared" ref="P21:S21" si="32">if(L21="Ineligible", "Ineligible", (L21-average(L:L))/stdev(L:L))</f>
        <v>-0.8882536508</v>
      </c>
      <c r="Q21" s="5">
        <f t="shared" si="32"/>
        <v>-0.05176532161</v>
      </c>
      <c r="R21" s="5">
        <f t="shared" si="32"/>
        <v>-0.1908783312</v>
      </c>
      <c r="S21" s="5">
        <f t="shared" si="32"/>
        <v>-0.1403890139</v>
      </c>
      <c r="T21" s="5">
        <f t="shared" si="9"/>
        <v>-0.3178215794</v>
      </c>
      <c r="U21" s="5">
        <f t="shared" si="10"/>
        <v>-0.5637566668</v>
      </c>
      <c r="V21" s="5"/>
      <c r="W21" s="5">
        <v>99.0</v>
      </c>
      <c r="X21" s="5">
        <v>84.0</v>
      </c>
      <c r="Y21" s="5">
        <f t="shared" si="11"/>
        <v>-0.2884597298</v>
      </c>
      <c r="Z21" s="5">
        <f t="shared" si="12"/>
        <v>-0.5370844717</v>
      </c>
      <c r="AA21" s="1"/>
      <c r="AB21" s="5">
        <f t="shared" si="13"/>
        <v>-0.02504652484</v>
      </c>
      <c r="AC21" s="5">
        <v>0.28997451669941</v>
      </c>
      <c r="AD21" s="5">
        <f t="shared" si="14"/>
        <v>0.114962827</v>
      </c>
    </row>
    <row r="22">
      <c r="A22" s="5">
        <v>1097.0</v>
      </c>
      <c r="B22" s="1" t="s">
        <v>99</v>
      </c>
      <c r="C22" s="5">
        <v>25.0</v>
      </c>
      <c r="D22" s="5">
        <v>0.0</v>
      </c>
      <c r="E22" s="5">
        <f t="shared" si="2"/>
        <v>25</v>
      </c>
      <c r="F22" s="5">
        <f t="shared" si="3"/>
        <v>1</v>
      </c>
      <c r="G22" s="5">
        <f t="shared" si="4"/>
        <v>-0.7043559036</v>
      </c>
      <c r="H22" s="5">
        <f t="shared" si="5"/>
        <v>0.4121594177</v>
      </c>
      <c r="I22" s="5">
        <f t="shared" si="6"/>
        <v>-0.146098243</v>
      </c>
      <c r="J22" s="5">
        <f t="shared" si="7"/>
        <v>-0.3822279987</v>
      </c>
      <c r="K22" s="5"/>
      <c r="L22" s="11">
        <v>56.25</v>
      </c>
      <c r="M22" s="11">
        <v>33.333</v>
      </c>
      <c r="N22" s="11">
        <v>50.0</v>
      </c>
      <c r="O22" s="11">
        <v>39.583</v>
      </c>
      <c r="P22" s="5">
        <f t="shared" ref="P22:S22" si="33">if(L22="Ineligible", "Ineligible", (L22-average(L:L))/stdev(L:L))</f>
        <v>-0.05291223035</v>
      </c>
      <c r="Q22" s="5">
        <f t="shared" si="33"/>
        <v>-1.032456172</v>
      </c>
      <c r="R22" s="5">
        <f t="shared" si="33"/>
        <v>-0.7543929543</v>
      </c>
      <c r="S22" s="5">
        <f t="shared" si="33"/>
        <v>-0.2068464483</v>
      </c>
      <c r="T22" s="5">
        <f t="shared" si="9"/>
        <v>-0.5116519512</v>
      </c>
      <c r="U22" s="5">
        <f t="shared" si="10"/>
        <v>-0.715298505</v>
      </c>
      <c r="V22" s="5"/>
      <c r="W22" s="5">
        <v>430.0</v>
      </c>
      <c r="X22" s="5">
        <v>388.0</v>
      </c>
      <c r="Y22" s="5">
        <f t="shared" si="11"/>
        <v>2.049399006</v>
      </c>
      <c r="Z22" s="5">
        <f t="shared" si="12"/>
        <v>1.431572215</v>
      </c>
      <c r="AA22" s="1"/>
      <c r="AB22" s="5">
        <f t="shared" si="13"/>
        <v>0.1113485703</v>
      </c>
      <c r="AC22" s="1"/>
      <c r="AD22" s="5">
        <f t="shared" si="14"/>
        <v>0.1113485703</v>
      </c>
    </row>
    <row r="23">
      <c r="A23" s="5">
        <v>810.0</v>
      </c>
      <c r="B23" s="1" t="s">
        <v>54</v>
      </c>
      <c r="C23" s="5">
        <v>300.0</v>
      </c>
      <c r="D23" s="5">
        <v>4.0</v>
      </c>
      <c r="E23" s="5">
        <f t="shared" si="2"/>
        <v>304</v>
      </c>
      <c r="F23" s="5">
        <f t="shared" si="3"/>
        <v>0.9736842105</v>
      </c>
      <c r="G23" s="5">
        <f t="shared" si="4"/>
        <v>-0.2880580436</v>
      </c>
      <c r="H23" s="5">
        <f t="shared" si="5"/>
        <v>0.3558609259</v>
      </c>
      <c r="I23" s="5">
        <f t="shared" si="6"/>
        <v>0.03390144115</v>
      </c>
      <c r="J23" s="5">
        <f t="shared" si="7"/>
        <v>0.18412344</v>
      </c>
      <c r="K23" s="5"/>
      <c r="L23" s="11">
        <v>23.958</v>
      </c>
      <c r="M23" s="11">
        <v>35.417</v>
      </c>
      <c r="N23" s="11">
        <v>57.292</v>
      </c>
      <c r="O23" s="11">
        <v>21.875</v>
      </c>
      <c r="P23" s="5">
        <f t="shared" ref="P23:S23" si="34">if(L23="Ineligible", "Ineligible", (L23-average(L:L))/stdev(L:L))</f>
        <v>-1.902658178</v>
      </c>
      <c r="Q23" s="5">
        <f t="shared" si="34"/>
        <v>-0.9016639197</v>
      </c>
      <c r="R23" s="5">
        <f t="shared" si="34"/>
        <v>-0.2612753938</v>
      </c>
      <c r="S23" s="5">
        <f t="shared" si="34"/>
        <v>-1.336240162</v>
      </c>
      <c r="T23" s="5">
        <f t="shared" si="9"/>
        <v>-1.100459413</v>
      </c>
      <c r="U23" s="5">
        <f t="shared" si="10"/>
        <v>-1.049027842</v>
      </c>
      <c r="V23" s="5"/>
      <c r="W23" s="5">
        <v>430.0</v>
      </c>
      <c r="X23" s="5">
        <v>364.0</v>
      </c>
      <c r="Y23" s="5">
        <f t="shared" si="11"/>
        <v>1.864831211</v>
      </c>
      <c r="Z23" s="5">
        <f t="shared" si="12"/>
        <v>1.365588229</v>
      </c>
      <c r="AA23" s="1"/>
      <c r="AB23" s="5">
        <f t="shared" si="13"/>
        <v>0.1668946089</v>
      </c>
      <c r="AC23" s="5">
        <v>0.023388963772049885</v>
      </c>
      <c r="AD23" s="5">
        <f t="shared" si="14"/>
        <v>0.1031143222</v>
      </c>
    </row>
    <row r="24">
      <c r="A24" s="5">
        <v>755.0</v>
      </c>
      <c r="B24" s="1" t="s">
        <v>65</v>
      </c>
      <c r="C24" s="5">
        <v>165.0</v>
      </c>
      <c r="D24" s="5">
        <v>0.0</v>
      </c>
      <c r="E24" s="5">
        <f t="shared" si="2"/>
        <v>165</v>
      </c>
      <c r="F24" s="5">
        <f t="shared" si="3"/>
        <v>1</v>
      </c>
      <c r="G24" s="5">
        <f t="shared" si="4"/>
        <v>-0.4954609201</v>
      </c>
      <c r="H24" s="5">
        <f t="shared" si="5"/>
        <v>0.4121594177</v>
      </c>
      <c r="I24" s="5">
        <f t="shared" si="6"/>
        <v>-0.0416507512</v>
      </c>
      <c r="J24" s="5">
        <f t="shared" si="7"/>
        <v>-0.2040851567</v>
      </c>
      <c r="K24" s="5"/>
      <c r="L24" s="11">
        <v>59.375</v>
      </c>
      <c r="M24" s="11">
        <v>62.5</v>
      </c>
      <c r="N24" s="11">
        <v>70.833</v>
      </c>
      <c r="O24" s="11">
        <v>67.708</v>
      </c>
      <c r="P24" s="5">
        <f t="shared" ref="P24:S24" si="35">if(L24="Ineligible", "Ineligible", (L24-average(L:L))/stdev(L:L))</f>
        <v>0.1260935942</v>
      </c>
      <c r="Q24" s="5">
        <f t="shared" si="35"/>
        <v>0.7980705163</v>
      </c>
      <c r="R24" s="5">
        <f t="shared" si="35"/>
        <v>0.6544274156</v>
      </c>
      <c r="S24" s="5">
        <f t="shared" si="35"/>
        <v>1.586930274</v>
      </c>
      <c r="T24" s="5">
        <f t="shared" si="9"/>
        <v>0.7913804501</v>
      </c>
      <c r="U24" s="5">
        <f t="shared" si="10"/>
        <v>0.8895956666</v>
      </c>
      <c r="V24" s="5"/>
      <c r="W24" s="5">
        <v>71.0</v>
      </c>
      <c r="X24" s="5">
        <v>58.0</v>
      </c>
      <c r="Y24" s="5">
        <f t="shared" si="11"/>
        <v>-0.4884081742</v>
      </c>
      <c r="Z24" s="5">
        <f t="shared" si="12"/>
        <v>-0.6988620566</v>
      </c>
      <c r="AA24" s="1"/>
      <c r="AB24" s="5">
        <f t="shared" si="13"/>
        <v>-0.004450515585</v>
      </c>
      <c r="AC24" s="5">
        <v>0.035822056022905495</v>
      </c>
      <c r="AD24" s="5">
        <f t="shared" si="14"/>
        <v>0.01344840513</v>
      </c>
    </row>
    <row r="25">
      <c r="A25" s="5">
        <v>1042.0</v>
      </c>
      <c r="B25" s="1" t="s">
        <v>63</v>
      </c>
      <c r="C25" s="5">
        <v>685.0</v>
      </c>
      <c r="D25" s="5">
        <v>100.0</v>
      </c>
      <c r="E25" s="5">
        <f t="shared" si="2"/>
        <v>785</v>
      </c>
      <c r="F25" s="5">
        <f t="shared" si="3"/>
        <v>0.7452229299</v>
      </c>
      <c r="G25" s="5">
        <f t="shared" si="4"/>
        <v>0.4296454357</v>
      </c>
      <c r="H25" s="5">
        <f t="shared" si="5"/>
        <v>-0.1328960446</v>
      </c>
      <c r="I25" s="5">
        <f t="shared" si="6"/>
        <v>0.1483746955</v>
      </c>
      <c r="J25" s="5">
        <f t="shared" si="7"/>
        <v>0.3851943607</v>
      </c>
      <c r="K25" s="5"/>
      <c r="L25" s="11">
        <v>42.708</v>
      </c>
      <c r="M25" s="11">
        <v>36.458</v>
      </c>
      <c r="N25" s="11">
        <v>57.292</v>
      </c>
      <c r="O25" s="11">
        <v>46.875</v>
      </c>
      <c r="P25" s="5">
        <f t="shared" ref="P25:S25" si="36">if(L25="Ineligible", "Ineligible", (L25-average(L:L))/stdev(L:L))</f>
        <v>-0.8286232306</v>
      </c>
      <c r="Q25" s="5">
        <f t="shared" si="36"/>
        <v>-0.8363305538</v>
      </c>
      <c r="R25" s="5">
        <f t="shared" si="36"/>
        <v>-0.2612753938</v>
      </c>
      <c r="S25" s="5">
        <f t="shared" si="36"/>
        <v>0.2582280356</v>
      </c>
      <c r="T25" s="5">
        <f t="shared" si="9"/>
        <v>-0.4170002857</v>
      </c>
      <c r="U25" s="5">
        <f t="shared" si="10"/>
        <v>-0.6457555928</v>
      </c>
      <c r="V25" s="5"/>
      <c r="W25" s="5">
        <v>101.0</v>
      </c>
      <c r="X25" s="5">
        <v>46.0</v>
      </c>
      <c r="Y25" s="5">
        <f t="shared" si="11"/>
        <v>-0.5806920717</v>
      </c>
      <c r="Z25" s="5">
        <f t="shared" si="12"/>
        <v>-0.7620315424</v>
      </c>
      <c r="AA25" s="1"/>
      <c r="AB25" s="5">
        <f t="shared" si="13"/>
        <v>-0.3408642582</v>
      </c>
      <c r="AC25" s="5">
        <v>0.45571479799791886</v>
      </c>
      <c r="AD25" s="5">
        <f t="shared" si="14"/>
        <v>0.01317087791</v>
      </c>
    </row>
    <row r="26">
      <c r="A26" s="5">
        <v>200.0</v>
      </c>
      <c r="B26" s="1" t="s">
        <v>43</v>
      </c>
      <c r="C26" s="5">
        <v>277.0</v>
      </c>
      <c r="D26" s="5">
        <v>0.0</v>
      </c>
      <c r="E26" s="5">
        <f t="shared" si="2"/>
        <v>277</v>
      </c>
      <c r="F26" s="5">
        <f t="shared" si="3"/>
        <v>1</v>
      </c>
      <c r="G26" s="5">
        <f t="shared" si="4"/>
        <v>-0.3283449332</v>
      </c>
      <c r="H26" s="5">
        <f t="shared" si="5"/>
        <v>0.4121594177</v>
      </c>
      <c r="I26" s="5">
        <f t="shared" si="6"/>
        <v>0.04190724222</v>
      </c>
      <c r="J26" s="5">
        <f t="shared" si="7"/>
        <v>0.2047125844</v>
      </c>
      <c r="K26" s="5"/>
      <c r="L26" s="11">
        <v>68.75</v>
      </c>
      <c r="M26" s="11">
        <v>44.792</v>
      </c>
      <c r="N26" s="11">
        <v>64.583</v>
      </c>
      <c r="O26" s="11">
        <v>54.167</v>
      </c>
      <c r="P26" s="5">
        <f t="shared" ref="P26:S26" si="37">if(L26="Ineligible", "Ineligible", (L26-average(L:L))/stdev(L:L))</f>
        <v>0.6631110677</v>
      </c>
      <c r="Q26" s="5">
        <f t="shared" si="37"/>
        <v>-0.3132870657</v>
      </c>
      <c r="R26" s="5">
        <f t="shared" si="37"/>
        <v>0.2317745422</v>
      </c>
      <c r="S26" s="5">
        <f t="shared" si="37"/>
        <v>0.7233025196</v>
      </c>
      <c r="T26" s="5">
        <f t="shared" si="9"/>
        <v>0.326225266</v>
      </c>
      <c r="U26" s="5">
        <f t="shared" si="10"/>
        <v>0.5711613309</v>
      </c>
      <c r="V26" s="5"/>
      <c r="W26" s="5">
        <v>72.0</v>
      </c>
      <c r="X26" s="5">
        <v>45.0</v>
      </c>
      <c r="Y26" s="5">
        <f t="shared" si="11"/>
        <v>-0.5883823965</v>
      </c>
      <c r="Z26" s="5">
        <f t="shared" si="12"/>
        <v>-0.7670608818</v>
      </c>
      <c r="AA26" s="1"/>
      <c r="AB26" s="5">
        <f t="shared" si="13"/>
        <v>0.002937677838</v>
      </c>
      <c r="AC26" s="5">
        <v>-0.013232971257038866</v>
      </c>
      <c r="AD26" s="5">
        <f t="shared" si="14"/>
        <v>-0.004249277315</v>
      </c>
    </row>
    <row r="27">
      <c r="A27" s="5">
        <v>513.0</v>
      </c>
      <c r="B27" s="1" t="s">
        <v>57</v>
      </c>
      <c r="C27" s="5">
        <v>401.0</v>
      </c>
      <c r="D27" s="5">
        <v>0.0</v>
      </c>
      <c r="E27" s="5">
        <f t="shared" si="2"/>
        <v>401</v>
      </c>
      <c r="F27" s="5">
        <f t="shared" si="3"/>
        <v>1</v>
      </c>
      <c r="G27" s="5">
        <f t="shared" si="4"/>
        <v>-0.1433236621</v>
      </c>
      <c r="H27" s="5">
        <f t="shared" si="5"/>
        <v>0.4121594177</v>
      </c>
      <c r="I27" s="5">
        <f t="shared" si="6"/>
        <v>0.1344178778</v>
      </c>
      <c r="J27" s="5">
        <f t="shared" si="7"/>
        <v>0.3666304376</v>
      </c>
      <c r="K27" s="5"/>
      <c r="L27" s="11">
        <v>75.0</v>
      </c>
      <c r="M27" s="11">
        <v>73.958</v>
      </c>
      <c r="N27" s="11">
        <v>80.833</v>
      </c>
      <c r="O27" s="11">
        <v>55.208</v>
      </c>
      <c r="P27" s="5">
        <f t="shared" ref="P27:S27" si="38">if(L27="Ineligible", "Ineligible", (L27-average(L:L))/stdev(L:L))</f>
        <v>1.021122717</v>
      </c>
      <c r="Q27" s="5">
        <f t="shared" si="38"/>
        <v>1.517176862</v>
      </c>
      <c r="R27" s="5">
        <f t="shared" si="38"/>
        <v>1.330672013</v>
      </c>
      <c r="S27" s="5">
        <f t="shared" si="38"/>
        <v>0.7896961753</v>
      </c>
      <c r="T27" s="5">
        <f t="shared" si="9"/>
        <v>1.164666942</v>
      </c>
      <c r="U27" s="5">
        <f t="shared" si="10"/>
        <v>1.07919736</v>
      </c>
      <c r="V27" s="5"/>
      <c r="W27" s="5">
        <v>36.0</v>
      </c>
      <c r="X27" s="5">
        <v>28.0</v>
      </c>
      <c r="Y27" s="5">
        <f t="shared" si="11"/>
        <v>-0.7191179178</v>
      </c>
      <c r="Z27" s="5">
        <f t="shared" si="12"/>
        <v>-0.8480082062</v>
      </c>
      <c r="AA27" s="1"/>
      <c r="AB27" s="5">
        <f t="shared" si="13"/>
        <v>0.1992731971</v>
      </c>
      <c r="AC27" s="5">
        <v>-0.30835727746042135</v>
      </c>
      <c r="AD27" s="5">
        <f t="shared" si="14"/>
        <v>-0.02634034713</v>
      </c>
    </row>
    <row r="28">
      <c r="A28" s="5">
        <v>949.0</v>
      </c>
      <c r="B28" s="1" t="s">
        <v>68</v>
      </c>
      <c r="C28" s="5">
        <v>223.0</v>
      </c>
      <c r="D28" s="5">
        <v>0.0</v>
      </c>
      <c r="E28" s="5">
        <f t="shared" si="2"/>
        <v>223</v>
      </c>
      <c r="F28" s="5">
        <f t="shared" si="3"/>
        <v>1</v>
      </c>
      <c r="G28" s="5">
        <f t="shared" si="4"/>
        <v>-0.4089187126</v>
      </c>
      <c r="H28" s="5">
        <f t="shared" si="5"/>
        <v>0.4121594177</v>
      </c>
      <c r="I28" s="5">
        <f t="shared" si="6"/>
        <v>0.001620352533</v>
      </c>
      <c r="J28" s="5">
        <f t="shared" si="7"/>
        <v>0.04025360273</v>
      </c>
      <c r="K28" s="5"/>
      <c r="L28" s="11">
        <v>71.875</v>
      </c>
      <c r="M28" s="11">
        <v>58.333</v>
      </c>
      <c r="N28" s="11">
        <v>36.458</v>
      </c>
      <c r="O28" s="11">
        <v>35.417</v>
      </c>
      <c r="P28" s="5">
        <f t="shared" ref="P28:S28" si="39">if(L28="Ineligible", "Ineligible", (L28-average(L:L))/stdev(L:L))</f>
        <v>0.8421168923</v>
      </c>
      <c r="Q28" s="5">
        <f t="shared" si="39"/>
        <v>0.5365487722</v>
      </c>
      <c r="R28" s="5">
        <f t="shared" si="39"/>
        <v>-1.670163388</v>
      </c>
      <c r="S28" s="5">
        <f t="shared" si="39"/>
        <v>-0.4725486288</v>
      </c>
      <c r="T28" s="5">
        <f t="shared" si="9"/>
        <v>-0.1910115881</v>
      </c>
      <c r="U28" s="5">
        <f t="shared" si="10"/>
        <v>-0.4370487251</v>
      </c>
      <c r="V28" s="5"/>
      <c r="W28" s="5">
        <v>29.0</v>
      </c>
      <c r="X28" s="5">
        <v>28.0</v>
      </c>
      <c r="Y28" s="5">
        <f t="shared" si="11"/>
        <v>-0.7191179178</v>
      </c>
      <c r="Z28" s="5">
        <f t="shared" si="12"/>
        <v>-0.8480082062</v>
      </c>
      <c r="AA28" s="1"/>
      <c r="AB28" s="5">
        <f t="shared" si="13"/>
        <v>-0.4149344429</v>
      </c>
      <c r="AC28" s="5">
        <v>0.40373844619156807</v>
      </c>
      <c r="AD28" s="5">
        <f t="shared" si="14"/>
        <v>-0.05107982551</v>
      </c>
    </row>
    <row r="29">
      <c r="A29" s="5">
        <v>940.0</v>
      </c>
      <c r="B29" s="1" t="s">
        <v>75</v>
      </c>
      <c r="C29" s="5">
        <v>67.0</v>
      </c>
      <c r="D29" s="5">
        <v>0.0</v>
      </c>
      <c r="E29" s="5">
        <f t="shared" si="2"/>
        <v>67</v>
      </c>
      <c r="F29" s="5">
        <f t="shared" si="3"/>
        <v>1</v>
      </c>
      <c r="G29" s="5">
        <f t="shared" si="4"/>
        <v>-0.6416874086</v>
      </c>
      <c r="H29" s="5">
        <f t="shared" si="5"/>
        <v>0.4121594177</v>
      </c>
      <c r="I29" s="5">
        <f t="shared" si="6"/>
        <v>-0.1147639954</v>
      </c>
      <c r="J29" s="5">
        <f t="shared" si="7"/>
        <v>-0.3387683507</v>
      </c>
      <c r="K29" s="5"/>
      <c r="L29" s="11">
        <v>64.583</v>
      </c>
      <c r="M29" s="11">
        <v>51.042</v>
      </c>
      <c r="N29" s="11">
        <v>62.5</v>
      </c>
      <c r="O29" s="11">
        <v>50.0</v>
      </c>
      <c r="P29" s="5">
        <f t="shared" ref="P29:S29" si="40">if(L29="Ineligible", "Ineligible", (L29-average(L:L))/stdev(L:L))</f>
        <v>0.4244175411</v>
      </c>
      <c r="Q29" s="5">
        <f t="shared" si="40"/>
        <v>0.07896417033</v>
      </c>
      <c r="R29" s="5">
        <f t="shared" si="40"/>
        <v>0.09091279257</v>
      </c>
      <c r="S29" s="5">
        <f t="shared" si="40"/>
        <v>0.4575365603</v>
      </c>
      <c r="T29" s="5">
        <f t="shared" si="9"/>
        <v>0.2629577661</v>
      </c>
      <c r="U29" s="5">
        <f t="shared" si="10"/>
        <v>0.5127940777</v>
      </c>
      <c r="V29" s="5"/>
      <c r="W29" s="5">
        <v>38.0</v>
      </c>
      <c r="X29" s="5">
        <v>23.0</v>
      </c>
      <c r="Y29" s="5">
        <f t="shared" si="11"/>
        <v>-0.7575695418</v>
      </c>
      <c r="Z29" s="5">
        <f t="shared" si="12"/>
        <v>-0.8703847091</v>
      </c>
      <c r="AA29" s="1"/>
      <c r="AB29" s="5">
        <f t="shared" si="13"/>
        <v>-0.2321196607</v>
      </c>
      <c r="AC29" s="5">
        <v>0.06750999427753704</v>
      </c>
      <c r="AD29" s="5">
        <f t="shared" si="14"/>
        <v>-0.09895092516</v>
      </c>
    </row>
    <row r="30">
      <c r="A30" s="5">
        <v>523.0</v>
      </c>
      <c r="B30" s="1" t="s">
        <v>47</v>
      </c>
      <c r="C30" s="5">
        <v>1178.0</v>
      </c>
      <c r="D30" s="5">
        <v>100.0</v>
      </c>
      <c r="E30" s="5">
        <f t="shared" si="2"/>
        <v>1278</v>
      </c>
      <c r="F30" s="5">
        <f t="shared" si="3"/>
        <v>0.8435054773</v>
      </c>
      <c r="G30" s="5">
        <f t="shared" si="4"/>
        <v>1.165254199</v>
      </c>
      <c r="H30" s="5">
        <f t="shared" si="5"/>
        <v>0.07736400464</v>
      </c>
      <c r="I30" s="5">
        <f t="shared" si="6"/>
        <v>0.6213091019</v>
      </c>
      <c r="J30" s="5">
        <f t="shared" si="7"/>
        <v>0.7882316296</v>
      </c>
      <c r="K30" s="5"/>
      <c r="L30" s="11">
        <v>37.5</v>
      </c>
      <c r="M30" s="11">
        <v>17.708</v>
      </c>
      <c r="N30" s="11">
        <v>34.375</v>
      </c>
      <c r="O30" s="11">
        <v>21.875</v>
      </c>
      <c r="P30" s="5">
        <f t="shared" ref="P30:S30" si="41">if(L30="Ineligible", "Ineligible", (L30-average(L:L))/stdev(L:L))</f>
        <v>-1.126947177</v>
      </c>
      <c r="Q30" s="5">
        <f t="shared" si="41"/>
        <v>-2.013084262</v>
      </c>
      <c r="R30" s="5">
        <f t="shared" si="41"/>
        <v>-1.811025138</v>
      </c>
      <c r="S30" s="5">
        <f t="shared" si="41"/>
        <v>-1.336240162</v>
      </c>
      <c r="T30" s="5">
        <f t="shared" si="9"/>
        <v>-1.571824185</v>
      </c>
      <c r="U30" s="5">
        <f t="shared" si="10"/>
        <v>-1.253724126</v>
      </c>
      <c r="V30" s="5"/>
      <c r="W30" s="5">
        <v>12.0</v>
      </c>
      <c r="X30" s="5">
        <v>12.0</v>
      </c>
      <c r="Y30" s="5">
        <f t="shared" si="11"/>
        <v>-0.8421631144</v>
      </c>
      <c r="Z30" s="5">
        <f t="shared" si="12"/>
        <v>-0.9176944559</v>
      </c>
      <c r="AA30" s="1"/>
      <c r="AB30" s="5">
        <f t="shared" si="13"/>
        <v>-0.4610623175</v>
      </c>
      <c r="AC30" s="5">
        <v>0.3147862053012609</v>
      </c>
      <c r="AD30" s="5">
        <f t="shared" si="14"/>
        <v>-0.1162407518</v>
      </c>
    </row>
    <row r="31">
      <c r="A31" s="5">
        <v>1183.0</v>
      </c>
      <c r="B31" s="1" t="s">
        <v>100</v>
      </c>
      <c r="C31" s="5">
        <v>38.0</v>
      </c>
      <c r="D31" s="5">
        <v>0.0</v>
      </c>
      <c r="E31" s="5">
        <f t="shared" si="2"/>
        <v>38</v>
      </c>
      <c r="F31" s="5">
        <f t="shared" si="3"/>
        <v>1</v>
      </c>
      <c r="G31" s="5">
        <f t="shared" si="4"/>
        <v>-0.6849585123</v>
      </c>
      <c r="H31" s="5">
        <f t="shared" si="5"/>
        <v>0.4121594177</v>
      </c>
      <c r="I31" s="5">
        <f t="shared" si="6"/>
        <v>-0.1363995473</v>
      </c>
      <c r="J31" s="5">
        <f t="shared" si="7"/>
        <v>-0.3693230934</v>
      </c>
      <c r="K31" s="5"/>
      <c r="L31" s="11">
        <v>66.667</v>
      </c>
      <c r="M31" s="11">
        <v>36.458</v>
      </c>
      <c r="N31" s="11">
        <v>61.458</v>
      </c>
      <c r="O31" s="11">
        <v>56.25</v>
      </c>
      <c r="P31" s="5">
        <f t="shared" ref="P31:S31" si="42">if(L31="Ineligible", "Ineligible", (L31-average(L:L))/stdev(L:L))</f>
        <v>0.5437929453</v>
      </c>
      <c r="Q31" s="5">
        <f t="shared" si="42"/>
        <v>-0.8363305538</v>
      </c>
      <c r="R31" s="5">
        <f t="shared" si="42"/>
        <v>0.02044810551</v>
      </c>
      <c r="S31" s="5">
        <f t="shared" si="42"/>
        <v>0.8561536098</v>
      </c>
      <c r="T31" s="5">
        <f t="shared" si="9"/>
        <v>0.1460160267</v>
      </c>
      <c r="U31" s="5">
        <f t="shared" si="10"/>
        <v>0.3821204348</v>
      </c>
      <c r="V31" s="5"/>
      <c r="W31" s="5">
        <v>106.0</v>
      </c>
      <c r="X31" s="5">
        <v>101.0</v>
      </c>
      <c r="Y31" s="5">
        <f t="shared" si="11"/>
        <v>-0.1577242084</v>
      </c>
      <c r="Z31" s="5">
        <f t="shared" si="12"/>
        <v>-0.3971450722</v>
      </c>
      <c r="AA31" s="1"/>
      <c r="AB31" s="5">
        <f t="shared" si="13"/>
        <v>-0.1281159103</v>
      </c>
      <c r="AC31" s="1"/>
      <c r="AD31" s="5">
        <f t="shared" si="14"/>
        <v>-0.1281159103</v>
      </c>
    </row>
    <row r="32">
      <c r="A32" s="5">
        <v>492.0</v>
      </c>
      <c r="B32" s="1" t="s">
        <v>46</v>
      </c>
      <c r="C32" s="5">
        <v>944.0</v>
      </c>
      <c r="D32" s="5">
        <v>0.0</v>
      </c>
      <c r="E32" s="5">
        <f t="shared" si="2"/>
        <v>944</v>
      </c>
      <c r="F32" s="5">
        <f t="shared" si="3"/>
        <v>1</v>
      </c>
      <c r="G32" s="5">
        <f t="shared" si="4"/>
        <v>0.6668904527</v>
      </c>
      <c r="H32" s="5">
        <f t="shared" si="5"/>
        <v>0.4121594177</v>
      </c>
      <c r="I32" s="5">
        <f t="shared" si="6"/>
        <v>0.5395249352</v>
      </c>
      <c r="J32" s="5">
        <f t="shared" si="7"/>
        <v>0.734523611</v>
      </c>
      <c r="K32" s="5"/>
      <c r="L32" s="11">
        <v>26.042</v>
      </c>
      <c r="M32" s="11">
        <v>30.208</v>
      </c>
      <c r="N32" s="11">
        <v>50.0</v>
      </c>
      <c r="O32" s="11">
        <v>31.25</v>
      </c>
      <c r="P32" s="5">
        <f t="shared" ref="P32:S32" si="43">if(L32="Ineligible", "Ineligible", (L32-average(L:L))/stdev(L:L))</f>
        <v>-1.783282773</v>
      </c>
      <c r="Q32" s="5">
        <f t="shared" si="43"/>
        <v>-1.22858179</v>
      </c>
      <c r="R32" s="5">
        <f t="shared" si="43"/>
        <v>-0.7543929543</v>
      </c>
      <c r="S32" s="5">
        <f t="shared" si="43"/>
        <v>-0.7383145881</v>
      </c>
      <c r="T32" s="5">
        <f t="shared" si="9"/>
        <v>-1.126143026</v>
      </c>
      <c r="U32" s="5">
        <f t="shared" si="10"/>
        <v>-1.061198863</v>
      </c>
      <c r="V32" s="5"/>
      <c r="W32" s="5">
        <v>37.0</v>
      </c>
      <c r="X32" s="5">
        <v>33.0</v>
      </c>
      <c r="Y32" s="5">
        <f t="shared" si="11"/>
        <v>-0.6806662939</v>
      </c>
      <c r="Z32" s="5">
        <f t="shared" si="12"/>
        <v>-0.8250250262</v>
      </c>
      <c r="AA32" s="1"/>
      <c r="AB32" s="5">
        <f t="shared" si="13"/>
        <v>-0.3839000927</v>
      </c>
      <c r="AC32" s="5">
        <v>0.1330323265617003</v>
      </c>
      <c r="AD32" s="5">
        <f t="shared" si="14"/>
        <v>-0.1541523508</v>
      </c>
    </row>
    <row r="33">
      <c r="A33" s="5">
        <v>519.0</v>
      </c>
      <c r="B33" s="1" t="s">
        <v>92</v>
      </c>
      <c r="C33" s="5">
        <v>1.0</v>
      </c>
      <c r="D33" s="5">
        <v>0.0</v>
      </c>
      <c r="E33" s="5">
        <f t="shared" si="2"/>
        <v>1</v>
      </c>
      <c r="F33" s="5">
        <f t="shared" si="3"/>
        <v>1</v>
      </c>
      <c r="G33" s="5">
        <f t="shared" si="4"/>
        <v>-0.7401664723</v>
      </c>
      <c r="H33" s="5">
        <f t="shared" si="5"/>
        <v>0.4121594177</v>
      </c>
      <c r="I33" s="5">
        <f t="shared" si="6"/>
        <v>-0.1640035273</v>
      </c>
      <c r="J33" s="5">
        <f t="shared" si="7"/>
        <v>-0.4049734896</v>
      </c>
      <c r="K33" s="5"/>
      <c r="L33" s="11">
        <v>46.875</v>
      </c>
      <c r="M33" s="11">
        <v>48.958</v>
      </c>
      <c r="N33" s="11">
        <v>62.5</v>
      </c>
      <c r="O33" s="11">
        <v>35.417</v>
      </c>
      <c r="P33" s="5">
        <f t="shared" ref="P33:S33" si="44">if(L33="Ineligible", "Ineligible", (L33-average(L:L))/stdev(L:L))</f>
        <v>-0.5899297039</v>
      </c>
      <c r="Q33" s="5">
        <f t="shared" si="44"/>
        <v>-0.05182808181</v>
      </c>
      <c r="R33" s="5">
        <f t="shared" si="44"/>
        <v>0.09091279257</v>
      </c>
      <c r="S33" s="5">
        <f t="shared" si="44"/>
        <v>-0.4725486288</v>
      </c>
      <c r="T33" s="5">
        <f t="shared" si="9"/>
        <v>-0.2558484055</v>
      </c>
      <c r="U33" s="5">
        <f t="shared" si="10"/>
        <v>-0.505814596</v>
      </c>
      <c r="V33" s="5"/>
      <c r="W33" s="5">
        <v>280.0</v>
      </c>
      <c r="X33" s="5">
        <v>209.0</v>
      </c>
      <c r="Y33" s="5">
        <f t="shared" si="11"/>
        <v>0.6728308686</v>
      </c>
      <c r="Z33" s="5">
        <f t="shared" si="12"/>
        <v>0.8202626827</v>
      </c>
      <c r="AA33" s="1"/>
      <c r="AB33" s="5">
        <f t="shared" si="13"/>
        <v>-0.03017513429</v>
      </c>
      <c r="AC33" s="5">
        <v>-0.39621888197306515</v>
      </c>
      <c r="AD33" s="5">
        <f t="shared" si="14"/>
        <v>-0.1928612444</v>
      </c>
    </row>
    <row r="34">
      <c r="A34" s="5">
        <v>869.0</v>
      </c>
      <c r="B34" s="1" t="s">
        <v>76</v>
      </c>
      <c r="C34" s="5">
        <v>1213.0</v>
      </c>
      <c r="D34" s="5">
        <v>0.0</v>
      </c>
      <c r="E34" s="5">
        <f t="shared" si="2"/>
        <v>1213</v>
      </c>
      <c r="F34" s="5">
        <f t="shared" si="3"/>
        <v>1</v>
      </c>
      <c r="G34" s="5">
        <f t="shared" si="4"/>
        <v>1.068267243</v>
      </c>
      <c r="H34" s="5">
        <f t="shared" si="5"/>
        <v>0.4121594177</v>
      </c>
      <c r="I34" s="5">
        <f t="shared" si="6"/>
        <v>0.7402133301</v>
      </c>
      <c r="J34" s="5">
        <f t="shared" si="7"/>
        <v>0.8603565134</v>
      </c>
      <c r="K34" s="5"/>
      <c r="L34" s="11">
        <v>61.458</v>
      </c>
      <c r="M34" s="11">
        <v>40.625</v>
      </c>
      <c r="N34" s="11">
        <v>44.792</v>
      </c>
      <c r="O34" s="11">
        <v>31.25</v>
      </c>
      <c r="P34" s="5">
        <f t="shared" ref="P34:S34" si="45">if(L34="Ineligible", "Ineligible", (L34-average(L:L))/stdev(L:L))</f>
        <v>0.2454117166</v>
      </c>
      <c r="Q34" s="5">
        <f t="shared" si="45"/>
        <v>-0.5748088098</v>
      </c>
      <c r="R34" s="5">
        <f t="shared" si="45"/>
        <v>-1.106581141</v>
      </c>
      <c r="S34" s="5">
        <f t="shared" si="45"/>
        <v>-0.7383145881</v>
      </c>
      <c r="T34" s="5">
        <f t="shared" si="9"/>
        <v>-0.5435732055</v>
      </c>
      <c r="U34" s="5">
        <f t="shared" si="10"/>
        <v>-0.7372741725</v>
      </c>
      <c r="V34" s="5"/>
      <c r="W34" s="5">
        <v>41.0</v>
      </c>
      <c r="X34" s="5">
        <v>32.0</v>
      </c>
      <c r="Y34" s="5">
        <f t="shared" si="11"/>
        <v>-0.6883566187</v>
      </c>
      <c r="Z34" s="5">
        <f t="shared" si="12"/>
        <v>-0.8296725973</v>
      </c>
      <c r="AA34" s="1"/>
      <c r="AB34" s="5">
        <f t="shared" si="13"/>
        <v>-0.2355300855</v>
      </c>
      <c r="AC34" s="5">
        <v>-0.1799687862120852</v>
      </c>
      <c r="AD34" s="5">
        <f t="shared" si="14"/>
        <v>-0.2108361747</v>
      </c>
    </row>
    <row r="35">
      <c r="A35" s="5">
        <v>676.0</v>
      </c>
      <c r="B35" s="1" t="s">
        <v>59</v>
      </c>
      <c r="C35" s="5">
        <v>202.0</v>
      </c>
      <c r="D35" s="5">
        <v>0.0</v>
      </c>
      <c r="E35" s="5">
        <f t="shared" si="2"/>
        <v>202</v>
      </c>
      <c r="F35" s="5">
        <f t="shared" si="3"/>
        <v>1</v>
      </c>
      <c r="G35" s="5">
        <f t="shared" si="4"/>
        <v>-0.4402529601</v>
      </c>
      <c r="H35" s="5">
        <f t="shared" si="5"/>
        <v>0.4121594177</v>
      </c>
      <c r="I35" s="5">
        <f t="shared" si="6"/>
        <v>-0.01404677123</v>
      </c>
      <c r="J35" s="5">
        <f t="shared" si="7"/>
        <v>-0.1185190754</v>
      </c>
      <c r="K35" s="5"/>
      <c r="L35" s="11">
        <v>57.292</v>
      </c>
      <c r="M35" s="11">
        <v>63.542</v>
      </c>
      <c r="N35" s="11">
        <v>64.583</v>
      </c>
      <c r="O35" s="11">
        <v>45.833</v>
      </c>
      <c r="P35" s="5">
        <f t="shared" ref="P35:S35" si="46">if(L35="Ineligible", "Ineligible", (L35-average(L:L))/stdev(L:L))</f>
        <v>0.006775471782</v>
      </c>
      <c r="Q35" s="5">
        <f t="shared" si="46"/>
        <v>0.8634666424</v>
      </c>
      <c r="R35" s="5">
        <f t="shared" si="46"/>
        <v>0.2317745422</v>
      </c>
      <c r="S35" s="5">
        <f t="shared" si="46"/>
        <v>0.1917706011</v>
      </c>
      <c r="T35" s="5">
        <f t="shared" si="9"/>
        <v>0.3234468144</v>
      </c>
      <c r="U35" s="5">
        <f t="shared" si="10"/>
        <v>0.5687238472</v>
      </c>
      <c r="V35" s="5"/>
      <c r="W35" s="5">
        <v>37.0</v>
      </c>
      <c r="X35" s="5">
        <v>33.0</v>
      </c>
      <c r="Y35" s="5">
        <f t="shared" si="11"/>
        <v>-0.6806662939</v>
      </c>
      <c r="Z35" s="5">
        <f t="shared" si="12"/>
        <v>-0.8250250262</v>
      </c>
      <c r="AA35" s="1"/>
      <c r="AB35" s="5">
        <f t="shared" si="13"/>
        <v>-0.1249400848</v>
      </c>
      <c r="AC35" s="5">
        <v>-0.37280722801839533</v>
      </c>
      <c r="AD35" s="5">
        <f t="shared" si="14"/>
        <v>-0.2351032596</v>
      </c>
    </row>
    <row r="36">
      <c r="A36" s="5">
        <v>1123.0</v>
      </c>
      <c r="B36" s="1" t="s">
        <v>101</v>
      </c>
      <c r="C36" s="5">
        <v>700.0</v>
      </c>
      <c r="D36" s="5">
        <v>0.0</v>
      </c>
      <c r="E36" s="5">
        <f t="shared" si="2"/>
        <v>700</v>
      </c>
      <c r="F36" s="5">
        <f t="shared" si="3"/>
        <v>1</v>
      </c>
      <c r="G36" s="5">
        <f t="shared" si="4"/>
        <v>0.3028163385</v>
      </c>
      <c r="H36" s="5">
        <f t="shared" si="5"/>
        <v>0.4121594177</v>
      </c>
      <c r="I36" s="5">
        <f t="shared" si="6"/>
        <v>0.3574878781</v>
      </c>
      <c r="J36" s="5">
        <f t="shared" si="7"/>
        <v>0.5979029002</v>
      </c>
      <c r="K36" s="5"/>
      <c r="L36" s="11">
        <v>63.542</v>
      </c>
      <c r="M36" s="11">
        <v>47.917</v>
      </c>
      <c r="N36" s="11">
        <v>52.083</v>
      </c>
      <c r="O36" s="11">
        <v>32.292</v>
      </c>
      <c r="P36" s="5">
        <f t="shared" ref="P36:S36" si="47">if(L36="Ineligible", "Ineligible", (L36-average(L:L))/stdev(L:L))</f>
        <v>0.3647871208</v>
      </c>
      <c r="Q36" s="5">
        <f t="shared" si="47"/>
        <v>-0.1171614477</v>
      </c>
      <c r="R36" s="5">
        <f t="shared" si="47"/>
        <v>-0.6135312046</v>
      </c>
      <c r="S36" s="5">
        <f t="shared" si="47"/>
        <v>-0.6718571536</v>
      </c>
      <c r="T36" s="5">
        <f t="shared" si="9"/>
        <v>-0.2594406713</v>
      </c>
      <c r="U36" s="5">
        <f t="shared" si="10"/>
        <v>-0.5093531891</v>
      </c>
      <c r="V36" s="5"/>
      <c r="W36" s="5">
        <v>16.0</v>
      </c>
      <c r="X36" s="5">
        <v>15.0</v>
      </c>
      <c r="Y36" s="5">
        <f t="shared" si="11"/>
        <v>-0.8190921401</v>
      </c>
      <c r="Z36" s="5">
        <f t="shared" si="12"/>
        <v>-0.9050370932</v>
      </c>
      <c r="AA36" s="1"/>
      <c r="AB36" s="5">
        <f t="shared" si="13"/>
        <v>-0.2721624607</v>
      </c>
      <c r="AC36" s="1"/>
      <c r="AD36" s="5">
        <f t="shared" si="14"/>
        <v>-0.2721624607</v>
      </c>
    </row>
    <row r="37">
      <c r="A37" s="5">
        <v>815.0</v>
      </c>
      <c r="B37" s="1" t="s">
        <v>49</v>
      </c>
      <c r="C37" s="5">
        <v>268.0</v>
      </c>
      <c r="D37" s="5">
        <v>0.0</v>
      </c>
      <c r="E37" s="5">
        <f t="shared" si="2"/>
        <v>268</v>
      </c>
      <c r="F37" s="5">
        <f t="shared" si="3"/>
        <v>1</v>
      </c>
      <c r="G37" s="5">
        <f t="shared" si="4"/>
        <v>-0.3417738965</v>
      </c>
      <c r="H37" s="5">
        <f t="shared" si="5"/>
        <v>0.4121594177</v>
      </c>
      <c r="I37" s="5">
        <f t="shared" si="6"/>
        <v>0.0351927606</v>
      </c>
      <c r="J37" s="5">
        <f t="shared" si="7"/>
        <v>0.1875973363</v>
      </c>
      <c r="K37" s="5"/>
      <c r="L37" s="11">
        <v>29.167</v>
      </c>
      <c r="M37" s="11">
        <v>27.083</v>
      </c>
      <c r="N37" s="11">
        <v>51.042</v>
      </c>
      <c r="O37" s="11">
        <v>30.208</v>
      </c>
      <c r="P37" s="5">
        <f t="shared" ref="P37:S37" si="48">if(L37="Ineligible", "Ineligible", (L37-average(L:L))/stdev(L:L))</f>
        <v>-1.604276949</v>
      </c>
      <c r="Q37" s="5">
        <f t="shared" si="48"/>
        <v>-1.424707408</v>
      </c>
      <c r="R37" s="5">
        <f t="shared" si="48"/>
        <v>-0.6839282672</v>
      </c>
      <c r="S37" s="5">
        <f t="shared" si="48"/>
        <v>-0.8047720226</v>
      </c>
      <c r="T37" s="5">
        <f t="shared" si="9"/>
        <v>-1.129421162</v>
      </c>
      <c r="U37" s="5">
        <f t="shared" si="10"/>
        <v>-1.062742284</v>
      </c>
      <c r="V37" s="5"/>
      <c r="W37" s="5">
        <v>32.0</v>
      </c>
      <c r="X37" s="5">
        <v>22.0</v>
      </c>
      <c r="Y37" s="5">
        <f t="shared" si="11"/>
        <v>-0.7652598666</v>
      </c>
      <c r="Z37" s="5">
        <f t="shared" si="12"/>
        <v>-0.8747913274</v>
      </c>
      <c r="AA37" s="1"/>
      <c r="AB37" s="5">
        <f t="shared" si="13"/>
        <v>-0.5833120916</v>
      </c>
      <c r="AC37" s="5">
        <v>0.09000225220801311</v>
      </c>
      <c r="AD37" s="5">
        <f t="shared" si="14"/>
        <v>-0.2840612721</v>
      </c>
    </row>
    <row r="38">
      <c r="A38" s="5">
        <v>1081.0</v>
      </c>
      <c r="B38" s="1" t="s">
        <v>96</v>
      </c>
      <c r="C38" s="5">
        <v>17.0</v>
      </c>
      <c r="D38" s="5">
        <v>0.0</v>
      </c>
      <c r="E38" s="5">
        <f t="shared" si="2"/>
        <v>17</v>
      </c>
      <c r="F38" s="5">
        <f t="shared" si="3"/>
        <v>1</v>
      </c>
      <c r="G38" s="5">
        <f t="shared" si="4"/>
        <v>-0.7162927598</v>
      </c>
      <c r="H38" s="5">
        <f t="shared" si="5"/>
        <v>0.4121594177</v>
      </c>
      <c r="I38" s="5">
        <f t="shared" si="6"/>
        <v>-0.1520666711</v>
      </c>
      <c r="J38" s="5">
        <f t="shared" si="7"/>
        <v>-0.3899572683</v>
      </c>
      <c r="K38" s="5"/>
      <c r="L38" s="11">
        <v>71.875</v>
      </c>
      <c r="M38" s="11">
        <v>65.625</v>
      </c>
      <c r="N38" s="11">
        <v>75.0</v>
      </c>
      <c r="O38" s="11">
        <v>63.542</v>
      </c>
      <c r="P38" s="5">
        <f t="shared" ref="P38:S38" si="49">if(L38="Ineligible", "Ineligible", (L38-average(L:L))/stdev(L:L))</f>
        <v>0.8421168923</v>
      </c>
      <c r="Q38" s="5">
        <f t="shared" si="49"/>
        <v>0.9941961343</v>
      </c>
      <c r="R38" s="5">
        <f t="shared" si="49"/>
        <v>0.9362185394</v>
      </c>
      <c r="S38" s="5">
        <f t="shared" si="49"/>
        <v>1.321228094</v>
      </c>
      <c r="T38" s="5">
        <f t="shared" si="9"/>
        <v>1.023439915</v>
      </c>
      <c r="U38" s="5">
        <f t="shared" si="10"/>
        <v>1.011652072</v>
      </c>
      <c r="V38" s="5"/>
      <c r="W38" s="5">
        <v>62.0</v>
      </c>
      <c r="X38" s="5">
        <v>56.0</v>
      </c>
      <c r="Y38" s="5">
        <f t="shared" si="11"/>
        <v>-0.5037888238</v>
      </c>
      <c r="Z38" s="5">
        <f t="shared" si="12"/>
        <v>-0.709780828</v>
      </c>
      <c r="AA38" s="1"/>
      <c r="AB38" s="5">
        <f t="shared" si="13"/>
        <v>-0.02936200807</v>
      </c>
      <c r="AC38" s="5">
        <v>-0.6481847380006273</v>
      </c>
      <c r="AD38" s="5">
        <f t="shared" si="14"/>
        <v>-0.3043943325</v>
      </c>
    </row>
    <row r="39">
      <c r="A39" s="5">
        <v>1062.0</v>
      </c>
      <c r="B39" s="1" t="s">
        <v>98</v>
      </c>
      <c r="C39" s="5">
        <v>5.0</v>
      </c>
      <c r="D39" s="5">
        <v>0.0</v>
      </c>
      <c r="E39" s="5">
        <f t="shared" si="2"/>
        <v>5</v>
      </c>
      <c r="F39" s="5">
        <f t="shared" si="3"/>
        <v>1</v>
      </c>
      <c r="G39" s="5">
        <f t="shared" si="4"/>
        <v>-0.7341980441</v>
      </c>
      <c r="H39" s="5">
        <f t="shared" si="5"/>
        <v>0.4121594177</v>
      </c>
      <c r="I39" s="5">
        <f t="shared" si="6"/>
        <v>-0.1610193132</v>
      </c>
      <c r="J39" s="5">
        <f t="shared" si="7"/>
        <v>-0.4012721187</v>
      </c>
      <c r="K39" s="5"/>
      <c r="L39" s="11">
        <v>85.417</v>
      </c>
      <c r="M39" s="11">
        <v>63.542</v>
      </c>
      <c r="N39" s="11">
        <v>63.542</v>
      </c>
      <c r="O39" s="11">
        <v>56.25</v>
      </c>
      <c r="P39" s="5">
        <f t="shared" ref="P39:S39" si="50">if(L39="Ineligible", "Ineligible", (L39-average(L:L))/stdev(L:L))</f>
        <v>1.617827892</v>
      </c>
      <c r="Q39" s="5">
        <f t="shared" si="50"/>
        <v>0.8634666424</v>
      </c>
      <c r="R39" s="5">
        <f t="shared" si="50"/>
        <v>0.1613774796</v>
      </c>
      <c r="S39" s="5">
        <f t="shared" si="50"/>
        <v>0.8561536098</v>
      </c>
      <c r="T39" s="5">
        <f t="shared" si="9"/>
        <v>0.8747064061</v>
      </c>
      <c r="U39" s="5">
        <f t="shared" si="10"/>
        <v>0.935257401</v>
      </c>
      <c r="V39" s="5"/>
      <c r="W39" s="5">
        <v>97.0</v>
      </c>
      <c r="X39" s="5">
        <v>85.0</v>
      </c>
      <c r="Y39" s="5">
        <f t="shared" si="11"/>
        <v>-0.280769405</v>
      </c>
      <c r="Z39" s="5">
        <f t="shared" si="12"/>
        <v>-0.5298767828</v>
      </c>
      <c r="AA39" s="1"/>
      <c r="AB39" s="5">
        <f t="shared" si="13"/>
        <v>0.001369499823</v>
      </c>
      <c r="AC39" s="5">
        <v>-0.7587769969314908</v>
      </c>
      <c r="AD39" s="5">
        <f t="shared" si="14"/>
        <v>-0.3364733876</v>
      </c>
    </row>
    <row r="40">
      <c r="A40" s="5">
        <v>1018.0</v>
      </c>
      <c r="B40" s="1" t="s">
        <v>91</v>
      </c>
      <c r="C40" s="5">
        <v>0.0</v>
      </c>
      <c r="D40" s="5">
        <v>0.0</v>
      </c>
      <c r="E40" s="5">
        <f t="shared" si="2"/>
        <v>0</v>
      </c>
      <c r="F40" s="5">
        <f t="shared" si="3"/>
        <v>0</v>
      </c>
      <c r="G40" s="5">
        <f t="shared" si="4"/>
        <v>-1</v>
      </c>
      <c r="H40" s="5">
        <f t="shared" si="5"/>
        <v>-1</v>
      </c>
      <c r="I40" s="5">
        <f t="shared" si="6"/>
        <v>-1</v>
      </c>
      <c r="J40" s="5">
        <f t="shared" si="7"/>
        <v>-1</v>
      </c>
      <c r="K40" s="5"/>
      <c r="L40" s="11">
        <v>78.125</v>
      </c>
      <c r="M40" s="11">
        <v>59.375</v>
      </c>
      <c r="N40" s="11">
        <v>66.667</v>
      </c>
      <c r="O40" s="11">
        <v>36.458</v>
      </c>
      <c r="P40" s="5">
        <f t="shared" ref="P40:S40" si="51">if(L40="Ineligible", "Ineligible", (L40-average(L:L))/stdev(L:L))</f>
        <v>1.200128541</v>
      </c>
      <c r="Q40" s="5">
        <f t="shared" si="51"/>
        <v>0.6019448983</v>
      </c>
      <c r="R40" s="5">
        <f t="shared" si="51"/>
        <v>0.3727039163</v>
      </c>
      <c r="S40" s="5">
        <f t="shared" si="51"/>
        <v>-0.4061549731</v>
      </c>
      <c r="T40" s="5">
        <f t="shared" si="9"/>
        <v>0.4421555957</v>
      </c>
      <c r="U40" s="5">
        <f t="shared" si="10"/>
        <v>0.6649478143</v>
      </c>
      <c r="V40" s="5"/>
      <c r="W40" s="5">
        <v>73.0</v>
      </c>
      <c r="X40" s="5">
        <v>58.0</v>
      </c>
      <c r="Y40" s="5">
        <f t="shared" si="11"/>
        <v>-0.4884081742</v>
      </c>
      <c r="Z40" s="5">
        <f t="shared" si="12"/>
        <v>-0.6988620566</v>
      </c>
      <c r="AA40" s="1"/>
      <c r="AB40" s="5">
        <f t="shared" si="13"/>
        <v>-0.3446380808</v>
      </c>
      <c r="AC40" s="5">
        <v>-0.40972248525878285</v>
      </c>
      <c r="AD40" s="5">
        <f t="shared" si="14"/>
        <v>-0.3735644828</v>
      </c>
    </row>
    <row r="41">
      <c r="A41" s="5">
        <v>1087.0</v>
      </c>
      <c r="B41" s="1" t="s">
        <v>102</v>
      </c>
      <c r="C41" s="5">
        <v>6.0</v>
      </c>
      <c r="D41" s="5">
        <v>0.0</v>
      </c>
      <c r="E41" s="5">
        <f t="shared" si="2"/>
        <v>6</v>
      </c>
      <c r="F41" s="5">
        <f t="shared" si="3"/>
        <v>1</v>
      </c>
      <c r="G41" s="5">
        <f t="shared" si="4"/>
        <v>-0.7327059371</v>
      </c>
      <c r="H41" s="5">
        <f t="shared" si="5"/>
        <v>0.4121594177</v>
      </c>
      <c r="I41" s="5">
        <f t="shared" si="6"/>
        <v>-0.1602732597</v>
      </c>
      <c r="J41" s="5">
        <f t="shared" si="7"/>
        <v>-0.4003414289</v>
      </c>
      <c r="K41" s="5"/>
      <c r="L41" s="11">
        <v>61.458</v>
      </c>
      <c r="M41" s="11">
        <v>51.042</v>
      </c>
      <c r="N41" s="11">
        <v>61.458</v>
      </c>
      <c r="O41" s="11">
        <v>38.542</v>
      </c>
      <c r="P41" s="5">
        <f t="shared" ref="P41:S41" si="52">if(L41="Ineligible", "Ineligible", (L41-average(L:L))/stdev(L:L))</f>
        <v>0.2454117166</v>
      </c>
      <c r="Q41" s="5">
        <f t="shared" si="52"/>
        <v>0.07896417033</v>
      </c>
      <c r="R41" s="5">
        <f t="shared" si="52"/>
        <v>0.02044810551</v>
      </c>
      <c r="S41" s="5">
        <f t="shared" si="52"/>
        <v>-0.2732401041</v>
      </c>
      <c r="T41" s="5">
        <f t="shared" si="9"/>
        <v>0.01789597208</v>
      </c>
      <c r="U41" s="5">
        <f t="shared" si="10"/>
        <v>0.1337758277</v>
      </c>
      <c r="V41" s="5"/>
      <c r="W41" s="5">
        <v>302.0</v>
      </c>
      <c r="X41" s="5">
        <v>22.0</v>
      </c>
      <c r="Y41" s="5">
        <f t="shared" si="11"/>
        <v>-0.7652598666</v>
      </c>
      <c r="Z41" s="5">
        <f t="shared" si="12"/>
        <v>-0.8747913274</v>
      </c>
      <c r="AA41" s="1"/>
      <c r="AB41" s="5">
        <f t="shared" si="13"/>
        <v>-0.3804523096</v>
      </c>
      <c r="AC41" s="1"/>
      <c r="AD41" s="5">
        <f t="shared" si="14"/>
        <v>-0.3804523096</v>
      </c>
    </row>
    <row r="42">
      <c r="A42" s="5">
        <v>1085.0</v>
      </c>
      <c r="B42" s="1" t="s">
        <v>94</v>
      </c>
      <c r="C42" s="5">
        <v>0.0</v>
      </c>
      <c r="D42" s="5">
        <v>0.0</v>
      </c>
      <c r="E42" s="5">
        <f t="shared" si="2"/>
        <v>0</v>
      </c>
      <c r="F42" s="5">
        <f t="shared" si="3"/>
        <v>0</v>
      </c>
      <c r="G42" s="5">
        <f t="shared" si="4"/>
        <v>-1</v>
      </c>
      <c r="H42" s="5">
        <f t="shared" si="5"/>
        <v>-1</v>
      </c>
      <c r="I42" s="5">
        <f t="shared" si="6"/>
        <v>-1</v>
      </c>
      <c r="J42" s="5">
        <f t="shared" si="7"/>
        <v>-1</v>
      </c>
      <c r="K42" s="5"/>
      <c r="L42" s="11">
        <v>58.333</v>
      </c>
      <c r="M42" s="11">
        <v>85.417</v>
      </c>
      <c r="N42" s="11">
        <v>78.125</v>
      </c>
      <c r="O42" s="11">
        <v>55.208</v>
      </c>
      <c r="P42" s="5">
        <f t="shared" ref="P42:S42" si="53">if(L42="Ineligible", "Ineligible", (L42-average(L:L))/stdev(L:L))</f>
        <v>0.06640589205</v>
      </c>
      <c r="Q42" s="5">
        <f t="shared" si="53"/>
        <v>2.236345968</v>
      </c>
      <c r="R42" s="5">
        <f t="shared" si="53"/>
        <v>1.147544976</v>
      </c>
      <c r="S42" s="5">
        <f t="shared" si="53"/>
        <v>0.7896961753</v>
      </c>
      <c r="T42" s="5">
        <f t="shared" si="9"/>
        <v>1.059998253</v>
      </c>
      <c r="U42" s="5">
        <f t="shared" si="10"/>
        <v>1.029562166</v>
      </c>
      <c r="V42" s="5"/>
      <c r="W42" s="5"/>
      <c r="X42" s="5"/>
      <c r="Y42" s="5">
        <f t="shared" si="11"/>
        <v>-1</v>
      </c>
      <c r="Z42" s="5">
        <f t="shared" si="12"/>
        <v>-1</v>
      </c>
      <c r="AA42" s="1"/>
      <c r="AB42" s="5">
        <f t="shared" si="13"/>
        <v>-0.3234792781</v>
      </c>
      <c r="AC42" s="5">
        <v>-0.4638584710831535</v>
      </c>
      <c r="AD42" s="5">
        <f t="shared" si="14"/>
        <v>-0.3858700305</v>
      </c>
    </row>
    <row r="43">
      <c r="A43" s="5">
        <v>877.0</v>
      </c>
      <c r="B43" s="1" t="s">
        <v>78</v>
      </c>
      <c r="C43" s="5">
        <v>102.0</v>
      </c>
      <c r="D43" s="5">
        <v>134.0</v>
      </c>
      <c r="E43" s="5">
        <f t="shared" si="2"/>
        <v>236</v>
      </c>
      <c r="F43" s="5">
        <f t="shared" si="3"/>
        <v>-0.1355932203</v>
      </c>
      <c r="G43" s="5">
        <f t="shared" si="4"/>
        <v>-0.3895213213</v>
      </c>
      <c r="H43" s="5">
        <f t="shared" si="5"/>
        <v>-2.017263636</v>
      </c>
      <c r="I43" s="5">
        <f t="shared" si="6"/>
        <v>-1.203392479</v>
      </c>
      <c r="J43" s="5">
        <f t="shared" si="7"/>
        <v>-1.09699247</v>
      </c>
      <c r="K43" s="5"/>
      <c r="L43" s="11">
        <v>46.875</v>
      </c>
      <c r="M43" s="11">
        <v>50.0</v>
      </c>
      <c r="N43" s="11">
        <v>50.0</v>
      </c>
      <c r="O43" s="11">
        <v>35.417</v>
      </c>
      <c r="P43" s="5">
        <f t="shared" ref="P43:S43" si="54">if(L43="Ineligible", "Ineligible", (L43-average(L:L))/stdev(L:L))</f>
        <v>-0.5899297039</v>
      </c>
      <c r="Q43" s="5">
        <f t="shared" si="54"/>
        <v>0.01356804426</v>
      </c>
      <c r="R43" s="5">
        <f t="shared" si="54"/>
        <v>-0.7543929543</v>
      </c>
      <c r="S43" s="5">
        <f t="shared" si="54"/>
        <v>-0.4725486288</v>
      </c>
      <c r="T43" s="5">
        <f t="shared" si="9"/>
        <v>-0.4508258107</v>
      </c>
      <c r="U43" s="5">
        <f t="shared" si="10"/>
        <v>-0.6714356341</v>
      </c>
      <c r="V43" s="5"/>
      <c r="W43" s="5">
        <v>150.0</v>
      </c>
      <c r="X43" s="5">
        <v>127.0</v>
      </c>
      <c r="Y43" s="5">
        <f t="shared" si="11"/>
        <v>0.0422242361</v>
      </c>
      <c r="Z43" s="5">
        <f t="shared" si="12"/>
        <v>0.2054853671</v>
      </c>
      <c r="AA43" s="1"/>
      <c r="AB43" s="5">
        <f t="shared" si="13"/>
        <v>-0.5209809122</v>
      </c>
      <c r="AC43" s="5">
        <v>-0.21761109142592813</v>
      </c>
      <c r="AD43" s="5">
        <f t="shared" si="14"/>
        <v>-0.3861498808</v>
      </c>
    </row>
    <row r="44">
      <c r="A44" s="5">
        <v>205.0</v>
      </c>
      <c r="B44" s="1" t="s">
        <v>45</v>
      </c>
      <c r="C44" s="5">
        <v>200.0</v>
      </c>
      <c r="D44" s="5">
        <v>51.0</v>
      </c>
      <c r="E44" s="5">
        <f t="shared" si="2"/>
        <v>251</v>
      </c>
      <c r="F44" s="5">
        <f t="shared" si="3"/>
        <v>0.593625498</v>
      </c>
      <c r="G44" s="5">
        <f t="shared" si="4"/>
        <v>-0.3671397159</v>
      </c>
      <c r="H44" s="5">
        <f t="shared" si="5"/>
        <v>-0.4572149023</v>
      </c>
      <c r="I44" s="5">
        <f t="shared" si="6"/>
        <v>-0.4121773091</v>
      </c>
      <c r="J44" s="5">
        <f t="shared" si="7"/>
        <v>-0.6420103652</v>
      </c>
      <c r="K44" s="5"/>
      <c r="L44" s="11">
        <v>48.958</v>
      </c>
      <c r="M44" s="11">
        <v>43.75</v>
      </c>
      <c r="N44" s="11">
        <v>68.75</v>
      </c>
      <c r="O44" s="11">
        <v>44.792</v>
      </c>
      <c r="P44" s="5">
        <f t="shared" ref="P44:S44" si="55">if(L44="Ineligible", "Ineligible", (L44-average(L:L))/stdev(L:L))</f>
        <v>-0.4706115815</v>
      </c>
      <c r="Q44" s="5">
        <f t="shared" si="55"/>
        <v>-0.3786831918</v>
      </c>
      <c r="R44" s="5">
        <f t="shared" si="55"/>
        <v>0.513565666</v>
      </c>
      <c r="S44" s="5">
        <f t="shared" si="55"/>
        <v>0.1253769454</v>
      </c>
      <c r="T44" s="5">
        <f t="shared" si="9"/>
        <v>-0.05258804048</v>
      </c>
      <c r="U44" s="5">
        <f t="shared" si="10"/>
        <v>-0.2293208243</v>
      </c>
      <c r="V44" s="5"/>
      <c r="W44" s="5">
        <v>33.0</v>
      </c>
      <c r="X44" s="5">
        <v>29.0</v>
      </c>
      <c r="Y44" s="5">
        <f t="shared" si="11"/>
        <v>-0.711427593</v>
      </c>
      <c r="Z44" s="5">
        <f t="shared" si="12"/>
        <v>-0.8434616725</v>
      </c>
      <c r="AA44" s="1"/>
      <c r="AB44" s="5">
        <f t="shared" si="13"/>
        <v>-0.5715976207</v>
      </c>
      <c r="AC44" s="5">
        <v>-0.2414044072631272</v>
      </c>
      <c r="AD44" s="5">
        <f t="shared" si="14"/>
        <v>-0.4248450814</v>
      </c>
    </row>
    <row r="45">
      <c r="A45" s="5">
        <v>871.0</v>
      </c>
      <c r="B45" s="1" t="s">
        <v>77</v>
      </c>
      <c r="C45" s="5">
        <v>0.0</v>
      </c>
      <c r="D45" s="5">
        <v>0.0</v>
      </c>
      <c r="E45" s="5">
        <f t="shared" si="2"/>
        <v>0</v>
      </c>
      <c r="F45" s="5">
        <f t="shared" si="3"/>
        <v>0</v>
      </c>
      <c r="G45" s="5">
        <f t="shared" si="4"/>
        <v>-1</v>
      </c>
      <c r="H45" s="5">
        <f t="shared" si="5"/>
        <v>-1</v>
      </c>
      <c r="I45" s="5">
        <f t="shared" si="6"/>
        <v>-1</v>
      </c>
      <c r="J45" s="5">
        <f t="shared" si="7"/>
        <v>-1</v>
      </c>
      <c r="K45" s="5"/>
      <c r="L45" s="11">
        <v>57.292</v>
      </c>
      <c r="M45" s="11">
        <v>45.833</v>
      </c>
      <c r="N45" s="11">
        <v>43.75</v>
      </c>
      <c r="O45" s="11">
        <v>46.875</v>
      </c>
      <c r="P45" s="5">
        <f t="shared" ref="P45:S45" si="56">if(L45="Ineligible", "Ineligible", (L45-average(L:L))/stdev(L:L))</f>
        <v>0.006775471782</v>
      </c>
      <c r="Q45" s="5">
        <f t="shared" si="56"/>
        <v>-0.2479536998</v>
      </c>
      <c r="R45" s="5">
        <f t="shared" si="56"/>
        <v>-1.177045828</v>
      </c>
      <c r="S45" s="5">
        <f t="shared" si="56"/>
        <v>0.2582280356</v>
      </c>
      <c r="T45" s="5">
        <f t="shared" si="9"/>
        <v>-0.289999005</v>
      </c>
      <c r="U45" s="5">
        <f t="shared" si="10"/>
        <v>-0.5385155569</v>
      </c>
      <c r="V45" s="5"/>
      <c r="W45" s="5">
        <v>126.0</v>
      </c>
      <c r="X45" s="5">
        <v>101.0</v>
      </c>
      <c r="Y45" s="5">
        <f t="shared" si="11"/>
        <v>-0.1577242084</v>
      </c>
      <c r="Z45" s="5">
        <f t="shared" si="12"/>
        <v>-0.3971450722</v>
      </c>
      <c r="AA45" s="1"/>
      <c r="AB45" s="5">
        <f t="shared" si="13"/>
        <v>-0.6452202097</v>
      </c>
      <c r="AC45" s="5">
        <v>-0.2221180914230615</v>
      </c>
      <c r="AD45" s="5">
        <f t="shared" si="14"/>
        <v>-0.4571748238</v>
      </c>
    </row>
    <row r="46">
      <c r="A46" s="5">
        <v>244.0</v>
      </c>
      <c r="B46" s="1" t="s">
        <v>56</v>
      </c>
      <c r="C46" s="5">
        <v>29.0</v>
      </c>
      <c r="D46" s="5">
        <v>0.0</v>
      </c>
      <c r="E46" s="5">
        <f t="shared" si="2"/>
        <v>29</v>
      </c>
      <c r="F46" s="5">
        <f t="shared" si="3"/>
        <v>1</v>
      </c>
      <c r="G46" s="5">
        <f t="shared" si="4"/>
        <v>-0.6983874755</v>
      </c>
      <c r="H46" s="5">
        <f t="shared" si="5"/>
        <v>0.4121594177</v>
      </c>
      <c r="I46" s="5">
        <f t="shared" si="6"/>
        <v>-0.1431140289</v>
      </c>
      <c r="J46" s="5">
        <f t="shared" si="7"/>
        <v>-0.3783041487</v>
      </c>
      <c r="K46" s="5"/>
      <c r="L46" s="11">
        <v>42.708</v>
      </c>
      <c r="M46" s="11">
        <v>32.292</v>
      </c>
      <c r="N46" s="11">
        <v>57.292</v>
      </c>
      <c r="O46" s="11">
        <v>27.083</v>
      </c>
      <c r="P46" s="5">
        <f t="shared" ref="P46:S46" si="57">if(L46="Ineligible", "Ineligible", (L46-average(L:L))/stdev(L:L))</f>
        <v>-0.8286232306</v>
      </c>
      <c r="Q46" s="5">
        <f t="shared" si="57"/>
        <v>-1.097789538</v>
      </c>
      <c r="R46" s="5">
        <f t="shared" si="57"/>
        <v>-0.2612753938</v>
      </c>
      <c r="S46" s="5">
        <f t="shared" si="57"/>
        <v>-1.004080547</v>
      </c>
      <c r="T46" s="5">
        <f t="shared" si="9"/>
        <v>-0.7979421773</v>
      </c>
      <c r="U46" s="5">
        <f t="shared" si="10"/>
        <v>-0.8932760924</v>
      </c>
      <c r="V46" s="5"/>
      <c r="W46" s="5">
        <v>54.0</v>
      </c>
      <c r="X46" s="5">
        <v>41.0</v>
      </c>
      <c r="Y46" s="5">
        <f t="shared" si="11"/>
        <v>-0.6191436956</v>
      </c>
      <c r="Z46" s="5">
        <f t="shared" si="12"/>
        <v>-0.7868568457</v>
      </c>
      <c r="AA46" s="1"/>
      <c r="AB46" s="5">
        <f t="shared" si="13"/>
        <v>-0.6861456956</v>
      </c>
      <c r="AC46" s="5">
        <v>-0.33783824291405984</v>
      </c>
      <c r="AD46" s="5">
        <f t="shared" si="14"/>
        <v>-0.5313423833</v>
      </c>
    </row>
    <row r="47">
      <c r="A47" s="5">
        <v>955.0</v>
      </c>
      <c r="B47" s="1" t="s">
        <v>89</v>
      </c>
      <c r="C47" s="5">
        <v>200.0</v>
      </c>
      <c r="D47" s="5">
        <v>0.0</v>
      </c>
      <c r="E47" s="5">
        <f t="shared" si="2"/>
        <v>200</v>
      </c>
      <c r="F47" s="5">
        <f t="shared" si="3"/>
        <v>1</v>
      </c>
      <c r="G47" s="5">
        <f t="shared" si="4"/>
        <v>-0.4432371742</v>
      </c>
      <c r="H47" s="5">
        <f t="shared" si="5"/>
        <v>0.4121594177</v>
      </c>
      <c r="I47" s="5">
        <f t="shared" si="6"/>
        <v>-0.01553887826</v>
      </c>
      <c r="J47" s="5">
        <f t="shared" si="7"/>
        <v>-0.124655037</v>
      </c>
      <c r="K47" s="5"/>
      <c r="L47" s="11">
        <v>69.792</v>
      </c>
      <c r="M47" s="11">
        <v>42.708</v>
      </c>
      <c r="N47" s="11">
        <v>62.5</v>
      </c>
      <c r="O47" s="11">
        <v>20.833</v>
      </c>
      <c r="P47" s="5">
        <f t="shared" ref="P47:S47" si="58">if(L47="Ineligible", "Ineligible", (L47-average(L:L))/stdev(L:L))</f>
        <v>0.7227987699</v>
      </c>
      <c r="Q47" s="5">
        <f t="shared" si="58"/>
        <v>-0.4440793178</v>
      </c>
      <c r="R47" s="5">
        <f t="shared" si="58"/>
        <v>0.09091279257</v>
      </c>
      <c r="S47" s="5">
        <f t="shared" si="58"/>
        <v>-1.402697597</v>
      </c>
      <c r="T47" s="5">
        <f t="shared" si="9"/>
        <v>-0.258266338</v>
      </c>
      <c r="U47" s="5">
        <f t="shared" si="10"/>
        <v>-0.5081991126</v>
      </c>
      <c r="V47" s="5"/>
      <c r="W47" s="5">
        <v>52.0</v>
      </c>
      <c r="X47" s="5">
        <v>34.0</v>
      </c>
      <c r="Y47" s="5">
        <f t="shared" si="11"/>
        <v>-0.6729759691</v>
      </c>
      <c r="Z47" s="5">
        <f t="shared" si="12"/>
        <v>-0.8203511255</v>
      </c>
      <c r="AA47" s="1"/>
      <c r="AB47" s="5">
        <f t="shared" si="13"/>
        <v>-0.4844017584</v>
      </c>
      <c r="AC47" s="5">
        <v>-0.6021416639271415</v>
      </c>
      <c r="AD47" s="5">
        <f t="shared" si="14"/>
        <v>-0.5367306053</v>
      </c>
    </row>
    <row r="48">
      <c r="A48" s="5">
        <v>679.0</v>
      </c>
      <c r="B48" s="1" t="s">
        <v>62</v>
      </c>
      <c r="C48" s="5">
        <v>153.0</v>
      </c>
      <c r="D48" s="5">
        <v>0.0</v>
      </c>
      <c r="E48" s="5">
        <f t="shared" si="2"/>
        <v>153</v>
      </c>
      <c r="F48" s="5">
        <f t="shared" si="3"/>
        <v>1</v>
      </c>
      <c r="G48" s="5">
        <f t="shared" si="4"/>
        <v>-0.5133662044</v>
      </c>
      <c r="H48" s="5">
        <f t="shared" si="5"/>
        <v>0.4121594177</v>
      </c>
      <c r="I48" s="5">
        <f t="shared" si="6"/>
        <v>-0.05060339336</v>
      </c>
      <c r="J48" s="5">
        <f t="shared" si="7"/>
        <v>-0.2249519801</v>
      </c>
      <c r="K48" s="5"/>
      <c r="L48" s="11">
        <v>33.333</v>
      </c>
      <c r="M48" s="11">
        <v>28.125</v>
      </c>
      <c r="N48" s="11">
        <v>47.917</v>
      </c>
      <c r="O48" s="11">
        <v>35.417</v>
      </c>
      <c r="P48" s="5">
        <f t="shared" ref="P48:S48" si="59">if(L48="Ineligible", "Ineligible", (L48-average(L:L))/stdev(L:L))</f>
        <v>-1.365640704</v>
      </c>
      <c r="Q48" s="5">
        <f t="shared" si="59"/>
        <v>-1.359311282</v>
      </c>
      <c r="R48" s="5">
        <f t="shared" si="59"/>
        <v>-0.8952547039</v>
      </c>
      <c r="S48" s="5">
        <f t="shared" si="59"/>
        <v>-0.4725486288</v>
      </c>
      <c r="T48" s="5">
        <f t="shared" si="9"/>
        <v>-1.02318883</v>
      </c>
      <c r="U48" s="5">
        <f t="shared" si="10"/>
        <v>-1.011527968</v>
      </c>
      <c r="V48" s="5"/>
      <c r="W48" s="5">
        <v>40.0</v>
      </c>
      <c r="X48" s="5">
        <v>35.0</v>
      </c>
      <c r="Y48" s="5">
        <f t="shared" si="11"/>
        <v>-0.6652856443</v>
      </c>
      <c r="Z48" s="5">
        <f t="shared" si="12"/>
        <v>-0.8156504425</v>
      </c>
      <c r="AA48" s="1"/>
      <c r="AB48" s="5">
        <f t="shared" si="13"/>
        <v>-0.6840434635</v>
      </c>
      <c r="AC48" s="5">
        <v>-0.5320905145000792</v>
      </c>
      <c r="AD48" s="5">
        <f t="shared" si="14"/>
        <v>-0.6165088195</v>
      </c>
    </row>
    <row r="49">
      <c r="A49" s="5">
        <v>924.0</v>
      </c>
      <c r="B49" s="1" t="s">
        <v>79</v>
      </c>
      <c r="C49" s="5">
        <v>177.0</v>
      </c>
      <c r="D49" s="5">
        <v>0.0</v>
      </c>
      <c r="E49" s="5">
        <f t="shared" si="2"/>
        <v>177</v>
      </c>
      <c r="F49" s="5">
        <f t="shared" si="3"/>
        <v>1</v>
      </c>
      <c r="G49" s="5">
        <f t="shared" si="4"/>
        <v>-0.4775556358</v>
      </c>
      <c r="H49" s="5">
        <f t="shared" si="5"/>
        <v>0.4121594177</v>
      </c>
      <c r="I49" s="5">
        <f t="shared" si="6"/>
        <v>-0.03269810905</v>
      </c>
      <c r="J49" s="5">
        <f t="shared" si="7"/>
        <v>-0.1808261846</v>
      </c>
      <c r="K49" s="5"/>
      <c r="L49" s="11">
        <v>42.708</v>
      </c>
      <c r="M49" s="11">
        <v>31.25</v>
      </c>
      <c r="N49" s="11">
        <v>55.208</v>
      </c>
      <c r="O49" s="11">
        <v>29.167</v>
      </c>
      <c r="P49" s="5">
        <f t="shared" ref="P49:S49" si="60">if(L49="Ineligible", "Ineligible", (L49-average(L:L))/stdev(L:L))</f>
        <v>-0.8286232306</v>
      </c>
      <c r="Q49" s="5">
        <f t="shared" si="60"/>
        <v>-1.163185664</v>
      </c>
      <c r="R49" s="5">
        <f t="shared" si="60"/>
        <v>-0.4022047679</v>
      </c>
      <c r="S49" s="5">
        <f t="shared" si="60"/>
        <v>-0.8711656783</v>
      </c>
      <c r="T49" s="5">
        <f t="shared" si="9"/>
        <v>-0.8162948351</v>
      </c>
      <c r="U49" s="5">
        <f t="shared" si="10"/>
        <v>-0.9034903625</v>
      </c>
      <c r="V49" s="5"/>
      <c r="W49" s="5">
        <v>26.0</v>
      </c>
      <c r="X49" s="5">
        <v>20.0</v>
      </c>
      <c r="Y49" s="5">
        <f t="shared" si="11"/>
        <v>-0.7806405161</v>
      </c>
      <c r="Z49" s="5">
        <f t="shared" si="12"/>
        <v>-0.8835386331</v>
      </c>
      <c r="AA49" s="1"/>
      <c r="AB49" s="5">
        <f t="shared" si="13"/>
        <v>-0.6559517267</v>
      </c>
      <c r="AC49" s="5">
        <v>-0.6092581036406144</v>
      </c>
      <c r="AD49" s="5">
        <f t="shared" si="14"/>
        <v>-0.6351990054</v>
      </c>
    </row>
    <row r="50">
      <c r="A50" s="5">
        <v>823.0</v>
      </c>
      <c r="B50" s="1" t="s">
        <v>72</v>
      </c>
      <c r="C50" s="5">
        <v>34.0</v>
      </c>
      <c r="D50" s="5">
        <v>0.0</v>
      </c>
      <c r="E50" s="5">
        <f t="shared" si="2"/>
        <v>34</v>
      </c>
      <c r="F50" s="5">
        <f t="shared" si="3"/>
        <v>1</v>
      </c>
      <c r="G50" s="5">
        <f t="shared" si="4"/>
        <v>-0.6909269404</v>
      </c>
      <c r="H50" s="5">
        <f t="shared" si="5"/>
        <v>0.4121594177</v>
      </c>
      <c r="I50" s="5">
        <f t="shared" si="6"/>
        <v>-0.1393837614</v>
      </c>
      <c r="J50" s="5">
        <f t="shared" si="7"/>
        <v>-0.373341347</v>
      </c>
      <c r="K50" s="5"/>
      <c r="L50" s="11">
        <v>52.083</v>
      </c>
      <c r="M50" s="11">
        <v>43.75</v>
      </c>
      <c r="N50" s="11">
        <v>51.042</v>
      </c>
      <c r="O50" s="11">
        <v>33.333</v>
      </c>
      <c r="P50" s="5">
        <f t="shared" ref="P50:S50" si="61">if(L50="Ineligible", "Ineligible", (L50-average(L:L))/stdev(L:L))</f>
        <v>-0.291605757</v>
      </c>
      <c r="Q50" s="5">
        <f t="shared" si="61"/>
        <v>-0.3786831918</v>
      </c>
      <c r="R50" s="5">
        <f t="shared" si="61"/>
        <v>-0.6839282672</v>
      </c>
      <c r="S50" s="5">
        <f t="shared" si="61"/>
        <v>-0.6054634978</v>
      </c>
      <c r="T50" s="5">
        <f t="shared" si="9"/>
        <v>-0.4899201784</v>
      </c>
      <c r="U50" s="5">
        <f t="shared" si="10"/>
        <v>-0.6999429823</v>
      </c>
      <c r="V50" s="5"/>
      <c r="W50" s="5">
        <v>210.0</v>
      </c>
      <c r="X50" s="5">
        <v>67.0</v>
      </c>
      <c r="Y50" s="5">
        <f t="shared" si="11"/>
        <v>-0.4191952511</v>
      </c>
      <c r="Z50" s="5">
        <f t="shared" si="12"/>
        <v>-0.6474528949</v>
      </c>
      <c r="AA50" s="1"/>
      <c r="AB50" s="5">
        <f t="shared" si="13"/>
        <v>-0.5735790747</v>
      </c>
      <c r="AC50" s="5">
        <v>-0.737433789110566</v>
      </c>
      <c r="AD50" s="5">
        <f t="shared" si="14"/>
        <v>-0.6464033922</v>
      </c>
    </row>
    <row r="51">
      <c r="A51" s="5">
        <v>177.0</v>
      </c>
      <c r="B51" s="1" t="s">
        <v>107</v>
      </c>
      <c r="C51" s="5">
        <v>5.0</v>
      </c>
      <c r="D51" s="5">
        <v>0.0</v>
      </c>
      <c r="E51" s="5">
        <f t="shared" si="2"/>
        <v>5</v>
      </c>
      <c r="F51" s="5">
        <f t="shared" si="3"/>
        <v>1</v>
      </c>
      <c r="G51" s="5">
        <f t="shared" si="4"/>
        <v>-0.7341980441</v>
      </c>
      <c r="H51" s="5">
        <f t="shared" si="5"/>
        <v>0.4121594177</v>
      </c>
      <c r="I51" s="5">
        <f t="shared" si="6"/>
        <v>-0.1610193132</v>
      </c>
      <c r="J51" s="5">
        <f t="shared" si="7"/>
        <v>-0.4012721187</v>
      </c>
      <c r="K51" s="5"/>
      <c r="L51" s="11">
        <v>41.667</v>
      </c>
      <c r="M51" s="11">
        <v>38.542</v>
      </c>
      <c r="N51" s="11">
        <v>48.958</v>
      </c>
      <c r="O51" s="11">
        <v>39.583</v>
      </c>
      <c r="P51" s="5">
        <f t="shared" ref="P51:S51" si="62">if(L51="Ineligible", "Ineligible", (L51-average(L:L))/stdev(L:L))</f>
        <v>-0.8882536508</v>
      </c>
      <c r="Q51" s="5">
        <f t="shared" si="62"/>
        <v>-0.7055383017</v>
      </c>
      <c r="R51" s="5">
        <f t="shared" si="62"/>
        <v>-0.8248576413</v>
      </c>
      <c r="S51" s="5">
        <f t="shared" si="62"/>
        <v>-0.2068464483</v>
      </c>
      <c r="T51" s="5">
        <f t="shared" si="9"/>
        <v>-0.6563740106</v>
      </c>
      <c r="U51" s="5">
        <f t="shared" si="10"/>
        <v>-0.8101691247</v>
      </c>
      <c r="V51" s="5"/>
      <c r="W51" s="5">
        <v>40.0</v>
      </c>
      <c r="X51" s="5">
        <v>28.0</v>
      </c>
      <c r="Y51" s="5">
        <f t="shared" si="11"/>
        <v>-0.7191179178</v>
      </c>
      <c r="Z51" s="5">
        <f t="shared" si="12"/>
        <v>-0.8480082062</v>
      </c>
      <c r="AA51" s="1"/>
      <c r="AB51" s="5">
        <f t="shared" si="13"/>
        <v>-0.6864831499</v>
      </c>
      <c r="AC51" s="5">
        <v>-0.6425987446806799</v>
      </c>
      <c r="AD51" s="5">
        <f t="shared" si="14"/>
        <v>-0.6669789698</v>
      </c>
    </row>
    <row r="52">
      <c r="A52" s="5">
        <v>832.0</v>
      </c>
      <c r="B52" s="1" t="s">
        <v>108</v>
      </c>
      <c r="C52" s="5">
        <v>21.0</v>
      </c>
      <c r="D52" s="5">
        <v>0.0</v>
      </c>
      <c r="E52" s="5">
        <f t="shared" si="2"/>
        <v>21</v>
      </c>
      <c r="F52" s="5">
        <f t="shared" si="3"/>
        <v>1</v>
      </c>
      <c r="G52" s="5">
        <f t="shared" si="4"/>
        <v>-0.7103243317</v>
      </c>
      <c r="H52" s="5">
        <f t="shared" si="5"/>
        <v>0.4121594177</v>
      </c>
      <c r="I52" s="5">
        <f t="shared" si="6"/>
        <v>-0.149082457</v>
      </c>
      <c r="J52" s="5">
        <f t="shared" si="7"/>
        <v>-0.3861119747</v>
      </c>
      <c r="K52" s="5"/>
      <c r="L52" s="1" t="s">
        <v>93</v>
      </c>
      <c r="M52" s="1" t="s">
        <v>93</v>
      </c>
      <c r="N52" s="1" t="s">
        <v>93</v>
      </c>
      <c r="O52" s="1" t="s">
        <v>93</v>
      </c>
      <c r="P52" s="5" t="str">
        <f t="shared" ref="P52:S52" si="63">if(L52="Ineligible", "Ineligible", (L52-average(L:L))/stdev(L:L))</f>
        <v>Ineligible</v>
      </c>
      <c r="Q52" s="5" t="str">
        <f t="shared" si="63"/>
        <v>Ineligible</v>
      </c>
      <c r="R52" s="5" t="str">
        <f t="shared" si="63"/>
        <v>Ineligible</v>
      </c>
      <c r="S52" s="5" t="str">
        <f t="shared" si="63"/>
        <v>Ineligible</v>
      </c>
      <c r="T52" s="5" t="str">
        <f t="shared" si="9"/>
        <v>Ineligible</v>
      </c>
      <c r="U52" s="1" t="str">
        <f t="shared" si="10"/>
        <v>Ineligible</v>
      </c>
      <c r="V52" s="5"/>
      <c r="W52" s="5">
        <v>8.0</v>
      </c>
      <c r="X52" s="5">
        <v>7.0</v>
      </c>
      <c r="Y52" s="5">
        <f t="shared" si="11"/>
        <v>-0.8806147384</v>
      </c>
      <c r="Z52" s="5">
        <f t="shared" si="12"/>
        <v>-0.9384107514</v>
      </c>
      <c r="AA52" s="1"/>
      <c r="AB52" s="5">
        <f t="shared" si="13"/>
        <v>-0.6622613631</v>
      </c>
      <c r="AC52" s="5">
        <v>-0.7320136575374288</v>
      </c>
      <c r="AD52" s="5">
        <f t="shared" si="14"/>
        <v>-0.6932623828</v>
      </c>
    </row>
    <row r="53">
      <c r="A53" s="5">
        <v>1184.0</v>
      </c>
      <c r="B53" s="1" t="s">
        <v>109</v>
      </c>
      <c r="C53" s="5">
        <v>0.0</v>
      </c>
      <c r="D53" s="5">
        <v>56.0</v>
      </c>
      <c r="E53" s="5">
        <f t="shared" si="2"/>
        <v>56</v>
      </c>
      <c r="F53" s="5">
        <f t="shared" si="3"/>
        <v>-1</v>
      </c>
      <c r="G53" s="5">
        <f t="shared" si="4"/>
        <v>-0.6581005859</v>
      </c>
      <c r="H53" s="5">
        <f t="shared" si="5"/>
        <v>-3.866525961</v>
      </c>
      <c r="I53" s="5">
        <f t="shared" si="6"/>
        <v>-2.262313273</v>
      </c>
      <c r="J53" s="5">
        <f t="shared" si="7"/>
        <v>-1.504098824</v>
      </c>
      <c r="K53" s="5"/>
      <c r="L53" s="11">
        <v>54.167</v>
      </c>
      <c r="M53" s="11">
        <v>54.167</v>
      </c>
      <c r="N53" s="11">
        <v>73.958</v>
      </c>
      <c r="O53" s="11">
        <v>31.25</v>
      </c>
      <c r="P53" s="5">
        <f t="shared" ref="P53:S53" si="64">if(L53="Ineligible", "Ineligible", (L53-average(L:L))/stdev(L:L))</f>
        <v>-0.1722303527</v>
      </c>
      <c r="Q53" s="5">
        <f t="shared" si="64"/>
        <v>0.2750897883</v>
      </c>
      <c r="R53" s="5">
        <f t="shared" si="64"/>
        <v>0.8657538524</v>
      </c>
      <c r="S53" s="5">
        <f t="shared" si="64"/>
        <v>-0.7383145881</v>
      </c>
      <c r="T53" s="5">
        <f t="shared" si="9"/>
        <v>0.05757467498</v>
      </c>
      <c r="U53" s="5">
        <f t="shared" si="10"/>
        <v>0.2399472337</v>
      </c>
      <c r="V53" s="5"/>
      <c r="W53" s="5">
        <v>43.0</v>
      </c>
      <c r="X53" s="5">
        <v>33.0</v>
      </c>
      <c r="Y53" s="5">
        <f t="shared" si="11"/>
        <v>-0.6806662939</v>
      </c>
      <c r="Z53" s="5">
        <f t="shared" si="12"/>
        <v>-0.8250250262</v>
      </c>
      <c r="AA53" s="1"/>
      <c r="AB53" s="5">
        <f t="shared" si="13"/>
        <v>-0.6963922056</v>
      </c>
      <c r="AC53" s="1"/>
      <c r="AD53" s="5">
        <f t="shared" si="14"/>
        <v>-0.6963922056</v>
      </c>
    </row>
    <row r="54">
      <c r="A54" s="5">
        <v>1021.0</v>
      </c>
      <c r="B54" s="1" t="s">
        <v>97</v>
      </c>
      <c r="C54" s="5">
        <v>23.0</v>
      </c>
      <c r="D54" s="5">
        <v>0.0</v>
      </c>
      <c r="E54" s="5">
        <f t="shared" si="2"/>
        <v>23</v>
      </c>
      <c r="F54" s="5">
        <f t="shared" si="3"/>
        <v>1</v>
      </c>
      <c r="G54" s="5">
        <f t="shared" si="4"/>
        <v>-0.7073401177</v>
      </c>
      <c r="H54" s="5">
        <f t="shared" si="5"/>
        <v>0.4121594177</v>
      </c>
      <c r="I54" s="5">
        <f t="shared" si="6"/>
        <v>-0.14759035</v>
      </c>
      <c r="J54" s="5">
        <f t="shared" si="7"/>
        <v>-0.3841748951</v>
      </c>
      <c r="K54" s="5"/>
      <c r="L54" s="11">
        <v>37.5</v>
      </c>
      <c r="M54" s="11">
        <v>38.542</v>
      </c>
      <c r="N54" s="11">
        <v>40.625</v>
      </c>
      <c r="O54" s="11">
        <v>20.833</v>
      </c>
      <c r="P54" s="5">
        <f t="shared" ref="P54:S54" si="65">if(L54="Ineligible", "Ineligible", (L54-average(L:L))/stdev(L:L))</f>
        <v>-1.126947177</v>
      </c>
      <c r="Q54" s="5">
        <f t="shared" si="65"/>
        <v>-0.7055383017</v>
      </c>
      <c r="R54" s="5">
        <f t="shared" si="65"/>
        <v>-1.388372264</v>
      </c>
      <c r="S54" s="5">
        <f t="shared" si="65"/>
        <v>-1.402697597</v>
      </c>
      <c r="T54" s="5">
        <f t="shared" si="9"/>
        <v>-1.155888835</v>
      </c>
      <c r="U54" s="5">
        <f t="shared" si="10"/>
        <v>-1.075122707</v>
      </c>
      <c r="V54" s="5"/>
      <c r="W54" s="5">
        <v>78.0</v>
      </c>
      <c r="X54" s="5">
        <v>32.0</v>
      </c>
      <c r="Y54" s="5">
        <f t="shared" si="11"/>
        <v>-0.6883566187</v>
      </c>
      <c r="Z54" s="5">
        <f t="shared" si="12"/>
        <v>-0.8296725973</v>
      </c>
      <c r="AA54" s="1"/>
      <c r="AB54" s="5">
        <f t="shared" si="13"/>
        <v>-0.7629900665</v>
      </c>
      <c r="AC54" s="5">
        <v>-0.6639429114358402</v>
      </c>
      <c r="AD54" s="5">
        <f t="shared" si="14"/>
        <v>-0.7189691087</v>
      </c>
    </row>
    <row r="55">
      <c r="A55" s="5">
        <v>1074.0</v>
      </c>
      <c r="B55" s="1" t="s">
        <v>95</v>
      </c>
      <c r="C55" s="5">
        <v>0.0</v>
      </c>
      <c r="D55" s="5">
        <v>0.0</v>
      </c>
      <c r="E55" s="5">
        <f t="shared" si="2"/>
        <v>0</v>
      </c>
      <c r="F55" s="5">
        <f t="shared" si="3"/>
        <v>0</v>
      </c>
      <c r="G55" s="5">
        <f t="shared" si="4"/>
        <v>-1</v>
      </c>
      <c r="H55" s="5">
        <f t="shared" si="5"/>
        <v>-1</v>
      </c>
      <c r="I55" s="5">
        <f t="shared" si="6"/>
        <v>-1</v>
      </c>
      <c r="J55" s="5">
        <f t="shared" si="7"/>
        <v>-1</v>
      </c>
      <c r="K55" s="5"/>
      <c r="L55" s="11">
        <v>28.125</v>
      </c>
      <c r="M55" s="11">
        <v>28.125</v>
      </c>
      <c r="N55" s="11">
        <v>51.042</v>
      </c>
      <c r="O55" s="11">
        <v>21.875</v>
      </c>
      <c r="P55" s="5">
        <f t="shared" ref="P55:S55" si="66">if(L55="Ineligible", "Ineligible", (L55-average(L:L))/stdev(L:L))</f>
        <v>-1.663964651</v>
      </c>
      <c r="Q55" s="5">
        <f t="shared" si="66"/>
        <v>-1.359311282</v>
      </c>
      <c r="R55" s="5">
        <f t="shared" si="66"/>
        <v>-0.6839282672</v>
      </c>
      <c r="S55" s="5">
        <f t="shared" si="66"/>
        <v>-1.336240162</v>
      </c>
      <c r="T55" s="5">
        <f t="shared" si="9"/>
        <v>-1.260861091</v>
      </c>
      <c r="U55" s="5">
        <f t="shared" si="10"/>
        <v>-1.122880711</v>
      </c>
      <c r="V55" s="5"/>
      <c r="W55" s="5">
        <v>33.0</v>
      </c>
      <c r="X55" s="5">
        <v>30.0</v>
      </c>
      <c r="Y55" s="5">
        <f t="shared" si="11"/>
        <v>-0.7037372683</v>
      </c>
      <c r="Z55" s="5">
        <f t="shared" si="12"/>
        <v>-0.8388904984</v>
      </c>
      <c r="AA55" s="1"/>
      <c r="AB55" s="5">
        <f t="shared" si="13"/>
        <v>-0.9872570697</v>
      </c>
      <c r="AC55" s="5">
        <v>-0.5581526740984143</v>
      </c>
      <c r="AD55" s="5">
        <f t="shared" si="14"/>
        <v>-0.796544005</v>
      </c>
    </row>
    <row r="56">
      <c r="A56" s="5">
        <v>1016.0</v>
      </c>
      <c r="B56" s="1" t="s">
        <v>90</v>
      </c>
      <c r="C56" s="5">
        <v>0.0</v>
      </c>
      <c r="D56" s="5">
        <v>46.0</v>
      </c>
      <c r="E56" s="5">
        <f t="shared" si="2"/>
        <v>46</v>
      </c>
      <c r="F56" s="5">
        <f t="shared" si="3"/>
        <v>-1</v>
      </c>
      <c r="G56" s="5">
        <f t="shared" si="4"/>
        <v>-0.6730216561</v>
      </c>
      <c r="H56" s="5">
        <f t="shared" si="5"/>
        <v>-3.866525961</v>
      </c>
      <c r="I56" s="5">
        <f t="shared" si="6"/>
        <v>-2.269773809</v>
      </c>
      <c r="J56" s="5">
        <f t="shared" si="7"/>
        <v>-1.506576851</v>
      </c>
      <c r="K56" s="5"/>
      <c r="L56" s="11">
        <v>31.25</v>
      </c>
      <c r="M56" s="11">
        <v>23.958</v>
      </c>
      <c r="N56" s="11">
        <v>17.708</v>
      </c>
      <c r="O56" s="11">
        <v>5.208</v>
      </c>
      <c r="P56" s="5">
        <f t="shared" ref="P56:S56" si="67">if(L56="Ineligible", "Ineligible", (L56-average(L:L))/stdev(L:L))</f>
        <v>-1.484958827</v>
      </c>
      <c r="Q56" s="5">
        <f t="shared" si="67"/>
        <v>-1.620833026</v>
      </c>
      <c r="R56" s="5">
        <f t="shared" si="67"/>
        <v>-2.938122008</v>
      </c>
      <c r="S56" s="5">
        <f t="shared" si="67"/>
        <v>-2.39924022</v>
      </c>
      <c r="T56" s="5">
        <f t="shared" si="9"/>
        <v>-2.11078852</v>
      </c>
      <c r="U56" s="5">
        <f t="shared" si="10"/>
        <v>-1.452855299</v>
      </c>
      <c r="V56" s="5"/>
      <c r="W56" s="5"/>
      <c r="X56" s="1"/>
      <c r="Y56" s="5">
        <f t="shared" si="11"/>
        <v>-1</v>
      </c>
      <c r="Z56" s="5">
        <f t="shared" si="12"/>
        <v>-1</v>
      </c>
      <c r="AA56" s="1"/>
      <c r="AB56" s="5">
        <f t="shared" si="13"/>
        <v>-1.319810717</v>
      </c>
      <c r="AC56" s="5">
        <v>-0.8936396416837632</v>
      </c>
      <c r="AD56" s="5">
        <f t="shared" si="14"/>
        <v>-1.13040135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5"/>
      <c r="X61" s="1"/>
      <c r="Y61" s="5"/>
      <c r="Z61" s="5"/>
      <c r="AA61" s="5"/>
      <c r="AB61" s="5"/>
      <c r="AC61" s="5"/>
      <c r="AD61" s="5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5"/>
      <c r="X62" s="5"/>
      <c r="Y62" s="5"/>
      <c r="Z62" s="5"/>
      <c r="AA62" s="5"/>
      <c r="AB62" s="5"/>
      <c r="AC62" s="5"/>
      <c r="AD62" s="5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1"/>
      <c r="Q63" s="1"/>
      <c r="R63" s="1"/>
      <c r="S63" s="1"/>
      <c r="T63" s="1"/>
      <c r="U63" s="1"/>
      <c r="V63" s="1"/>
      <c r="W63" s="5"/>
      <c r="X63" s="5"/>
      <c r="Y63" s="5"/>
      <c r="Z63" s="5"/>
      <c r="AA63" s="5"/>
      <c r="AB63" s="5"/>
      <c r="AC63" s="5"/>
      <c r="AD63" s="5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1"/>
      <c r="Q64" s="1"/>
      <c r="R64" s="1"/>
      <c r="S64" s="1"/>
      <c r="T64" s="1"/>
      <c r="U64" s="1"/>
      <c r="V64" s="1"/>
      <c r="W64" s="5"/>
      <c r="X64" s="5"/>
      <c r="Y64" s="5"/>
      <c r="Z64" s="5"/>
      <c r="AA64" s="5"/>
      <c r="AB64" s="5"/>
      <c r="AC64" s="5"/>
      <c r="AD64" s="5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5"/>
      <c r="X65" s="5"/>
      <c r="Y65" s="5"/>
      <c r="Z65" s="5"/>
      <c r="AA65" s="5"/>
      <c r="AB65" s="5"/>
      <c r="AC65" s="5"/>
      <c r="AD65" s="5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8" max="28" width="17.29"/>
    <col customWidth="1" min="29" max="29" width="17.71"/>
    <col customWidth="1" min="31" max="31" width="17.86"/>
    <col customWidth="1" min="32" max="32" width="17.14"/>
  </cols>
  <sheetData>
    <row r="1">
      <c r="A1" s="1" t="s">
        <v>81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4" t="s">
        <v>15</v>
      </c>
      <c r="J1" s="1" t="s">
        <v>84</v>
      </c>
      <c r="K1" s="1"/>
      <c r="L1" s="2" t="s">
        <v>17</v>
      </c>
      <c r="M1" s="2" t="s">
        <v>18</v>
      </c>
      <c r="N1" s="2" t="s">
        <v>19</v>
      </c>
      <c r="O1" s="2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4" t="s">
        <v>25</v>
      </c>
      <c r="U1" s="1" t="s">
        <v>85</v>
      </c>
      <c r="V1" s="1"/>
      <c r="W1" s="1" t="s">
        <v>3</v>
      </c>
      <c r="X1" s="1" t="s">
        <v>86</v>
      </c>
      <c r="Y1" s="1" t="s">
        <v>7</v>
      </c>
      <c r="Z1" s="1" t="s">
        <v>87</v>
      </c>
      <c r="AA1" s="1"/>
      <c r="AB1" s="3" t="s">
        <v>103</v>
      </c>
      <c r="AC1" s="3" t="s">
        <v>104</v>
      </c>
      <c r="AD1" s="1" t="s">
        <v>27</v>
      </c>
      <c r="AE1" s="3" t="s">
        <v>105</v>
      </c>
      <c r="AF1" s="3" t="s">
        <v>106</v>
      </c>
      <c r="AG1" s="1"/>
      <c r="AH1" s="1" t="s">
        <v>29</v>
      </c>
      <c r="AI1" s="1" t="s">
        <v>28</v>
      </c>
      <c r="AJ1" s="1" t="s">
        <v>29</v>
      </c>
      <c r="AK1" s="1"/>
      <c r="AL1" s="1"/>
    </row>
    <row r="2">
      <c r="A2" s="5">
        <v>216.0</v>
      </c>
      <c r="B2" s="1" t="s">
        <v>32</v>
      </c>
      <c r="C2" s="5">
        <v>3224.0</v>
      </c>
      <c r="D2" s="5">
        <v>0.0</v>
      </c>
      <c r="E2" s="5">
        <f t="shared" ref="E2:E56" si="2">D2+C2</f>
        <v>3224</v>
      </c>
      <c r="F2" s="5">
        <f t="shared" ref="F2:F56" si="3">if(E2=0, 0, (C2-D2)/E2)</f>
        <v>1</v>
      </c>
      <c r="G2" s="5">
        <f t="shared" ref="G2:G56" si="4">if(E2=0, -1, (E2-average(E:E))/stdev(E:E))</f>
        <v>4.068894471</v>
      </c>
      <c r="H2" s="5">
        <f t="shared" ref="H2:H56" si="5">if(E2=0, -1, (F2-average(F:F))/stdev(F:F))</f>
        <v>0.4121594177</v>
      </c>
      <c r="I2" s="5">
        <f t="shared" ref="I2:I56" si="6">average(G2:H2)</f>
        <v>2.240526944</v>
      </c>
      <c r="J2" s="5">
        <f t="shared" ref="J2:J56" si="7">if(I2 &gt; 0, I2^0.5, -(ABS(I2)^0.5))</f>
        <v>1.496838984</v>
      </c>
      <c r="K2" s="5"/>
      <c r="L2" s="11">
        <v>78.125</v>
      </c>
      <c r="M2" s="11">
        <v>66.667</v>
      </c>
      <c r="N2" s="11">
        <v>63.542</v>
      </c>
      <c r="O2" s="11">
        <v>50.0</v>
      </c>
      <c r="P2" s="5">
        <f t="shared" ref="P2:S2" si="1">if(L2="Ineligible", "Ineligible", (L2-average(L:L))/stdev(L:L))</f>
        <v>1.200128541</v>
      </c>
      <c r="Q2" s="5">
        <f t="shared" si="1"/>
        <v>1.05959226</v>
      </c>
      <c r="R2" s="5">
        <f t="shared" si="1"/>
        <v>0.1613774796</v>
      </c>
      <c r="S2" s="5">
        <f t="shared" si="1"/>
        <v>0.4575365603</v>
      </c>
      <c r="T2" s="5">
        <f t="shared" ref="T2:T56" si="9">if(P2="Ineligible", "Ineligible", (average(P2:S2)))</f>
        <v>0.7196587104</v>
      </c>
      <c r="U2" s="5">
        <f t="shared" ref="U2:U56" si="10">if(T2="Ineligible", "Ineligible", if(T2 &gt; 0, T2^0.5, -(ABS(T2)^0.5)))</f>
        <v>0.8483270068</v>
      </c>
      <c r="V2" s="5"/>
      <c r="W2" s="5">
        <v>533.0</v>
      </c>
      <c r="X2" s="5">
        <v>490.0</v>
      </c>
      <c r="Y2" s="5">
        <f t="shared" ref="Y2:Y56" si="11">if(X2=0, -1, (X2-average(X:X))/stdev(X:X))</f>
        <v>2.833812134</v>
      </c>
      <c r="Z2" s="5">
        <f t="shared" ref="Z2:Z56" si="12">if(Y2 &gt; 0, Y2^0.5, -(ABS(Y2)^0.5))</f>
        <v>1.683393042</v>
      </c>
      <c r="AA2" s="1"/>
      <c r="AB2" s="5">
        <v>2.0</v>
      </c>
      <c r="AC2" s="5">
        <v>4.0</v>
      </c>
      <c r="AD2" s="5">
        <f t="shared" ref="AD2:AD56" si="13">average(AB2:AC2)</f>
        <v>3</v>
      </c>
      <c r="AE2" s="5">
        <f t="shared" ref="AE2:AE56" si="14">(AD2-average(AD:AD))/stdev(AD:AD)</f>
        <v>0</v>
      </c>
      <c r="AF2" s="5">
        <f t="shared" ref="AF2:AF56" si="15">if(AE2 &gt; 0, AE2^0.5, -(ABS(AE2)^0.5))</f>
        <v>0</v>
      </c>
      <c r="AG2" s="1"/>
      <c r="AH2" s="5">
        <f t="shared" ref="AH2:AH56" si="16">if(U2="Ineligible", average(Z2, J2, AF2), average(Z2, J2, U2, AF2))</f>
        <v>1.007139758</v>
      </c>
      <c r="AI2" s="5">
        <v>1.3306536755374017</v>
      </c>
      <c r="AJ2" s="5">
        <f t="shared" ref="AJ2:AJ56" si="17">if(AI2=0, AH2, (5*AH2+4*AI2)/9)</f>
        <v>1.150923721</v>
      </c>
      <c r="AK2" s="1"/>
      <c r="AL2" s="1"/>
    </row>
    <row r="3">
      <c r="A3" s="5">
        <v>505.0</v>
      </c>
      <c r="B3" s="1" t="s">
        <v>44</v>
      </c>
      <c r="C3" s="5">
        <v>2459.0</v>
      </c>
      <c r="D3" s="5">
        <v>0.0</v>
      </c>
      <c r="E3" s="5">
        <f t="shared" si="2"/>
        <v>2459</v>
      </c>
      <c r="F3" s="5">
        <f t="shared" si="3"/>
        <v>1</v>
      </c>
      <c r="G3" s="5">
        <f t="shared" si="4"/>
        <v>2.927432596</v>
      </c>
      <c r="H3" s="5">
        <f t="shared" si="5"/>
        <v>0.4121594177</v>
      </c>
      <c r="I3" s="5">
        <f t="shared" si="6"/>
        <v>1.669796007</v>
      </c>
      <c r="J3" s="5">
        <f t="shared" si="7"/>
        <v>1.292205869</v>
      </c>
      <c r="K3" s="5"/>
      <c r="L3" s="11">
        <v>61.458</v>
      </c>
      <c r="M3" s="11">
        <v>73.958</v>
      </c>
      <c r="N3" s="11">
        <v>54.167</v>
      </c>
      <c r="O3" s="11">
        <v>59.375</v>
      </c>
      <c r="P3" s="5">
        <f t="shared" ref="P3:S3" si="8">if(L3="Ineligible", "Ineligible", (L3-average(L:L))/stdev(L:L))</f>
        <v>0.2454117166</v>
      </c>
      <c r="Q3" s="5">
        <f t="shared" si="8"/>
        <v>1.517176862</v>
      </c>
      <c r="R3" s="5">
        <f t="shared" si="8"/>
        <v>-0.4726018305</v>
      </c>
      <c r="S3" s="5">
        <f t="shared" si="8"/>
        <v>1.055462135</v>
      </c>
      <c r="T3" s="5">
        <f t="shared" si="9"/>
        <v>0.5863622207</v>
      </c>
      <c r="U3" s="5">
        <f t="shared" si="10"/>
        <v>0.7657429208</v>
      </c>
      <c r="V3" s="5"/>
      <c r="W3" s="5">
        <v>107.0</v>
      </c>
      <c r="X3" s="5">
        <v>84.0</v>
      </c>
      <c r="Y3" s="5">
        <f t="shared" si="11"/>
        <v>-0.2884597298</v>
      </c>
      <c r="Z3" s="5">
        <f t="shared" si="12"/>
        <v>-0.5370844717</v>
      </c>
      <c r="AA3" s="1"/>
      <c r="AB3" s="5">
        <v>4.0</v>
      </c>
      <c r="AC3" s="5">
        <v>4.0</v>
      </c>
      <c r="AD3" s="5">
        <f t="shared" si="13"/>
        <v>4</v>
      </c>
      <c r="AE3" s="5">
        <f t="shared" si="14"/>
        <v>0.6312875614</v>
      </c>
      <c r="AF3" s="5">
        <f t="shared" si="15"/>
        <v>0.7945360668</v>
      </c>
      <c r="AG3" s="1"/>
      <c r="AH3" s="5">
        <f t="shared" si="16"/>
        <v>0.5788500961</v>
      </c>
      <c r="AI3" s="5">
        <v>0.8300887598684716</v>
      </c>
      <c r="AJ3" s="5">
        <f t="shared" si="17"/>
        <v>0.6905117245</v>
      </c>
      <c r="AK3" s="1"/>
      <c r="AL3" s="1"/>
    </row>
    <row r="4">
      <c r="A4" s="5">
        <v>825.0</v>
      </c>
      <c r="B4" s="1" t="s">
        <v>42</v>
      </c>
      <c r="C4" s="5">
        <v>292.0</v>
      </c>
      <c r="D4" s="5">
        <v>12.0</v>
      </c>
      <c r="E4" s="5">
        <f t="shared" si="2"/>
        <v>304</v>
      </c>
      <c r="F4" s="5">
        <f t="shared" si="3"/>
        <v>0.9210526316</v>
      </c>
      <c r="G4" s="5">
        <f t="shared" si="4"/>
        <v>-0.2880580436</v>
      </c>
      <c r="H4" s="5">
        <f t="shared" si="5"/>
        <v>0.2432639422</v>
      </c>
      <c r="I4" s="5">
        <f t="shared" si="6"/>
        <v>-0.02239705067</v>
      </c>
      <c r="J4" s="5">
        <f t="shared" si="7"/>
        <v>-0.1496564421</v>
      </c>
      <c r="K4" s="5"/>
      <c r="L4" s="11">
        <v>67.708</v>
      </c>
      <c r="M4" s="11">
        <v>45.833</v>
      </c>
      <c r="N4" s="11">
        <v>73.958</v>
      </c>
      <c r="O4" s="11">
        <v>42.708</v>
      </c>
      <c r="P4" s="5">
        <f t="shared" ref="P4:S4" si="18">if(L4="Ineligible", "Ineligible", (L4-average(L:L))/stdev(L:L))</f>
        <v>0.6034233656</v>
      </c>
      <c r="Q4" s="5">
        <f t="shared" si="18"/>
        <v>-0.2479536998</v>
      </c>
      <c r="R4" s="5">
        <f t="shared" si="18"/>
        <v>0.8657538524</v>
      </c>
      <c r="S4" s="5">
        <f t="shared" si="18"/>
        <v>-0.007537923616</v>
      </c>
      <c r="T4" s="5">
        <f t="shared" si="9"/>
        <v>0.3034213986</v>
      </c>
      <c r="U4" s="5">
        <f t="shared" si="10"/>
        <v>0.5508369982</v>
      </c>
      <c r="V4" s="5"/>
      <c r="W4" s="5">
        <v>385.0</v>
      </c>
      <c r="X4" s="5">
        <v>338.0</v>
      </c>
      <c r="Y4" s="5">
        <f t="shared" si="11"/>
        <v>1.664882766</v>
      </c>
      <c r="Z4" s="5">
        <f t="shared" si="12"/>
        <v>1.290303362</v>
      </c>
      <c r="AA4" s="1"/>
      <c r="AB4" s="5">
        <v>4.0</v>
      </c>
      <c r="AC4" s="5">
        <v>4.0</v>
      </c>
      <c r="AD4" s="5">
        <f t="shared" si="13"/>
        <v>4</v>
      </c>
      <c r="AE4" s="5">
        <f t="shared" si="14"/>
        <v>0.6312875614</v>
      </c>
      <c r="AF4" s="5">
        <f t="shared" si="15"/>
        <v>0.7945360668</v>
      </c>
      <c r="AG4" s="1"/>
      <c r="AH4" s="5">
        <f t="shared" si="16"/>
        <v>0.6215049962</v>
      </c>
      <c r="AI4" s="5">
        <v>0.7113518312656273</v>
      </c>
      <c r="AJ4" s="5">
        <f t="shared" si="17"/>
        <v>0.6614369229</v>
      </c>
      <c r="AK4" s="1"/>
      <c r="AL4" s="1"/>
    </row>
    <row r="5">
      <c r="A5" s="5">
        <v>831.0</v>
      </c>
      <c r="B5" s="1" t="s">
        <v>74</v>
      </c>
      <c r="C5" s="5">
        <v>1438.0</v>
      </c>
      <c r="D5" s="5">
        <v>0.0</v>
      </c>
      <c r="E5" s="5">
        <f t="shared" si="2"/>
        <v>1438</v>
      </c>
      <c r="F5" s="5">
        <f t="shared" si="3"/>
        <v>1</v>
      </c>
      <c r="G5" s="5">
        <f t="shared" si="4"/>
        <v>1.403991323</v>
      </c>
      <c r="H5" s="5">
        <f t="shared" si="5"/>
        <v>0.4121594177</v>
      </c>
      <c r="I5" s="5">
        <f t="shared" si="6"/>
        <v>0.9080753705</v>
      </c>
      <c r="J5" s="5">
        <f t="shared" si="7"/>
        <v>0.9529298875</v>
      </c>
      <c r="K5" s="5"/>
      <c r="L5" s="11">
        <v>40.625</v>
      </c>
      <c r="M5" s="11">
        <v>45.833</v>
      </c>
      <c r="N5" s="11">
        <v>42.708</v>
      </c>
      <c r="O5" s="11">
        <v>20.833</v>
      </c>
      <c r="P5" s="5">
        <f t="shared" ref="P5:S5" si="19">if(L5="Ineligible", "Ineligible", (L5-average(L:L))/stdev(L:L))</f>
        <v>-0.947941353</v>
      </c>
      <c r="Q5" s="5">
        <f t="shared" si="19"/>
        <v>-0.2479536998</v>
      </c>
      <c r="R5" s="5">
        <f t="shared" si="19"/>
        <v>-1.247510515</v>
      </c>
      <c r="S5" s="5">
        <f t="shared" si="19"/>
        <v>-1.402697597</v>
      </c>
      <c r="T5" s="5">
        <f t="shared" si="9"/>
        <v>-0.9615257911</v>
      </c>
      <c r="U5" s="5">
        <f t="shared" si="10"/>
        <v>-0.980574215</v>
      </c>
      <c r="V5" s="5"/>
      <c r="W5" s="5">
        <v>315.0</v>
      </c>
      <c r="X5" s="5">
        <v>263.0</v>
      </c>
      <c r="Y5" s="5">
        <f t="shared" si="11"/>
        <v>1.088108407</v>
      </c>
      <c r="Z5" s="5">
        <f t="shared" si="12"/>
        <v>1.043124349</v>
      </c>
      <c r="AA5" s="1"/>
      <c r="AB5" s="5">
        <v>4.0</v>
      </c>
      <c r="AC5" s="5">
        <v>4.0</v>
      </c>
      <c r="AD5" s="5">
        <f t="shared" si="13"/>
        <v>4</v>
      </c>
      <c r="AE5" s="5">
        <f t="shared" si="14"/>
        <v>0.6312875614</v>
      </c>
      <c r="AF5" s="5">
        <f t="shared" si="15"/>
        <v>0.7945360668</v>
      </c>
      <c r="AG5" s="1"/>
      <c r="AH5" s="5">
        <f t="shared" si="16"/>
        <v>0.452504022</v>
      </c>
      <c r="AI5" s="5">
        <v>0.6771155143848934</v>
      </c>
      <c r="AJ5" s="5">
        <f t="shared" si="17"/>
        <v>0.552331352</v>
      </c>
      <c r="AK5" s="1"/>
      <c r="AL5" s="1"/>
    </row>
    <row r="6">
      <c r="A6" s="5">
        <v>176.0</v>
      </c>
      <c r="B6" s="1" t="s">
        <v>38</v>
      </c>
      <c r="C6" s="5">
        <v>1606.0</v>
      </c>
      <c r="D6" s="5">
        <v>0.0</v>
      </c>
      <c r="E6" s="5">
        <f t="shared" si="2"/>
        <v>1606</v>
      </c>
      <c r="F6" s="5">
        <f t="shared" si="3"/>
        <v>1</v>
      </c>
      <c r="G6" s="5">
        <f t="shared" si="4"/>
        <v>1.654665304</v>
      </c>
      <c r="H6" s="5">
        <f t="shared" si="5"/>
        <v>0.4121594177</v>
      </c>
      <c r="I6" s="5">
        <f t="shared" si="6"/>
        <v>1.033412361</v>
      </c>
      <c r="J6" s="5">
        <f t="shared" si="7"/>
        <v>1.016568916</v>
      </c>
      <c r="K6" s="5"/>
      <c r="L6" s="11">
        <v>76.042</v>
      </c>
      <c r="M6" s="11">
        <v>41.667</v>
      </c>
      <c r="N6" s="11">
        <v>86.458</v>
      </c>
      <c r="O6" s="11">
        <v>61.458</v>
      </c>
      <c r="P6" s="5">
        <f t="shared" ref="P6:S6" si="20">if(L6="Ineligible", "Ineligible", (L6-average(L:L))/stdev(L:L))</f>
        <v>1.080810419</v>
      </c>
      <c r="Q6" s="5">
        <f t="shared" si="20"/>
        <v>-0.5094126837</v>
      </c>
      <c r="R6" s="5">
        <f t="shared" si="20"/>
        <v>1.711059599</v>
      </c>
      <c r="S6" s="5">
        <f t="shared" si="20"/>
        <v>1.188313225</v>
      </c>
      <c r="T6" s="5">
        <f t="shared" si="9"/>
        <v>0.8676926398</v>
      </c>
      <c r="U6" s="5">
        <f t="shared" si="10"/>
        <v>0.9315002092</v>
      </c>
      <c r="V6" s="5"/>
      <c r="W6" s="5">
        <v>843.0</v>
      </c>
      <c r="X6" s="5">
        <v>398.0</v>
      </c>
      <c r="Y6" s="5">
        <f t="shared" si="11"/>
        <v>2.126302253</v>
      </c>
      <c r="Z6" s="5">
        <f t="shared" si="12"/>
        <v>1.458184575</v>
      </c>
      <c r="AA6" s="1"/>
      <c r="AB6" s="5">
        <v>-1.0</v>
      </c>
      <c r="AC6" s="5">
        <v>-1.0</v>
      </c>
      <c r="AD6" s="5">
        <f t="shared" si="13"/>
        <v>-1</v>
      </c>
      <c r="AE6" s="5">
        <f t="shared" si="14"/>
        <v>-2.525150246</v>
      </c>
      <c r="AF6" s="5">
        <f t="shared" si="15"/>
        <v>-1.589072134</v>
      </c>
      <c r="AG6" s="1"/>
      <c r="AH6" s="5">
        <f t="shared" si="16"/>
        <v>0.4542953915</v>
      </c>
      <c r="AI6" s="5">
        <v>0.5891792322144371</v>
      </c>
      <c r="AJ6" s="5">
        <f t="shared" si="17"/>
        <v>0.5142437651</v>
      </c>
      <c r="AK6" s="1"/>
      <c r="AL6" s="1"/>
    </row>
    <row r="7">
      <c r="A7" s="5">
        <v>1077.0</v>
      </c>
      <c r="B7" s="1" t="s">
        <v>70</v>
      </c>
      <c r="C7" s="5">
        <v>101.0</v>
      </c>
      <c r="D7" s="5">
        <v>0.0</v>
      </c>
      <c r="E7" s="5">
        <f t="shared" si="2"/>
        <v>101</v>
      </c>
      <c r="F7" s="5">
        <f t="shared" si="3"/>
        <v>1</v>
      </c>
      <c r="G7" s="5">
        <f t="shared" si="4"/>
        <v>-0.5909557697</v>
      </c>
      <c r="H7" s="5">
        <f t="shared" si="5"/>
        <v>0.4121594177</v>
      </c>
      <c r="I7" s="5">
        <f t="shared" si="6"/>
        <v>-0.08939817602</v>
      </c>
      <c r="J7" s="5">
        <f t="shared" si="7"/>
        <v>-0.2989952776</v>
      </c>
      <c r="K7" s="5"/>
      <c r="L7" s="11">
        <v>77.083</v>
      </c>
      <c r="M7" s="11">
        <v>52.083</v>
      </c>
      <c r="N7" s="11">
        <v>79.167</v>
      </c>
      <c r="O7" s="11">
        <v>58.333</v>
      </c>
      <c r="P7" s="5">
        <f t="shared" ref="P7:S7" si="21">if(L7="Ineligible", "Ineligible", (L7-average(L:L))/stdev(L:L))</f>
        <v>1.140440839</v>
      </c>
      <c r="Q7" s="5">
        <f t="shared" si="21"/>
        <v>0.1442975362</v>
      </c>
      <c r="R7" s="5">
        <f t="shared" si="21"/>
        <v>1.218009663</v>
      </c>
      <c r="S7" s="5">
        <f t="shared" si="21"/>
        <v>0.9890047001</v>
      </c>
      <c r="T7" s="5">
        <f t="shared" si="9"/>
        <v>0.8729381847</v>
      </c>
      <c r="U7" s="5">
        <f t="shared" si="10"/>
        <v>0.93431161</v>
      </c>
      <c r="V7" s="5"/>
      <c r="W7" s="5">
        <v>293.0</v>
      </c>
      <c r="X7" s="5">
        <v>269.0</v>
      </c>
      <c r="Y7" s="5">
        <f t="shared" si="11"/>
        <v>1.134250356</v>
      </c>
      <c r="Z7" s="5">
        <f t="shared" si="12"/>
        <v>1.065011904</v>
      </c>
      <c r="AA7" s="1"/>
      <c r="AB7" s="5">
        <v>4.0</v>
      </c>
      <c r="AC7" s="5">
        <v>4.0</v>
      </c>
      <c r="AD7" s="5">
        <f t="shared" si="13"/>
        <v>4</v>
      </c>
      <c r="AE7" s="5">
        <f t="shared" si="14"/>
        <v>0.6312875614</v>
      </c>
      <c r="AF7" s="5">
        <f t="shared" si="15"/>
        <v>0.7945360668</v>
      </c>
      <c r="AG7" s="1"/>
      <c r="AH7" s="5">
        <f t="shared" si="16"/>
        <v>0.6237160758</v>
      </c>
      <c r="AI7" s="5">
        <v>0.3600865988899287</v>
      </c>
      <c r="AJ7" s="5">
        <f t="shared" si="17"/>
        <v>0.5065474194</v>
      </c>
      <c r="AK7" s="1"/>
      <c r="AL7" s="1"/>
    </row>
    <row r="8">
      <c r="A8" s="5">
        <v>830.0</v>
      </c>
      <c r="B8" s="1" t="s">
        <v>53</v>
      </c>
      <c r="C8" s="5">
        <v>552.0</v>
      </c>
      <c r="D8" s="5">
        <v>0.0</v>
      </c>
      <c r="E8" s="5">
        <f t="shared" si="2"/>
        <v>552</v>
      </c>
      <c r="F8" s="5">
        <f t="shared" si="3"/>
        <v>1</v>
      </c>
      <c r="G8" s="5">
        <f t="shared" si="4"/>
        <v>0.08198449874</v>
      </c>
      <c r="H8" s="5">
        <f t="shared" si="5"/>
        <v>0.4121594177</v>
      </c>
      <c r="I8" s="5">
        <f t="shared" si="6"/>
        <v>0.2470719582</v>
      </c>
      <c r="J8" s="5">
        <f t="shared" si="7"/>
        <v>0.4970633342</v>
      </c>
      <c r="K8" s="5"/>
      <c r="L8" s="11">
        <v>67.708</v>
      </c>
      <c r="M8" s="11">
        <v>51.042</v>
      </c>
      <c r="N8" s="11">
        <v>64.583</v>
      </c>
      <c r="O8" s="11">
        <v>36.458</v>
      </c>
      <c r="P8" s="5">
        <f t="shared" ref="P8:S8" si="22">if(L8="Ineligible", "Ineligible", (L8-average(L:L))/stdev(L:L))</f>
        <v>0.6034233656</v>
      </c>
      <c r="Q8" s="5">
        <f t="shared" si="22"/>
        <v>0.07896417033</v>
      </c>
      <c r="R8" s="5">
        <f t="shared" si="22"/>
        <v>0.2317745422</v>
      </c>
      <c r="S8" s="5">
        <f t="shared" si="22"/>
        <v>-0.4061549731</v>
      </c>
      <c r="T8" s="5">
        <f t="shared" si="9"/>
        <v>0.1270017763</v>
      </c>
      <c r="U8" s="5">
        <f t="shared" si="10"/>
        <v>0.3563730858</v>
      </c>
      <c r="V8" s="5"/>
      <c r="W8" s="5">
        <v>430.0</v>
      </c>
      <c r="X8" s="5">
        <v>374.0</v>
      </c>
      <c r="Y8" s="5">
        <f t="shared" si="11"/>
        <v>1.941734459</v>
      </c>
      <c r="Z8" s="5">
        <f t="shared" si="12"/>
        <v>1.393461323</v>
      </c>
      <c r="AA8" s="1"/>
      <c r="AB8" s="5">
        <v>4.0</v>
      </c>
      <c r="AC8" s="5">
        <v>4.0</v>
      </c>
      <c r="AD8" s="5">
        <f t="shared" si="13"/>
        <v>4</v>
      </c>
      <c r="AE8" s="5">
        <f t="shared" si="14"/>
        <v>0.6312875614</v>
      </c>
      <c r="AF8" s="5">
        <f t="shared" si="15"/>
        <v>0.7945360668</v>
      </c>
      <c r="AG8" s="1"/>
      <c r="AH8" s="5">
        <f t="shared" si="16"/>
        <v>0.7603584524</v>
      </c>
      <c r="AI8" s="5">
        <v>0.18000191252352798</v>
      </c>
      <c r="AJ8" s="5">
        <f t="shared" si="17"/>
        <v>0.5024222125</v>
      </c>
      <c r="AK8" s="1"/>
      <c r="AL8" s="1"/>
    </row>
    <row r="9">
      <c r="A9" s="5">
        <v>934.0</v>
      </c>
      <c r="B9" s="1" t="s">
        <v>52</v>
      </c>
      <c r="C9" s="5">
        <v>705.0</v>
      </c>
      <c r="D9" s="5">
        <v>0.0</v>
      </c>
      <c r="E9" s="5">
        <f t="shared" si="2"/>
        <v>705</v>
      </c>
      <c r="F9" s="5">
        <f t="shared" si="3"/>
        <v>1</v>
      </c>
      <c r="G9" s="5">
        <f t="shared" si="4"/>
        <v>0.3102768736</v>
      </c>
      <c r="H9" s="5">
        <f t="shared" si="5"/>
        <v>0.4121594177</v>
      </c>
      <c r="I9" s="5">
        <f t="shared" si="6"/>
        <v>0.3612181457</v>
      </c>
      <c r="J9" s="5">
        <f t="shared" si="7"/>
        <v>0.6010142641</v>
      </c>
      <c r="K9" s="5"/>
      <c r="L9" s="11">
        <v>58.333</v>
      </c>
      <c r="M9" s="11">
        <v>50.0</v>
      </c>
      <c r="N9" s="11">
        <v>69.792</v>
      </c>
      <c r="O9" s="11">
        <v>43.75</v>
      </c>
      <c r="P9" s="5">
        <f t="shared" ref="P9:S9" si="23">if(L9="Ineligible", "Ineligible", (L9-average(L:L))/stdev(L:L))</f>
        <v>0.06640589205</v>
      </c>
      <c r="Q9" s="5">
        <f t="shared" si="23"/>
        <v>0.01356804426</v>
      </c>
      <c r="R9" s="5">
        <f t="shared" si="23"/>
        <v>0.5840303531</v>
      </c>
      <c r="S9" s="5">
        <f t="shared" si="23"/>
        <v>0.05891951087</v>
      </c>
      <c r="T9" s="5">
        <f t="shared" si="9"/>
        <v>0.1807309501</v>
      </c>
      <c r="U9" s="5">
        <f t="shared" si="10"/>
        <v>0.4251246289</v>
      </c>
      <c r="V9" s="5"/>
      <c r="W9" s="5">
        <v>135.0</v>
      </c>
      <c r="X9" s="5">
        <v>101.0</v>
      </c>
      <c r="Y9" s="5">
        <f t="shared" si="11"/>
        <v>-0.1577242084</v>
      </c>
      <c r="Z9" s="5">
        <f t="shared" si="12"/>
        <v>-0.3971450722</v>
      </c>
      <c r="AA9" s="1"/>
      <c r="AB9" s="5">
        <v>4.0</v>
      </c>
      <c r="AC9" s="5">
        <v>4.0</v>
      </c>
      <c r="AD9" s="5">
        <f t="shared" si="13"/>
        <v>4</v>
      </c>
      <c r="AE9" s="5">
        <f t="shared" si="14"/>
        <v>0.6312875614</v>
      </c>
      <c r="AF9" s="5">
        <f t="shared" si="15"/>
        <v>0.7945360668</v>
      </c>
      <c r="AG9" s="1"/>
      <c r="AH9" s="5">
        <f t="shared" si="16"/>
        <v>0.3558824719</v>
      </c>
      <c r="AI9" s="5">
        <v>0.6659772188580322</v>
      </c>
      <c r="AJ9" s="5">
        <f t="shared" si="17"/>
        <v>0.4937023594</v>
      </c>
      <c r="AK9" s="1"/>
      <c r="AL9" s="1"/>
    </row>
    <row r="10">
      <c r="A10" s="5">
        <v>758.0</v>
      </c>
      <c r="B10" s="1" t="s">
        <v>36</v>
      </c>
      <c r="C10" s="5">
        <v>1699.0</v>
      </c>
      <c r="D10" s="5">
        <v>0.0</v>
      </c>
      <c r="E10" s="5">
        <f t="shared" si="2"/>
        <v>1699</v>
      </c>
      <c r="F10" s="5">
        <f t="shared" si="3"/>
        <v>1</v>
      </c>
      <c r="G10" s="5">
        <f t="shared" si="4"/>
        <v>1.793431257</v>
      </c>
      <c r="H10" s="5">
        <f t="shared" si="5"/>
        <v>0.4121594177</v>
      </c>
      <c r="I10" s="5">
        <f t="shared" si="6"/>
        <v>1.102795337</v>
      </c>
      <c r="J10" s="5">
        <f t="shared" si="7"/>
        <v>1.050140627</v>
      </c>
      <c r="K10" s="5"/>
      <c r="L10" s="11">
        <v>53.125</v>
      </c>
      <c r="M10" s="11">
        <v>48.958</v>
      </c>
      <c r="N10" s="11">
        <v>60.417</v>
      </c>
      <c r="O10" s="11">
        <v>45.833</v>
      </c>
      <c r="P10" s="5">
        <f t="shared" ref="P10:S10" si="24">if(L10="Ineligible", "Ineligible", (L10-average(L:L))/stdev(L:L))</f>
        <v>-0.2319180549</v>
      </c>
      <c r="Q10" s="5">
        <f t="shared" si="24"/>
        <v>-0.05182808181</v>
      </c>
      <c r="R10" s="5">
        <f t="shared" si="24"/>
        <v>-0.04994895709</v>
      </c>
      <c r="S10" s="5">
        <f t="shared" si="24"/>
        <v>0.1917706011</v>
      </c>
      <c r="T10" s="5">
        <f t="shared" si="9"/>
        <v>-0.03548112316</v>
      </c>
      <c r="U10" s="5">
        <f t="shared" si="10"/>
        <v>-0.1883643362</v>
      </c>
      <c r="V10" s="5"/>
      <c r="W10" s="5">
        <v>469.0</v>
      </c>
      <c r="X10" s="5">
        <v>367.0</v>
      </c>
      <c r="Y10" s="5">
        <f t="shared" si="11"/>
        <v>1.887902185</v>
      </c>
      <c r="Z10" s="5">
        <f t="shared" si="12"/>
        <v>1.374009529</v>
      </c>
      <c r="AA10" s="1"/>
      <c r="AB10" s="5">
        <v>-1.0</v>
      </c>
      <c r="AC10" s="5">
        <v>-1.0</v>
      </c>
      <c r="AD10" s="5">
        <f t="shared" si="13"/>
        <v>-1</v>
      </c>
      <c r="AE10" s="5">
        <f t="shared" si="14"/>
        <v>-2.525150246</v>
      </c>
      <c r="AF10" s="5">
        <f t="shared" si="15"/>
        <v>-1.589072134</v>
      </c>
      <c r="AG10" s="1"/>
      <c r="AH10" s="5">
        <f t="shared" si="16"/>
        <v>0.1616784216</v>
      </c>
      <c r="AI10" s="5">
        <v>0.9041176986430695</v>
      </c>
      <c r="AJ10" s="5">
        <f t="shared" si="17"/>
        <v>0.4916514336</v>
      </c>
      <c r="AK10" s="1"/>
      <c r="AL10" s="1"/>
    </row>
    <row r="11">
      <c r="A11" s="5">
        <v>520.0</v>
      </c>
      <c r="B11" s="1" t="s">
        <v>55</v>
      </c>
      <c r="C11" s="5">
        <v>786.0</v>
      </c>
      <c r="D11" s="5">
        <v>0.0</v>
      </c>
      <c r="E11" s="5">
        <f t="shared" si="2"/>
        <v>786</v>
      </c>
      <c r="F11" s="5">
        <f t="shared" si="3"/>
        <v>1</v>
      </c>
      <c r="G11" s="5">
        <f t="shared" si="4"/>
        <v>0.4311375427</v>
      </c>
      <c r="H11" s="5">
        <f t="shared" si="5"/>
        <v>0.4121594177</v>
      </c>
      <c r="I11" s="5">
        <f t="shared" si="6"/>
        <v>0.4216484802</v>
      </c>
      <c r="J11" s="5">
        <f t="shared" si="7"/>
        <v>0.6493446544</v>
      </c>
      <c r="K11" s="5"/>
      <c r="L11" s="11">
        <v>85.417</v>
      </c>
      <c r="M11" s="11">
        <v>83.333</v>
      </c>
      <c r="N11" s="11">
        <v>92.708</v>
      </c>
      <c r="O11" s="11">
        <v>73.958</v>
      </c>
      <c r="P11" s="5">
        <f t="shared" ref="P11:S11" si="25">if(L11="Ineligible", "Ineligible", (L11-average(L:L))/stdev(L:L))</f>
        <v>1.617827892</v>
      </c>
      <c r="Q11" s="5">
        <f t="shared" si="25"/>
        <v>2.105553716</v>
      </c>
      <c r="R11" s="5">
        <f t="shared" si="25"/>
        <v>2.133712473</v>
      </c>
      <c r="S11" s="5">
        <f t="shared" si="25"/>
        <v>1.985547324</v>
      </c>
      <c r="T11" s="5">
        <f t="shared" si="9"/>
        <v>1.960660351</v>
      </c>
      <c r="U11" s="5">
        <f t="shared" si="10"/>
        <v>1.40023582</v>
      </c>
      <c r="V11" s="5"/>
      <c r="W11" s="5">
        <v>58.0</v>
      </c>
      <c r="X11" s="5">
        <v>49.0</v>
      </c>
      <c r="Y11" s="5">
        <f t="shared" si="11"/>
        <v>-0.5576210973</v>
      </c>
      <c r="Z11" s="5">
        <f t="shared" si="12"/>
        <v>-0.7467403145</v>
      </c>
      <c r="AA11" s="1"/>
      <c r="AB11" s="5">
        <v>4.0</v>
      </c>
      <c r="AC11" s="5">
        <v>4.0</v>
      </c>
      <c r="AD11" s="5">
        <f t="shared" si="13"/>
        <v>4</v>
      </c>
      <c r="AE11" s="5">
        <f t="shared" si="14"/>
        <v>0.6312875614</v>
      </c>
      <c r="AF11" s="5">
        <f t="shared" si="15"/>
        <v>0.7945360668</v>
      </c>
      <c r="AG11" s="1"/>
      <c r="AH11" s="5">
        <f t="shared" si="16"/>
        <v>0.5243440566</v>
      </c>
      <c r="AI11" s="5">
        <v>0.2184150379349126</v>
      </c>
      <c r="AJ11" s="5">
        <f t="shared" si="17"/>
        <v>0.3883756039</v>
      </c>
      <c r="AK11" s="1"/>
      <c r="AL11" s="1"/>
    </row>
    <row r="12">
      <c r="A12" s="5">
        <v>945.0</v>
      </c>
      <c r="B12" s="1" t="s">
        <v>60</v>
      </c>
      <c r="C12" s="5">
        <v>77.0</v>
      </c>
      <c r="D12" s="5">
        <v>0.0</v>
      </c>
      <c r="E12" s="5">
        <f t="shared" si="2"/>
        <v>77</v>
      </c>
      <c r="F12" s="5">
        <f t="shared" si="3"/>
        <v>1</v>
      </c>
      <c r="G12" s="5">
        <f t="shared" si="4"/>
        <v>-0.6267663383</v>
      </c>
      <c r="H12" s="5">
        <f t="shared" si="5"/>
        <v>0.4121594177</v>
      </c>
      <c r="I12" s="5">
        <f t="shared" si="6"/>
        <v>-0.1073034603</v>
      </c>
      <c r="J12" s="5">
        <f t="shared" si="7"/>
        <v>-0.3275720689</v>
      </c>
      <c r="K12" s="5"/>
      <c r="L12" s="11">
        <v>83.333</v>
      </c>
      <c r="M12" s="11">
        <v>76.042</v>
      </c>
      <c r="N12" s="11">
        <v>70.833</v>
      </c>
      <c r="O12" s="11">
        <v>62.5</v>
      </c>
      <c r="P12" s="5">
        <f t="shared" ref="P12:S12" si="26">if(L12="Ineligible", "Ineligible", (L12-average(L:L))/stdev(L:L))</f>
        <v>1.498452488</v>
      </c>
      <c r="Q12" s="5">
        <f t="shared" si="26"/>
        <v>1.647969114</v>
      </c>
      <c r="R12" s="5">
        <f t="shared" si="26"/>
        <v>0.6544274156</v>
      </c>
      <c r="S12" s="5">
        <f t="shared" si="26"/>
        <v>1.254770659</v>
      </c>
      <c r="T12" s="5">
        <f t="shared" si="9"/>
        <v>1.263904919</v>
      </c>
      <c r="U12" s="5">
        <f t="shared" si="10"/>
        <v>1.12423526</v>
      </c>
      <c r="V12" s="5"/>
      <c r="W12" s="5">
        <v>124.0</v>
      </c>
      <c r="X12" s="5">
        <v>104.0</v>
      </c>
      <c r="Y12" s="5">
        <f t="shared" si="11"/>
        <v>-0.134653234</v>
      </c>
      <c r="Z12" s="5">
        <f t="shared" si="12"/>
        <v>-0.3669512693</v>
      </c>
      <c r="AA12" s="1"/>
      <c r="AB12" s="5">
        <v>4.0</v>
      </c>
      <c r="AC12" s="5">
        <v>4.0</v>
      </c>
      <c r="AD12" s="5">
        <f t="shared" si="13"/>
        <v>4</v>
      </c>
      <c r="AE12" s="5">
        <f t="shared" si="14"/>
        <v>0.6312875614</v>
      </c>
      <c r="AF12" s="5">
        <f t="shared" si="15"/>
        <v>0.7945360668</v>
      </c>
      <c r="AG12" s="1"/>
      <c r="AH12" s="5">
        <f t="shared" si="16"/>
        <v>0.3060619971</v>
      </c>
      <c r="AI12" s="5">
        <v>0.4861172630689759</v>
      </c>
      <c r="AJ12" s="5">
        <f t="shared" si="17"/>
        <v>0.3860865598</v>
      </c>
      <c r="AK12" s="1"/>
      <c r="AL12" s="1"/>
    </row>
    <row r="13">
      <c r="A13" s="5">
        <v>808.0</v>
      </c>
      <c r="B13" s="1" t="s">
        <v>71</v>
      </c>
      <c r="C13" s="5">
        <v>904.0</v>
      </c>
      <c r="D13" s="5">
        <v>0.0</v>
      </c>
      <c r="E13" s="5">
        <f t="shared" si="2"/>
        <v>904</v>
      </c>
      <c r="F13" s="5">
        <f t="shared" si="3"/>
        <v>1</v>
      </c>
      <c r="G13" s="5">
        <f t="shared" si="4"/>
        <v>0.6072061717</v>
      </c>
      <c r="H13" s="5">
        <f t="shared" si="5"/>
        <v>0.4121594177</v>
      </c>
      <c r="I13" s="5">
        <f t="shared" si="6"/>
        <v>0.5096827947</v>
      </c>
      <c r="J13" s="5">
        <f t="shared" si="7"/>
        <v>0.7139207202</v>
      </c>
      <c r="K13" s="5"/>
      <c r="L13" s="11">
        <v>88.542</v>
      </c>
      <c r="M13" s="11">
        <v>76.042</v>
      </c>
      <c r="N13" s="11">
        <v>83.333</v>
      </c>
      <c r="O13" s="11">
        <v>76.042</v>
      </c>
      <c r="P13" s="5">
        <f t="shared" ref="P13:S13" si="27">if(L13="Ineligible", "Ineligible", (L13-average(L:L))/stdev(L:L))</f>
        <v>1.796833717</v>
      </c>
      <c r="Q13" s="5">
        <f t="shared" si="27"/>
        <v>1.647969114</v>
      </c>
      <c r="R13" s="5">
        <f t="shared" si="27"/>
        <v>1.499733163</v>
      </c>
      <c r="S13" s="5">
        <f t="shared" si="27"/>
        <v>2.118462193</v>
      </c>
      <c r="T13" s="5">
        <f t="shared" si="9"/>
        <v>1.765749547</v>
      </c>
      <c r="U13" s="5">
        <f t="shared" si="10"/>
        <v>1.328815091</v>
      </c>
      <c r="V13" s="5"/>
      <c r="W13" s="5">
        <v>74.0</v>
      </c>
      <c r="X13" s="5">
        <v>53.0</v>
      </c>
      <c r="Y13" s="5">
        <f t="shared" si="11"/>
        <v>-0.5268597982</v>
      </c>
      <c r="Z13" s="5">
        <f t="shared" si="12"/>
        <v>-0.7258510854</v>
      </c>
      <c r="AA13" s="1"/>
      <c r="AB13" s="5">
        <v>4.0</v>
      </c>
      <c r="AC13" s="5">
        <v>4.0</v>
      </c>
      <c r="AD13" s="5">
        <f t="shared" si="13"/>
        <v>4</v>
      </c>
      <c r="AE13" s="5">
        <f t="shared" si="14"/>
        <v>0.6312875614</v>
      </c>
      <c r="AF13" s="5">
        <f t="shared" si="15"/>
        <v>0.7945360668</v>
      </c>
      <c r="AG13" s="1"/>
      <c r="AH13" s="5">
        <f t="shared" si="16"/>
        <v>0.5278551982</v>
      </c>
      <c r="AI13" s="5">
        <v>0.08807485015406005</v>
      </c>
      <c r="AJ13" s="5">
        <f t="shared" si="17"/>
        <v>0.3323972657</v>
      </c>
      <c r="AK13" s="1"/>
      <c r="AL13" s="1"/>
    </row>
    <row r="14">
      <c r="A14" s="5">
        <v>1092.0</v>
      </c>
      <c r="B14" s="1" t="s">
        <v>73</v>
      </c>
      <c r="C14" s="5">
        <v>74.0</v>
      </c>
      <c r="D14" s="5">
        <v>0.0</v>
      </c>
      <c r="E14" s="5">
        <f t="shared" si="2"/>
        <v>74</v>
      </c>
      <c r="F14" s="5">
        <f t="shared" si="3"/>
        <v>1</v>
      </c>
      <c r="G14" s="5">
        <f t="shared" si="4"/>
        <v>-0.6312426594</v>
      </c>
      <c r="H14" s="5">
        <f t="shared" si="5"/>
        <v>0.4121594177</v>
      </c>
      <c r="I14" s="5">
        <f t="shared" si="6"/>
        <v>-0.1095416209</v>
      </c>
      <c r="J14" s="5">
        <f t="shared" si="7"/>
        <v>-0.3309707251</v>
      </c>
      <c r="K14" s="5"/>
      <c r="L14" s="11">
        <v>92.708</v>
      </c>
      <c r="M14" s="11">
        <v>79.167</v>
      </c>
      <c r="N14" s="11">
        <v>91.667</v>
      </c>
      <c r="O14" s="11">
        <v>73.958</v>
      </c>
      <c r="P14" s="5">
        <f t="shared" ref="P14:S14" si="28">if(L14="Ineligible", "Ineligible", (L14-average(L:L))/stdev(L:L))</f>
        <v>2.035469962</v>
      </c>
      <c r="Q14" s="5">
        <f t="shared" si="28"/>
        <v>1.844094732</v>
      </c>
      <c r="R14" s="5">
        <f t="shared" si="28"/>
        <v>2.06331541</v>
      </c>
      <c r="S14" s="5">
        <f t="shared" si="28"/>
        <v>1.985547324</v>
      </c>
      <c r="T14" s="5">
        <f t="shared" si="9"/>
        <v>1.982106857</v>
      </c>
      <c r="U14" s="5">
        <f t="shared" si="10"/>
        <v>1.407873168</v>
      </c>
      <c r="V14" s="5"/>
      <c r="W14" s="5">
        <v>134.0</v>
      </c>
      <c r="X14" s="5">
        <v>104.0</v>
      </c>
      <c r="Y14" s="5">
        <f t="shared" si="11"/>
        <v>-0.134653234</v>
      </c>
      <c r="Z14" s="5">
        <f t="shared" si="12"/>
        <v>-0.3669512693</v>
      </c>
      <c r="AA14" s="1"/>
      <c r="AB14" s="5">
        <v>4.0</v>
      </c>
      <c r="AC14" s="5">
        <v>4.0</v>
      </c>
      <c r="AD14" s="5">
        <f t="shared" si="13"/>
        <v>4</v>
      </c>
      <c r="AE14" s="5">
        <f t="shared" si="14"/>
        <v>0.6312875614</v>
      </c>
      <c r="AF14" s="5">
        <f t="shared" si="15"/>
        <v>0.7945360668</v>
      </c>
      <c r="AG14" s="1"/>
      <c r="AH14" s="5">
        <f t="shared" si="16"/>
        <v>0.3761218101</v>
      </c>
      <c r="AI14" s="5">
        <v>0.20428179491445134</v>
      </c>
      <c r="AJ14" s="5">
        <f t="shared" si="17"/>
        <v>0.29974847</v>
      </c>
      <c r="AK14" s="1"/>
      <c r="AL14" s="1"/>
    </row>
    <row r="15">
      <c r="A15" s="5">
        <v>814.0</v>
      </c>
      <c r="B15" s="1" t="s">
        <v>50</v>
      </c>
      <c r="C15" s="5">
        <v>1180.0</v>
      </c>
      <c r="D15" s="5">
        <v>0.0</v>
      </c>
      <c r="E15" s="5">
        <f t="shared" si="2"/>
        <v>1180</v>
      </c>
      <c r="F15" s="5">
        <f t="shared" si="3"/>
        <v>1</v>
      </c>
      <c r="G15" s="5">
        <f t="shared" si="4"/>
        <v>1.019027711</v>
      </c>
      <c r="H15" s="5">
        <f t="shared" si="5"/>
        <v>0.4121594177</v>
      </c>
      <c r="I15" s="5">
        <f t="shared" si="6"/>
        <v>0.7155935642</v>
      </c>
      <c r="J15" s="5">
        <f t="shared" si="7"/>
        <v>0.8459276353</v>
      </c>
      <c r="K15" s="5"/>
      <c r="L15" s="11">
        <v>51.042</v>
      </c>
      <c r="M15" s="11">
        <v>50.0</v>
      </c>
      <c r="N15" s="11">
        <v>65.625</v>
      </c>
      <c r="O15" s="11">
        <v>46.875</v>
      </c>
      <c r="P15" s="5">
        <f t="shared" ref="P15:S15" si="29">if(L15="Ineligible", "Ineligible", (L15-average(L:L))/stdev(L:L))</f>
        <v>-0.3512361773</v>
      </c>
      <c r="Q15" s="5">
        <f t="shared" si="29"/>
        <v>0.01356804426</v>
      </c>
      <c r="R15" s="5">
        <f t="shared" si="29"/>
        <v>0.3022392293</v>
      </c>
      <c r="S15" s="5">
        <f t="shared" si="29"/>
        <v>0.2582280356</v>
      </c>
      <c r="T15" s="5">
        <f t="shared" si="9"/>
        <v>0.05569978297</v>
      </c>
      <c r="U15" s="5">
        <f t="shared" si="10"/>
        <v>0.2360080146</v>
      </c>
      <c r="V15" s="5"/>
      <c r="W15" s="5">
        <v>183.0</v>
      </c>
      <c r="X15" s="5">
        <v>160.0</v>
      </c>
      <c r="Y15" s="5">
        <f t="shared" si="11"/>
        <v>0.2960049541</v>
      </c>
      <c r="Z15" s="5">
        <f t="shared" si="12"/>
        <v>0.5440633732</v>
      </c>
      <c r="AA15" s="1"/>
      <c r="AB15" s="5">
        <v>4.0</v>
      </c>
      <c r="AC15" s="5">
        <v>4.0</v>
      </c>
      <c r="AD15" s="5">
        <f t="shared" si="13"/>
        <v>4</v>
      </c>
      <c r="AE15" s="5">
        <f t="shared" si="14"/>
        <v>0.6312875614</v>
      </c>
      <c r="AF15" s="5">
        <f t="shared" si="15"/>
        <v>0.7945360668</v>
      </c>
      <c r="AG15" s="1"/>
      <c r="AH15" s="5">
        <f t="shared" si="16"/>
        <v>0.6051337725</v>
      </c>
      <c r="AI15" s="5">
        <v>-0.12703998266093952</v>
      </c>
      <c r="AJ15" s="5">
        <f t="shared" si="17"/>
        <v>0.2797232146</v>
      </c>
      <c r="AK15" s="1"/>
      <c r="AL15" s="1"/>
    </row>
    <row r="16">
      <c r="A16" s="5">
        <v>816.0</v>
      </c>
      <c r="B16" s="1" t="s">
        <v>51</v>
      </c>
      <c r="C16" s="5">
        <v>307.0</v>
      </c>
      <c r="D16" s="5">
        <v>0.0</v>
      </c>
      <c r="E16" s="5">
        <f t="shared" si="2"/>
        <v>307</v>
      </c>
      <c r="F16" s="5">
        <f t="shared" si="3"/>
        <v>1</v>
      </c>
      <c r="G16" s="5">
        <f t="shared" si="4"/>
        <v>-0.2835817225</v>
      </c>
      <c r="H16" s="5">
        <f t="shared" si="5"/>
        <v>0.4121594177</v>
      </c>
      <c r="I16" s="5">
        <f t="shared" si="6"/>
        <v>0.0642888476</v>
      </c>
      <c r="J16" s="5">
        <f t="shared" si="7"/>
        <v>0.2535524553</v>
      </c>
      <c r="K16" s="5"/>
      <c r="L16" s="1" t="s">
        <v>93</v>
      </c>
      <c r="M16" s="1" t="s">
        <v>93</v>
      </c>
      <c r="N16" s="1" t="s">
        <v>93</v>
      </c>
      <c r="O16" s="1" t="s">
        <v>93</v>
      </c>
      <c r="P16" s="5" t="str">
        <f t="shared" ref="P16:S16" si="30">if(L16="Ineligible", "Ineligible", (L16-average(L:L))/stdev(L:L))</f>
        <v>Ineligible</v>
      </c>
      <c r="Q16" s="5" t="str">
        <f t="shared" si="30"/>
        <v>Ineligible</v>
      </c>
      <c r="R16" s="5" t="str">
        <f t="shared" si="30"/>
        <v>Ineligible</v>
      </c>
      <c r="S16" s="5" t="str">
        <f t="shared" si="30"/>
        <v>Ineligible</v>
      </c>
      <c r="T16" s="5" t="str">
        <f t="shared" si="9"/>
        <v>Ineligible</v>
      </c>
      <c r="U16" s="1" t="str">
        <f t="shared" si="10"/>
        <v>Ineligible</v>
      </c>
      <c r="V16" s="5"/>
      <c r="W16" s="5">
        <v>516.0</v>
      </c>
      <c r="X16" s="5">
        <v>388.0</v>
      </c>
      <c r="Y16" s="5">
        <f t="shared" si="11"/>
        <v>2.049399006</v>
      </c>
      <c r="Z16" s="5">
        <f t="shared" si="12"/>
        <v>1.431572215</v>
      </c>
      <c r="AA16" s="1"/>
      <c r="AB16" s="5">
        <v>0.0</v>
      </c>
      <c r="AC16" s="5">
        <v>0.0</v>
      </c>
      <c r="AD16" s="5">
        <f t="shared" si="13"/>
        <v>0</v>
      </c>
      <c r="AE16" s="5">
        <f t="shared" si="14"/>
        <v>-1.893862684</v>
      </c>
      <c r="AF16" s="5">
        <f t="shared" si="15"/>
        <v>-1.376176836</v>
      </c>
      <c r="AG16" s="1"/>
      <c r="AH16" s="5">
        <f t="shared" si="16"/>
        <v>0.1029826112</v>
      </c>
      <c r="AI16" s="5">
        <v>0.48694731569083366</v>
      </c>
      <c r="AJ16" s="5">
        <f t="shared" si="17"/>
        <v>0.273633591</v>
      </c>
      <c r="AK16" s="1"/>
      <c r="AL16" s="1"/>
    </row>
    <row r="17">
      <c r="A17" s="5">
        <v>865.0</v>
      </c>
      <c r="B17" s="1" t="s">
        <v>64</v>
      </c>
      <c r="C17" s="5">
        <v>272.0</v>
      </c>
      <c r="D17" s="5">
        <v>100.0</v>
      </c>
      <c r="E17" s="5">
        <f t="shared" si="2"/>
        <v>372</v>
      </c>
      <c r="F17" s="5">
        <f t="shared" si="3"/>
        <v>0.4623655914</v>
      </c>
      <c r="G17" s="5">
        <f t="shared" si="4"/>
        <v>-0.1865947658</v>
      </c>
      <c r="H17" s="5">
        <f t="shared" si="5"/>
        <v>-0.7380248239</v>
      </c>
      <c r="I17" s="5">
        <f t="shared" si="6"/>
        <v>-0.4623097949</v>
      </c>
      <c r="J17" s="5">
        <f t="shared" si="7"/>
        <v>-0.6799336695</v>
      </c>
      <c r="K17" s="5"/>
      <c r="L17" s="11">
        <v>37.5</v>
      </c>
      <c r="M17" s="11">
        <v>45.833</v>
      </c>
      <c r="N17" s="11">
        <v>70.833</v>
      </c>
      <c r="O17" s="11">
        <v>40.625</v>
      </c>
      <c r="P17" s="5">
        <f t="shared" ref="P17:S17" si="31">if(L17="Ineligible", "Ineligible", (L17-average(L:L))/stdev(L:L))</f>
        <v>-1.126947177</v>
      </c>
      <c r="Q17" s="5">
        <f t="shared" si="31"/>
        <v>-0.2479536998</v>
      </c>
      <c r="R17" s="5">
        <f t="shared" si="31"/>
        <v>0.6544274156</v>
      </c>
      <c r="S17" s="5">
        <f t="shared" si="31"/>
        <v>-0.1403890139</v>
      </c>
      <c r="T17" s="5">
        <f t="shared" si="9"/>
        <v>-0.2152156189</v>
      </c>
      <c r="U17" s="5">
        <f t="shared" si="10"/>
        <v>-0.4639133743</v>
      </c>
      <c r="V17" s="5"/>
      <c r="W17" s="5">
        <v>281.0</v>
      </c>
      <c r="X17" s="5">
        <v>225.0</v>
      </c>
      <c r="Y17" s="5">
        <f t="shared" si="11"/>
        <v>0.7958760652</v>
      </c>
      <c r="Z17" s="5">
        <f t="shared" si="12"/>
        <v>0.8921188627</v>
      </c>
      <c r="AA17" s="1"/>
      <c r="AB17" s="5">
        <v>4.0</v>
      </c>
      <c r="AC17" s="5">
        <v>4.0</v>
      </c>
      <c r="AD17" s="5">
        <f t="shared" si="13"/>
        <v>4</v>
      </c>
      <c r="AE17" s="5">
        <f t="shared" si="14"/>
        <v>0.6312875614</v>
      </c>
      <c r="AF17" s="5">
        <f t="shared" si="15"/>
        <v>0.7945360668</v>
      </c>
      <c r="AG17" s="1"/>
      <c r="AH17" s="5">
        <f t="shared" si="16"/>
        <v>0.1357019714</v>
      </c>
      <c r="AI17" s="5">
        <v>0.418278211342996</v>
      </c>
      <c r="AJ17" s="5">
        <f t="shared" si="17"/>
        <v>0.2612914114</v>
      </c>
      <c r="AK17" s="1"/>
      <c r="AL17" s="1"/>
    </row>
    <row r="18">
      <c r="A18" s="5">
        <v>810.0</v>
      </c>
      <c r="B18" s="1" t="s">
        <v>54</v>
      </c>
      <c r="C18" s="5">
        <v>300.0</v>
      </c>
      <c r="D18" s="5">
        <v>4.0</v>
      </c>
      <c r="E18" s="5">
        <f t="shared" si="2"/>
        <v>304</v>
      </c>
      <c r="F18" s="5">
        <f t="shared" si="3"/>
        <v>0.9736842105</v>
      </c>
      <c r="G18" s="5">
        <f t="shared" si="4"/>
        <v>-0.2880580436</v>
      </c>
      <c r="H18" s="5">
        <f t="shared" si="5"/>
        <v>0.3558609259</v>
      </c>
      <c r="I18" s="5">
        <f t="shared" si="6"/>
        <v>0.03390144115</v>
      </c>
      <c r="J18" s="5">
        <f t="shared" si="7"/>
        <v>0.18412344</v>
      </c>
      <c r="K18" s="5"/>
      <c r="L18" s="11">
        <v>23.958</v>
      </c>
      <c r="M18" s="11">
        <v>35.417</v>
      </c>
      <c r="N18" s="11">
        <v>57.292</v>
      </c>
      <c r="O18" s="11">
        <v>21.875</v>
      </c>
      <c r="P18" s="5">
        <f t="shared" ref="P18:S18" si="32">if(L18="Ineligible", "Ineligible", (L18-average(L:L))/stdev(L:L))</f>
        <v>-1.902658178</v>
      </c>
      <c r="Q18" s="5">
        <f t="shared" si="32"/>
        <v>-0.9016639197</v>
      </c>
      <c r="R18" s="5">
        <f t="shared" si="32"/>
        <v>-0.2612753938</v>
      </c>
      <c r="S18" s="5">
        <f t="shared" si="32"/>
        <v>-1.336240162</v>
      </c>
      <c r="T18" s="5">
        <f t="shared" si="9"/>
        <v>-1.100459413</v>
      </c>
      <c r="U18" s="5">
        <f t="shared" si="10"/>
        <v>-1.049027842</v>
      </c>
      <c r="V18" s="5"/>
      <c r="W18" s="5">
        <v>430.0</v>
      </c>
      <c r="X18" s="5">
        <v>364.0</v>
      </c>
      <c r="Y18" s="5">
        <f t="shared" si="11"/>
        <v>1.864831211</v>
      </c>
      <c r="Z18" s="5">
        <f t="shared" si="12"/>
        <v>1.365588229</v>
      </c>
      <c r="AA18" s="1"/>
      <c r="AB18" s="5">
        <v>4.0</v>
      </c>
      <c r="AC18" s="5">
        <v>4.0</v>
      </c>
      <c r="AD18" s="5">
        <f t="shared" si="13"/>
        <v>4</v>
      </c>
      <c r="AE18" s="5">
        <f t="shared" si="14"/>
        <v>0.6312875614</v>
      </c>
      <c r="AF18" s="5">
        <f t="shared" si="15"/>
        <v>0.7945360668</v>
      </c>
      <c r="AG18" s="1"/>
      <c r="AH18" s="5">
        <f t="shared" si="16"/>
        <v>0.3238049734</v>
      </c>
      <c r="AI18" s="5">
        <v>0.023388963772049885</v>
      </c>
      <c r="AJ18" s="5">
        <f t="shared" si="17"/>
        <v>0.1902867469</v>
      </c>
      <c r="AK18" s="1"/>
      <c r="AL18" s="1"/>
    </row>
    <row r="19">
      <c r="A19" s="5">
        <v>541.0</v>
      </c>
      <c r="B19" s="1" t="s">
        <v>58</v>
      </c>
      <c r="C19" s="5">
        <v>1045.0</v>
      </c>
      <c r="D19" s="5">
        <v>0.0</v>
      </c>
      <c r="E19" s="5">
        <f t="shared" si="2"/>
        <v>1045</v>
      </c>
      <c r="F19" s="5">
        <f t="shared" si="3"/>
        <v>1</v>
      </c>
      <c r="G19" s="5">
        <f t="shared" si="4"/>
        <v>0.8175932623</v>
      </c>
      <c r="H19" s="5">
        <f t="shared" si="5"/>
        <v>0.4121594177</v>
      </c>
      <c r="I19" s="5">
        <f t="shared" si="6"/>
        <v>0.61487634</v>
      </c>
      <c r="J19" s="5">
        <f t="shared" si="7"/>
        <v>0.7841405103</v>
      </c>
      <c r="K19" s="5"/>
      <c r="L19" s="11">
        <v>58.333</v>
      </c>
      <c r="M19" s="11">
        <v>64.583</v>
      </c>
      <c r="N19" s="11">
        <v>78.125</v>
      </c>
      <c r="O19" s="11">
        <v>55.208</v>
      </c>
      <c r="P19" s="5">
        <f t="shared" ref="P19:S19" si="33">if(L19="Ineligible", "Ineligible", (L19-average(L:L))/stdev(L:L))</f>
        <v>0.06640589205</v>
      </c>
      <c r="Q19" s="5">
        <f t="shared" si="33"/>
        <v>0.9288000082</v>
      </c>
      <c r="R19" s="5">
        <f t="shared" si="33"/>
        <v>1.147544976</v>
      </c>
      <c r="S19" s="5">
        <f t="shared" si="33"/>
        <v>0.7896961753</v>
      </c>
      <c r="T19" s="5">
        <f t="shared" si="9"/>
        <v>0.7331117629</v>
      </c>
      <c r="U19" s="5">
        <f t="shared" si="10"/>
        <v>0.8562194596</v>
      </c>
      <c r="V19" s="5"/>
      <c r="W19" s="5">
        <v>56.0</v>
      </c>
      <c r="X19" s="5">
        <v>47.0</v>
      </c>
      <c r="Y19" s="5">
        <f t="shared" si="11"/>
        <v>-0.5730017469</v>
      </c>
      <c r="Z19" s="5">
        <f t="shared" si="12"/>
        <v>-0.7569687886</v>
      </c>
      <c r="AA19" s="1"/>
      <c r="AB19" s="5">
        <v>4.0</v>
      </c>
      <c r="AC19" s="5">
        <v>2.0</v>
      </c>
      <c r="AD19" s="5">
        <f t="shared" si="13"/>
        <v>3</v>
      </c>
      <c r="AE19" s="5">
        <f t="shared" si="14"/>
        <v>0</v>
      </c>
      <c r="AF19" s="5">
        <f t="shared" si="15"/>
        <v>0</v>
      </c>
      <c r="AG19" s="1"/>
      <c r="AH19" s="5">
        <f t="shared" si="16"/>
        <v>0.2208477953</v>
      </c>
      <c r="AI19" s="5">
        <v>0.130553085908362</v>
      </c>
      <c r="AJ19" s="5">
        <f t="shared" si="17"/>
        <v>0.1807168134</v>
      </c>
      <c r="AK19" s="1"/>
      <c r="AL19" s="1"/>
    </row>
    <row r="20">
      <c r="A20" s="5">
        <v>755.0</v>
      </c>
      <c r="B20" s="1" t="s">
        <v>65</v>
      </c>
      <c r="C20" s="5">
        <v>165.0</v>
      </c>
      <c r="D20" s="5">
        <v>0.0</v>
      </c>
      <c r="E20" s="5">
        <f t="shared" si="2"/>
        <v>165</v>
      </c>
      <c r="F20" s="5">
        <f t="shared" si="3"/>
        <v>1</v>
      </c>
      <c r="G20" s="5">
        <f t="shared" si="4"/>
        <v>-0.4954609201</v>
      </c>
      <c r="H20" s="5">
        <f t="shared" si="5"/>
        <v>0.4121594177</v>
      </c>
      <c r="I20" s="5">
        <f t="shared" si="6"/>
        <v>-0.0416507512</v>
      </c>
      <c r="J20" s="5">
        <f t="shared" si="7"/>
        <v>-0.2040851567</v>
      </c>
      <c r="K20" s="5"/>
      <c r="L20" s="11">
        <v>59.375</v>
      </c>
      <c r="M20" s="11">
        <v>62.5</v>
      </c>
      <c r="N20" s="11">
        <v>70.833</v>
      </c>
      <c r="O20" s="11">
        <v>67.708</v>
      </c>
      <c r="P20" s="5">
        <f t="shared" ref="P20:S20" si="34">if(L20="Ineligible", "Ineligible", (L20-average(L:L))/stdev(L:L))</f>
        <v>0.1260935942</v>
      </c>
      <c r="Q20" s="5">
        <f t="shared" si="34"/>
        <v>0.7980705163</v>
      </c>
      <c r="R20" s="5">
        <f t="shared" si="34"/>
        <v>0.6544274156</v>
      </c>
      <c r="S20" s="5">
        <f t="shared" si="34"/>
        <v>1.586930274</v>
      </c>
      <c r="T20" s="5">
        <f t="shared" si="9"/>
        <v>0.7913804501</v>
      </c>
      <c r="U20" s="5">
        <f t="shared" si="10"/>
        <v>0.8895956666</v>
      </c>
      <c r="V20" s="5"/>
      <c r="W20" s="5">
        <v>71.0</v>
      </c>
      <c r="X20" s="5">
        <v>58.0</v>
      </c>
      <c r="Y20" s="5">
        <f t="shared" si="11"/>
        <v>-0.4884081742</v>
      </c>
      <c r="Z20" s="5">
        <f t="shared" si="12"/>
        <v>-0.6988620566</v>
      </c>
      <c r="AA20" s="1"/>
      <c r="AB20" s="5">
        <v>4.0</v>
      </c>
      <c r="AC20" s="5">
        <v>4.0</v>
      </c>
      <c r="AD20" s="5">
        <f t="shared" si="13"/>
        <v>4</v>
      </c>
      <c r="AE20" s="5">
        <f t="shared" si="14"/>
        <v>0.6312875614</v>
      </c>
      <c r="AF20" s="5">
        <f t="shared" si="15"/>
        <v>0.7945360668</v>
      </c>
      <c r="AG20" s="1"/>
      <c r="AH20" s="5">
        <f t="shared" si="16"/>
        <v>0.19529613</v>
      </c>
      <c r="AI20" s="5">
        <v>0.035822056022905495</v>
      </c>
      <c r="AJ20" s="5">
        <f t="shared" si="17"/>
        <v>0.1244187638</v>
      </c>
      <c r="AK20" s="1"/>
      <c r="AL20" s="1"/>
    </row>
    <row r="21">
      <c r="A21" s="5">
        <v>949.0</v>
      </c>
      <c r="B21" s="1" t="s">
        <v>68</v>
      </c>
      <c r="C21" s="5">
        <v>223.0</v>
      </c>
      <c r="D21" s="5">
        <v>0.0</v>
      </c>
      <c r="E21" s="5">
        <f t="shared" si="2"/>
        <v>223</v>
      </c>
      <c r="F21" s="5">
        <f t="shared" si="3"/>
        <v>1</v>
      </c>
      <c r="G21" s="5">
        <f t="shared" si="4"/>
        <v>-0.4089187126</v>
      </c>
      <c r="H21" s="5">
        <f t="shared" si="5"/>
        <v>0.4121594177</v>
      </c>
      <c r="I21" s="5">
        <f t="shared" si="6"/>
        <v>0.001620352533</v>
      </c>
      <c r="J21" s="5">
        <f t="shared" si="7"/>
        <v>0.04025360273</v>
      </c>
      <c r="K21" s="5"/>
      <c r="L21" s="11">
        <v>71.875</v>
      </c>
      <c r="M21" s="11">
        <v>58.333</v>
      </c>
      <c r="N21" s="11">
        <v>36.458</v>
      </c>
      <c r="O21" s="11">
        <v>35.417</v>
      </c>
      <c r="P21" s="5">
        <f t="shared" ref="P21:S21" si="35">if(L21="Ineligible", "Ineligible", (L21-average(L:L))/stdev(L:L))</f>
        <v>0.8421168923</v>
      </c>
      <c r="Q21" s="5">
        <f t="shared" si="35"/>
        <v>0.5365487722</v>
      </c>
      <c r="R21" s="5">
        <f t="shared" si="35"/>
        <v>-1.670163388</v>
      </c>
      <c r="S21" s="5">
        <f t="shared" si="35"/>
        <v>-0.4725486288</v>
      </c>
      <c r="T21" s="5">
        <f t="shared" si="9"/>
        <v>-0.1910115881</v>
      </c>
      <c r="U21" s="5">
        <f t="shared" si="10"/>
        <v>-0.4370487251</v>
      </c>
      <c r="V21" s="5"/>
      <c r="W21" s="5">
        <v>29.0</v>
      </c>
      <c r="X21" s="5">
        <v>28.0</v>
      </c>
      <c r="Y21" s="5">
        <f t="shared" si="11"/>
        <v>-0.7191179178</v>
      </c>
      <c r="Z21" s="5">
        <f t="shared" si="12"/>
        <v>-0.8480082062</v>
      </c>
      <c r="AA21" s="1"/>
      <c r="AB21" s="5">
        <v>4.0</v>
      </c>
      <c r="AC21" s="5">
        <v>4.0</v>
      </c>
      <c r="AD21" s="5">
        <f t="shared" si="13"/>
        <v>4</v>
      </c>
      <c r="AE21" s="5">
        <f t="shared" si="14"/>
        <v>0.6312875614</v>
      </c>
      <c r="AF21" s="5">
        <f t="shared" si="15"/>
        <v>0.7945360668</v>
      </c>
      <c r="AG21" s="1"/>
      <c r="AH21" s="5">
        <f t="shared" si="16"/>
        <v>-0.1125668155</v>
      </c>
      <c r="AI21" s="5">
        <v>0.40373844619156807</v>
      </c>
      <c r="AJ21" s="5">
        <f t="shared" si="17"/>
        <v>0.1169021897</v>
      </c>
      <c r="AK21" s="1"/>
      <c r="AL21" s="1"/>
    </row>
    <row r="22">
      <c r="A22" s="5">
        <v>200.0</v>
      </c>
      <c r="B22" s="1" t="s">
        <v>43</v>
      </c>
      <c r="C22" s="5">
        <v>277.0</v>
      </c>
      <c r="D22" s="5">
        <v>0.0</v>
      </c>
      <c r="E22" s="5">
        <f t="shared" si="2"/>
        <v>277</v>
      </c>
      <c r="F22" s="5">
        <f t="shared" si="3"/>
        <v>1</v>
      </c>
      <c r="G22" s="5">
        <f t="shared" si="4"/>
        <v>-0.3283449332</v>
      </c>
      <c r="H22" s="5">
        <f t="shared" si="5"/>
        <v>0.4121594177</v>
      </c>
      <c r="I22" s="5">
        <f t="shared" si="6"/>
        <v>0.04190724222</v>
      </c>
      <c r="J22" s="5">
        <f t="shared" si="7"/>
        <v>0.2047125844</v>
      </c>
      <c r="K22" s="5"/>
      <c r="L22" s="11">
        <v>68.75</v>
      </c>
      <c r="M22" s="11">
        <v>44.792</v>
      </c>
      <c r="N22" s="11">
        <v>64.583</v>
      </c>
      <c r="O22" s="11">
        <v>54.167</v>
      </c>
      <c r="P22" s="5">
        <f t="shared" ref="P22:S22" si="36">if(L22="Ineligible", "Ineligible", (L22-average(L:L))/stdev(L:L))</f>
        <v>0.6631110677</v>
      </c>
      <c r="Q22" s="5">
        <f t="shared" si="36"/>
        <v>-0.3132870657</v>
      </c>
      <c r="R22" s="5">
        <f t="shared" si="36"/>
        <v>0.2317745422</v>
      </c>
      <c r="S22" s="5">
        <f t="shared" si="36"/>
        <v>0.7233025196</v>
      </c>
      <c r="T22" s="5">
        <f t="shared" si="9"/>
        <v>0.326225266</v>
      </c>
      <c r="U22" s="5">
        <f t="shared" si="10"/>
        <v>0.5711613309</v>
      </c>
      <c r="V22" s="5"/>
      <c r="W22" s="5">
        <v>72.0</v>
      </c>
      <c r="X22" s="5">
        <v>45.0</v>
      </c>
      <c r="Y22" s="5">
        <f t="shared" si="11"/>
        <v>-0.5883823965</v>
      </c>
      <c r="Z22" s="5">
        <f t="shared" si="12"/>
        <v>-0.7670608818</v>
      </c>
      <c r="AA22" s="1"/>
      <c r="AB22" s="5">
        <v>4.0</v>
      </c>
      <c r="AC22" s="5">
        <v>4.0</v>
      </c>
      <c r="AD22" s="5">
        <f t="shared" si="13"/>
        <v>4</v>
      </c>
      <c r="AE22" s="5">
        <f t="shared" si="14"/>
        <v>0.6312875614</v>
      </c>
      <c r="AF22" s="5">
        <f t="shared" si="15"/>
        <v>0.7945360668</v>
      </c>
      <c r="AG22" s="1"/>
      <c r="AH22" s="5">
        <f t="shared" si="16"/>
        <v>0.2008372751</v>
      </c>
      <c r="AI22" s="5">
        <v>-0.013232971257038866</v>
      </c>
      <c r="AJ22" s="5">
        <f t="shared" si="17"/>
        <v>0.1056949434</v>
      </c>
      <c r="AK22" s="1"/>
      <c r="AL22" s="1"/>
    </row>
    <row r="23">
      <c r="A23" s="5">
        <v>1183.0</v>
      </c>
      <c r="B23" s="1" t="s">
        <v>100</v>
      </c>
      <c r="C23" s="5">
        <v>38.0</v>
      </c>
      <c r="D23" s="5">
        <v>0.0</v>
      </c>
      <c r="E23" s="5">
        <f t="shared" si="2"/>
        <v>38</v>
      </c>
      <c r="F23" s="5">
        <f t="shared" si="3"/>
        <v>1</v>
      </c>
      <c r="G23" s="5">
        <f t="shared" si="4"/>
        <v>-0.6849585123</v>
      </c>
      <c r="H23" s="5">
        <f t="shared" si="5"/>
        <v>0.4121594177</v>
      </c>
      <c r="I23" s="5">
        <f t="shared" si="6"/>
        <v>-0.1363995473</v>
      </c>
      <c r="J23" s="5">
        <f t="shared" si="7"/>
        <v>-0.3693230934</v>
      </c>
      <c r="K23" s="5"/>
      <c r="L23" s="11">
        <v>66.667</v>
      </c>
      <c r="M23" s="11">
        <v>36.458</v>
      </c>
      <c r="N23" s="11">
        <v>61.458</v>
      </c>
      <c r="O23" s="11">
        <v>56.25</v>
      </c>
      <c r="P23" s="5">
        <f t="shared" ref="P23:S23" si="37">if(L23="Ineligible", "Ineligible", (L23-average(L:L))/stdev(L:L))</f>
        <v>0.5437929453</v>
      </c>
      <c r="Q23" s="5">
        <f t="shared" si="37"/>
        <v>-0.8363305538</v>
      </c>
      <c r="R23" s="5">
        <f t="shared" si="37"/>
        <v>0.02044810551</v>
      </c>
      <c r="S23" s="5">
        <f t="shared" si="37"/>
        <v>0.8561536098</v>
      </c>
      <c r="T23" s="5">
        <f t="shared" si="9"/>
        <v>0.1460160267</v>
      </c>
      <c r="U23" s="5">
        <f t="shared" si="10"/>
        <v>0.3821204348</v>
      </c>
      <c r="V23" s="5"/>
      <c r="W23" s="5">
        <v>106.0</v>
      </c>
      <c r="X23" s="5">
        <v>101.0</v>
      </c>
      <c r="Y23" s="5">
        <f t="shared" si="11"/>
        <v>-0.1577242084</v>
      </c>
      <c r="Z23" s="5">
        <f t="shared" si="12"/>
        <v>-0.3971450722</v>
      </c>
      <c r="AA23" s="1"/>
      <c r="AB23" s="5">
        <v>4.0</v>
      </c>
      <c r="AC23" s="5">
        <v>4.0</v>
      </c>
      <c r="AD23" s="5">
        <f t="shared" si="13"/>
        <v>4</v>
      </c>
      <c r="AE23" s="5">
        <f t="shared" si="14"/>
        <v>0.6312875614</v>
      </c>
      <c r="AF23" s="5">
        <f t="shared" si="15"/>
        <v>0.7945360668</v>
      </c>
      <c r="AG23" s="1"/>
      <c r="AH23" s="5">
        <f t="shared" si="16"/>
        <v>0.102547084</v>
      </c>
      <c r="AI23" s="1"/>
      <c r="AJ23" s="5">
        <f t="shared" si="17"/>
        <v>0.102547084</v>
      </c>
      <c r="AK23" s="1"/>
      <c r="AL23" s="1"/>
    </row>
    <row r="24">
      <c r="A24" s="5">
        <v>1042.0</v>
      </c>
      <c r="B24" s="1" t="s">
        <v>63</v>
      </c>
      <c r="C24" s="5">
        <v>685.0</v>
      </c>
      <c r="D24" s="5">
        <v>100.0</v>
      </c>
      <c r="E24" s="5">
        <f t="shared" si="2"/>
        <v>785</v>
      </c>
      <c r="F24" s="5">
        <f t="shared" si="3"/>
        <v>0.7452229299</v>
      </c>
      <c r="G24" s="5">
        <f t="shared" si="4"/>
        <v>0.4296454357</v>
      </c>
      <c r="H24" s="5">
        <f t="shared" si="5"/>
        <v>-0.1328960446</v>
      </c>
      <c r="I24" s="5">
        <f t="shared" si="6"/>
        <v>0.1483746955</v>
      </c>
      <c r="J24" s="5">
        <f t="shared" si="7"/>
        <v>0.3851943607</v>
      </c>
      <c r="K24" s="5"/>
      <c r="L24" s="11">
        <v>42.708</v>
      </c>
      <c r="M24" s="11">
        <v>36.458</v>
      </c>
      <c r="N24" s="11">
        <v>57.292</v>
      </c>
      <c r="O24" s="11">
        <v>46.875</v>
      </c>
      <c r="P24" s="5">
        <f t="shared" ref="P24:S24" si="38">if(L24="Ineligible", "Ineligible", (L24-average(L:L))/stdev(L:L))</f>
        <v>-0.8286232306</v>
      </c>
      <c r="Q24" s="5">
        <f t="shared" si="38"/>
        <v>-0.8363305538</v>
      </c>
      <c r="R24" s="5">
        <f t="shared" si="38"/>
        <v>-0.2612753938</v>
      </c>
      <c r="S24" s="5">
        <f t="shared" si="38"/>
        <v>0.2582280356</v>
      </c>
      <c r="T24" s="5">
        <f t="shared" si="9"/>
        <v>-0.4170002857</v>
      </c>
      <c r="U24" s="5">
        <f t="shared" si="10"/>
        <v>-0.6457555928</v>
      </c>
      <c r="V24" s="5"/>
      <c r="W24" s="5">
        <v>101.0</v>
      </c>
      <c r="X24" s="5">
        <v>46.0</v>
      </c>
      <c r="Y24" s="5">
        <f t="shared" si="11"/>
        <v>-0.5806920717</v>
      </c>
      <c r="Z24" s="5">
        <f t="shared" si="12"/>
        <v>-0.7620315424</v>
      </c>
      <c r="AA24" s="1"/>
      <c r="AB24" s="5">
        <v>4.0</v>
      </c>
      <c r="AC24" s="5">
        <v>2.0</v>
      </c>
      <c r="AD24" s="5">
        <f t="shared" si="13"/>
        <v>3</v>
      </c>
      <c r="AE24" s="5">
        <f t="shared" si="14"/>
        <v>0</v>
      </c>
      <c r="AF24" s="5">
        <f t="shared" si="15"/>
        <v>0</v>
      </c>
      <c r="AG24" s="1"/>
      <c r="AH24" s="5">
        <f t="shared" si="16"/>
        <v>-0.2556481936</v>
      </c>
      <c r="AI24" s="5">
        <v>0.45571479799791886</v>
      </c>
      <c r="AJ24" s="5">
        <f t="shared" si="17"/>
        <v>0.06051313598</v>
      </c>
      <c r="AK24" s="1"/>
      <c r="AL24" s="1"/>
    </row>
    <row r="25">
      <c r="A25" s="5">
        <v>523.0</v>
      </c>
      <c r="B25" s="1" t="s">
        <v>47</v>
      </c>
      <c r="C25" s="5">
        <v>1178.0</v>
      </c>
      <c r="D25" s="5">
        <v>100.0</v>
      </c>
      <c r="E25" s="5">
        <f t="shared" si="2"/>
        <v>1278</v>
      </c>
      <c r="F25" s="5">
        <f t="shared" si="3"/>
        <v>0.8435054773</v>
      </c>
      <c r="G25" s="5">
        <f t="shared" si="4"/>
        <v>1.165254199</v>
      </c>
      <c r="H25" s="5">
        <f t="shared" si="5"/>
        <v>0.07736400464</v>
      </c>
      <c r="I25" s="5">
        <f t="shared" si="6"/>
        <v>0.6213091019</v>
      </c>
      <c r="J25" s="5">
        <f t="shared" si="7"/>
        <v>0.7882316296</v>
      </c>
      <c r="K25" s="5"/>
      <c r="L25" s="11">
        <v>37.5</v>
      </c>
      <c r="M25" s="11">
        <v>17.708</v>
      </c>
      <c r="N25" s="11">
        <v>34.375</v>
      </c>
      <c r="O25" s="11">
        <v>21.875</v>
      </c>
      <c r="P25" s="5">
        <f t="shared" ref="P25:S25" si="39">if(L25="Ineligible", "Ineligible", (L25-average(L:L))/stdev(L:L))</f>
        <v>-1.126947177</v>
      </c>
      <c r="Q25" s="5">
        <f t="shared" si="39"/>
        <v>-2.013084262</v>
      </c>
      <c r="R25" s="5">
        <f t="shared" si="39"/>
        <v>-1.811025138</v>
      </c>
      <c r="S25" s="5">
        <f t="shared" si="39"/>
        <v>-1.336240162</v>
      </c>
      <c r="T25" s="5">
        <f t="shared" si="9"/>
        <v>-1.571824185</v>
      </c>
      <c r="U25" s="5">
        <f t="shared" si="10"/>
        <v>-1.253724126</v>
      </c>
      <c r="V25" s="5"/>
      <c r="W25" s="5">
        <v>12.0</v>
      </c>
      <c r="X25" s="5">
        <v>12.0</v>
      </c>
      <c r="Y25" s="5">
        <f t="shared" si="11"/>
        <v>-0.8421631144</v>
      </c>
      <c r="Z25" s="5">
        <f t="shared" si="12"/>
        <v>-0.9176944559</v>
      </c>
      <c r="AA25" s="1"/>
      <c r="AB25" s="5">
        <v>4.0</v>
      </c>
      <c r="AC25" s="5">
        <v>4.0</v>
      </c>
      <c r="AD25" s="5">
        <f t="shared" si="13"/>
        <v>4</v>
      </c>
      <c r="AE25" s="5">
        <f t="shared" si="14"/>
        <v>0.6312875614</v>
      </c>
      <c r="AF25" s="5">
        <f t="shared" si="15"/>
        <v>0.7945360668</v>
      </c>
      <c r="AG25" s="1"/>
      <c r="AH25" s="5">
        <f t="shared" si="16"/>
        <v>-0.1471627215</v>
      </c>
      <c r="AI25" s="5">
        <v>0.3147862053012609</v>
      </c>
      <c r="AJ25" s="5">
        <f t="shared" si="17"/>
        <v>0.05814791266</v>
      </c>
      <c r="AK25" s="1"/>
      <c r="AL25" s="1"/>
    </row>
    <row r="26">
      <c r="A26" s="5">
        <v>940.0</v>
      </c>
      <c r="B26" s="1" t="s">
        <v>75</v>
      </c>
      <c r="C26" s="5">
        <v>67.0</v>
      </c>
      <c r="D26" s="5">
        <v>0.0</v>
      </c>
      <c r="E26" s="5">
        <f t="shared" si="2"/>
        <v>67</v>
      </c>
      <c r="F26" s="5">
        <f t="shared" si="3"/>
        <v>1</v>
      </c>
      <c r="G26" s="5">
        <f t="shared" si="4"/>
        <v>-0.6416874086</v>
      </c>
      <c r="H26" s="5">
        <f t="shared" si="5"/>
        <v>0.4121594177</v>
      </c>
      <c r="I26" s="5">
        <f t="shared" si="6"/>
        <v>-0.1147639954</v>
      </c>
      <c r="J26" s="5">
        <f t="shared" si="7"/>
        <v>-0.3387683507</v>
      </c>
      <c r="K26" s="5"/>
      <c r="L26" s="11">
        <v>64.583</v>
      </c>
      <c r="M26" s="11">
        <v>51.042</v>
      </c>
      <c r="N26" s="11">
        <v>62.5</v>
      </c>
      <c r="O26" s="11">
        <v>50.0</v>
      </c>
      <c r="P26" s="5">
        <f t="shared" ref="P26:S26" si="40">if(L26="Ineligible", "Ineligible", (L26-average(L:L))/stdev(L:L))</f>
        <v>0.4244175411</v>
      </c>
      <c r="Q26" s="5">
        <f t="shared" si="40"/>
        <v>0.07896417033</v>
      </c>
      <c r="R26" s="5">
        <f t="shared" si="40"/>
        <v>0.09091279257</v>
      </c>
      <c r="S26" s="5">
        <f t="shared" si="40"/>
        <v>0.4575365603</v>
      </c>
      <c r="T26" s="5">
        <f t="shared" si="9"/>
        <v>0.2629577661</v>
      </c>
      <c r="U26" s="5">
        <f t="shared" si="10"/>
        <v>0.5127940777</v>
      </c>
      <c r="V26" s="5"/>
      <c r="W26" s="5">
        <v>38.0</v>
      </c>
      <c r="X26" s="5">
        <v>23.0</v>
      </c>
      <c r="Y26" s="5">
        <f t="shared" si="11"/>
        <v>-0.7575695418</v>
      </c>
      <c r="Z26" s="5">
        <f t="shared" si="12"/>
        <v>-0.8703847091</v>
      </c>
      <c r="AA26" s="1"/>
      <c r="AB26" s="5">
        <v>4.0</v>
      </c>
      <c r="AC26" s="5">
        <v>4.0</v>
      </c>
      <c r="AD26" s="5">
        <f t="shared" si="13"/>
        <v>4</v>
      </c>
      <c r="AE26" s="5">
        <f t="shared" si="14"/>
        <v>0.6312875614</v>
      </c>
      <c r="AF26" s="5">
        <f t="shared" si="15"/>
        <v>0.7945360668</v>
      </c>
      <c r="AG26" s="1"/>
      <c r="AH26" s="5">
        <f t="shared" si="16"/>
        <v>0.02454427117</v>
      </c>
      <c r="AI26" s="5">
        <v>0.06750999427753704</v>
      </c>
      <c r="AJ26" s="5">
        <f t="shared" si="17"/>
        <v>0.04364014811</v>
      </c>
      <c r="AK26" s="1"/>
      <c r="AL26" s="1"/>
    </row>
    <row r="27">
      <c r="A27" s="5">
        <v>616.0</v>
      </c>
      <c r="B27" s="1" t="s">
        <v>37</v>
      </c>
      <c r="C27" s="5">
        <v>481.0</v>
      </c>
      <c r="D27" s="5">
        <v>0.0</v>
      </c>
      <c r="E27" s="5">
        <f t="shared" si="2"/>
        <v>481</v>
      </c>
      <c r="F27" s="5">
        <f t="shared" si="3"/>
        <v>1</v>
      </c>
      <c r="G27" s="5">
        <f t="shared" si="4"/>
        <v>-0.02395510006</v>
      </c>
      <c r="H27" s="5">
        <f t="shared" si="5"/>
        <v>0.4121594177</v>
      </c>
      <c r="I27" s="5">
        <f t="shared" si="6"/>
        <v>0.1941021588</v>
      </c>
      <c r="J27" s="5">
        <f t="shared" si="7"/>
        <v>0.4405702655</v>
      </c>
      <c r="K27" s="5"/>
      <c r="L27" s="11">
        <v>46.875</v>
      </c>
      <c r="M27" s="11">
        <v>40.625</v>
      </c>
      <c r="N27" s="11">
        <v>50.0</v>
      </c>
      <c r="O27" s="11">
        <v>25.0</v>
      </c>
      <c r="P27" s="5">
        <f t="shared" ref="P27:S27" si="41">if(L27="Ineligible", "Ineligible", (L27-average(L:L))/stdev(L:L))</f>
        <v>-0.5899297039</v>
      </c>
      <c r="Q27" s="5">
        <f t="shared" si="41"/>
        <v>-0.5748088098</v>
      </c>
      <c r="R27" s="5">
        <f t="shared" si="41"/>
        <v>-0.7543929543</v>
      </c>
      <c r="S27" s="5">
        <f t="shared" si="41"/>
        <v>-1.136931638</v>
      </c>
      <c r="T27" s="5">
        <f t="shared" si="9"/>
        <v>-0.7640157764</v>
      </c>
      <c r="U27" s="5">
        <f t="shared" si="10"/>
        <v>-0.8740799599</v>
      </c>
      <c r="V27" s="5"/>
      <c r="W27" s="5">
        <v>270.0</v>
      </c>
      <c r="X27" s="5">
        <v>189.0</v>
      </c>
      <c r="Y27" s="5">
        <f t="shared" si="11"/>
        <v>0.5190243729</v>
      </c>
      <c r="Z27" s="5">
        <f t="shared" si="12"/>
        <v>0.7204334618</v>
      </c>
      <c r="AA27" s="1"/>
      <c r="AB27" s="5">
        <v>4.0</v>
      </c>
      <c r="AC27" s="5">
        <v>-1.0</v>
      </c>
      <c r="AD27" s="5">
        <f t="shared" si="13"/>
        <v>1.5</v>
      </c>
      <c r="AE27" s="5">
        <f t="shared" si="14"/>
        <v>-0.9469313422</v>
      </c>
      <c r="AF27" s="5">
        <f t="shared" si="15"/>
        <v>-0.973103973</v>
      </c>
      <c r="AG27" s="1"/>
      <c r="AH27" s="5">
        <f t="shared" si="16"/>
        <v>-0.1715450514</v>
      </c>
      <c r="AI27" s="5">
        <v>0.30691213474303086</v>
      </c>
      <c r="AJ27" s="5">
        <f t="shared" si="17"/>
        <v>0.04110258688</v>
      </c>
      <c r="AK27" s="1"/>
      <c r="AL27" s="1"/>
    </row>
    <row r="28">
      <c r="A28" s="5">
        <v>239.0</v>
      </c>
      <c r="B28" s="1" t="s">
        <v>40</v>
      </c>
      <c r="C28" s="5">
        <v>243.0</v>
      </c>
      <c r="D28" s="5">
        <v>0.0</v>
      </c>
      <c r="E28" s="5">
        <f t="shared" si="2"/>
        <v>243</v>
      </c>
      <c r="F28" s="5">
        <f t="shared" si="3"/>
        <v>1</v>
      </c>
      <c r="G28" s="5">
        <f t="shared" si="4"/>
        <v>-0.3790765721</v>
      </c>
      <c r="H28" s="5">
        <f t="shared" si="5"/>
        <v>0.4121594177</v>
      </c>
      <c r="I28" s="5">
        <f t="shared" si="6"/>
        <v>0.01654142279</v>
      </c>
      <c r="J28" s="5">
        <f t="shared" si="7"/>
        <v>0.1286134627</v>
      </c>
      <c r="K28" s="5"/>
      <c r="L28" s="11">
        <v>71.875</v>
      </c>
      <c r="M28" s="11">
        <v>63.542</v>
      </c>
      <c r="N28" s="11">
        <v>70.833</v>
      </c>
      <c r="O28" s="11">
        <v>59.375</v>
      </c>
      <c r="P28" s="5">
        <f t="shared" ref="P28:S28" si="42">if(L28="Ineligible", "Ineligible", (L28-average(L:L))/stdev(L:L))</f>
        <v>0.8421168923</v>
      </c>
      <c r="Q28" s="5">
        <f t="shared" si="42"/>
        <v>0.8634666424</v>
      </c>
      <c r="R28" s="5">
        <f t="shared" si="42"/>
        <v>0.6544274156</v>
      </c>
      <c r="S28" s="5">
        <f t="shared" si="42"/>
        <v>1.055462135</v>
      </c>
      <c r="T28" s="5">
        <f t="shared" si="9"/>
        <v>0.8538682712</v>
      </c>
      <c r="U28" s="5">
        <f t="shared" si="10"/>
        <v>0.924049929</v>
      </c>
      <c r="V28" s="5"/>
      <c r="W28" s="5">
        <v>141.0</v>
      </c>
      <c r="X28" s="5">
        <v>111.0</v>
      </c>
      <c r="Y28" s="5">
        <f t="shared" si="11"/>
        <v>-0.0808209605</v>
      </c>
      <c r="Z28" s="5">
        <f t="shared" si="12"/>
        <v>-0.2842902751</v>
      </c>
      <c r="AA28" s="1"/>
      <c r="AB28" s="5">
        <v>4.0</v>
      </c>
      <c r="AC28" s="5">
        <v>0.0</v>
      </c>
      <c r="AD28" s="5">
        <f t="shared" si="13"/>
        <v>2</v>
      </c>
      <c r="AE28" s="5">
        <f t="shared" si="14"/>
        <v>-0.6312875614</v>
      </c>
      <c r="AF28" s="5">
        <f t="shared" si="15"/>
        <v>-0.7945360668</v>
      </c>
      <c r="AG28" s="1"/>
      <c r="AH28" s="5">
        <f t="shared" si="16"/>
        <v>-0.006540737554</v>
      </c>
      <c r="AI28" s="5">
        <v>0.09766552381177998</v>
      </c>
      <c r="AJ28" s="5">
        <f t="shared" si="17"/>
        <v>0.03977315639</v>
      </c>
      <c r="AK28" s="1"/>
      <c r="AL28" s="1"/>
    </row>
    <row r="29">
      <c r="A29" s="5">
        <v>174.0</v>
      </c>
      <c r="B29" s="1" t="s">
        <v>35</v>
      </c>
      <c r="C29" s="5">
        <v>1631.0</v>
      </c>
      <c r="D29" s="5">
        <v>0.0</v>
      </c>
      <c r="E29" s="5">
        <f t="shared" si="2"/>
        <v>1631</v>
      </c>
      <c r="F29" s="5">
        <f t="shared" si="3"/>
        <v>1</v>
      </c>
      <c r="G29" s="5">
        <f t="shared" si="4"/>
        <v>1.691967979</v>
      </c>
      <c r="H29" s="5">
        <f t="shared" si="5"/>
        <v>0.4121594177</v>
      </c>
      <c r="I29" s="5">
        <f t="shared" si="6"/>
        <v>1.052063698</v>
      </c>
      <c r="J29" s="5">
        <f t="shared" si="7"/>
        <v>1.025701564</v>
      </c>
      <c r="K29" s="5"/>
      <c r="L29" s="11">
        <v>41.667</v>
      </c>
      <c r="M29" s="11">
        <v>48.959</v>
      </c>
      <c r="N29" s="11">
        <v>58.333</v>
      </c>
      <c r="O29" s="11">
        <v>40.625</v>
      </c>
      <c r="P29" s="5">
        <f t="shared" ref="P29:S29" si="43">if(L29="Ineligible", "Ineligible", (L29-average(L:L))/stdev(L:L))</f>
        <v>-0.8882536508</v>
      </c>
      <c r="Q29" s="5">
        <f t="shared" si="43"/>
        <v>-0.05176532161</v>
      </c>
      <c r="R29" s="5">
        <f t="shared" si="43"/>
        <v>-0.1908783312</v>
      </c>
      <c r="S29" s="5">
        <f t="shared" si="43"/>
        <v>-0.1403890139</v>
      </c>
      <c r="T29" s="5">
        <f t="shared" si="9"/>
        <v>-0.3178215794</v>
      </c>
      <c r="U29" s="5">
        <f t="shared" si="10"/>
        <v>-0.5637566668</v>
      </c>
      <c r="V29" s="5"/>
      <c r="W29" s="5">
        <v>99.0</v>
      </c>
      <c r="X29" s="5">
        <v>84.0</v>
      </c>
      <c r="Y29" s="5">
        <f t="shared" si="11"/>
        <v>-0.2884597298</v>
      </c>
      <c r="Z29" s="5">
        <f t="shared" si="12"/>
        <v>-0.5370844717</v>
      </c>
      <c r="AA29" s="1"/>
      <c r="AB29" s="5">
        <v>4.0</v>
      </c>
      <c r="AC29" s="5">
        <v>0.0</v>
      </c>
      <c r="AD29" s="5">
        <f t="shared" si="13"/>
        <v>2</v>
      </c>
      <c r="AE29" s="5">
        <f t="shared" si="14"/>
        <v>-0.6312875614</v>
      </c>
      <c r="AF29" s="5">
        <f t="shared" si="15"/>
        <v>-0.7945360668</v>
      </c>
      <c r="AG29" s="1"/>
      <c r="AH29" s="5">
        <f t="shared" si="16"/>
        <v>-0.2174189103</v>
      </c>
      <c r="AI29" s="5">
        <v>0.28997451669941</v>
      </c>
      <c r="AJ29" s="5">
        <f t="shared" si="17"/>
        <v>0.008089279462</v>
      </c>
      <c r="AK29" s="1"/>
      <c r="AL29" s="1"/>
    </row>
    <row r="30">
      <c r="A30" s="5">
        <v>1087.0</v>
      </c>
      <c r="B30" s="1" t="s">
        <v>102</v>
      </c>
      <c r="C30" s="5">
        <v>6.0</v>
      </c>
      <c r="D30" s="5">
        <v>0.0</v>
      </c>
      <c r="E30" s="5">
        <f t="shared" si="2"/>
        <v>6</v>
      </c>
      <c r="F30" s="5">
        <f t="shared" si="3"/>
        <v>1</v>
      </c>
      <c r="G30" s="5">
        <f t="shared" si="4"/>
        <v>-0.7327059371</v>
      </c>
      <c r="H30" s="5">
        <f t="shared" si="5"/>
        <v>0.4121594177</v>
      </c>
      <c r="I30" s="5">
        <f t="shared" si="6"/>
        <v>-0.1602732597</v>
      </c>
      <c r="J30" s="5">
        <f t="shared" si="7"/>
        <v>-0.4003414289</v>
      </c>
      <c r="K30" s="5"/>
      <c r="L30" s="11">
        <v>61.458</v>
      </c>
      <c r="M30" s="11">
        <v>51.042</v>
      </c>
      <c r="N30" s="11">
        <v>61.458</v>
      </c>
      <c r="O30" s="11">
        <v>38.542</v>
      </c>
      <c r="P30" s="5">
        <f t="shared" ref="P30:S30" si="44">if(L30="Ineligible", "Ineligible", (L30-average(L:L))/stdev(L:L))</f>
        <v>0.2454117166</v>
      </c>
      <c r="Q30" s="5">
        <f t="shared" si="44"/>
        <v>0.07896417033</v>
      </c>
      <c r="R30" s="5">
        <f t="shared" si="44"/>
        <v>0.02044810551</v>
      </c>
      <c r="S30" s="5">
        <f t="shared" si="44"/>
        <v>-0.2732401041</v>
      </c>
      <c r="T30" s="5">
        <f t="shared" si="9"/>
        <v>0.01789597208</v>
      </c>
      <c r="U30" s="5">
        <f t="shared" si="10"/>
        <v>0.1337758277</v>
      </c>
      <c r="V30" s="5"/>
      <c r="W30" s="5">
        <v>302.0</v>
      </c>
      <c r="X30" s="5">
        <v>22.0</v>
      </c>
      <c r="Y30" s="5">
        <f t="shared" si="11"/>
        <v>-0.7652598666</v>
      </c>
      <c r="Z30" s="5">
        <f t="shared" si="12"/>
        <v>-0.8747913274</v>
      </c>
      <c r="AA30" s="1"/>
      <c r="AB30" s="5">
        <v>4.0</v>
      </c>
      <c r="AC30" s="5">
        <v>4.0</v>
      </c>
      <c r="AD30" s="5">
        <f t="shared" si="13"/>
        <v>4</v>
      </c>
      <c r="AE30" s="5">
        <f t="shared" si="14"/>
        <v>0.6312875614</v>
      </c>
      <c r="AF30" s="5">
        <f t="shared" si="15"/>
        <v>0.7945360668</v>
      </c>
      <c r="AG30" s="1"/>
      <c r="AH30" s="5">
        <f t="shared" si="16"/>
        <v>-0.08670521547</v>
      </c>
      <c r="AI30" s="1"/>
      <c r="AJ30" s="5">
        <f t="shared" si="17"/>
        <v>-0.08670521547</v>
      </c>
      <c r="AK30" s="1"/>
      <c r="AL30" s="1"/>
    </row>
    <row r="31">
      <c r="A31" s="5">
        <v>676.0</v>
      </c>
      <c r="B31" s="1" t="s">
        <v>59</v>
      </c>
      <c r="C31" s="5">
        <v>202.0</v>
      </c>
      <c r="D31" s="5">
        <v>0.0</v>
      </c>
      <c r="E31" s="5">
        <f t="shared" si="2"/>
        <v>202</v>
      </c>
      <c r="F31" s="5">
        <f t="shared" si="3"/>
        <v>1</v>
      </c>
      <c r="G31" s="5">
        <f t="shared" si="4"/>
        <v>-0.4402529601</v>
      </c>
      <c r="H31" s="5">
        <f t="shared" si="5"/>
        <v>0.4121594177</v>
      </c>
      <c r="I31" s="5">
        <f t="shared" si="6"/>
        <v>-0.01404677123</v>
      </c>
      <c r="J31" s="5">
        <f t="shared" si="7"/>
        <v>-0.1185190754</v>
      </c>
      <c r="K31" s="5"/>
      <c r="L31" s="11">
        <v>57.292</v>
      </c>
      <c r="M31" s="11">
        <v>63.542</v>
      </c>
      <c r="N31" s="11">
        <v>64.583</v>
      </c>
      <c r="O31" s="11">
        <v>45.833</v>
      </c>
      <c r="P31" s="5">
        <f t="shared" ref="P31:S31" si="45">if(L31="Ineligible", "Ineligible", (L31-average(L:L))/stdev(L:L))</f>
        <v>0.006775471782</v>
      </c>
      <c r="Q31" s="5">
        <f t="shared" si="45"/>
        <v>0.8634666424</v>
      </c>
      <c r="R31" s="5">
        <f t="shared" si="45"/>
        <v>0.2317745422</v>
      </c>
      <c r="S31" s="5">
        <f t="shared" si="45"/>
        <v>0.1917706011</v>
      </c>
      <c r="T31" s="5">
        <f t="shared" si="9"/>
        <v>0.3234468144</v>
      </c>
      <c r="U31" s="5">
        <f t="shared" si="10"/>
        <v>0.5687238472</v>
      </c>
      <c r="V31" s="5"/>
      <c r="W31" s="5">
        <v>37.0</v>
      </c>
      <c r="X31" s="5">
        <v>33.0</v>
      </c>
      <c r="Y31" s="5">
        <f t="shared" si="11"/>
        <v>-0.6806662939</v>
      </c>
      <c r="Z31" s="5">
        <f t="shared" si="12"/>
        <v>-0.8250250262</v>
      </c>
      <c r="AA31" s="1"/>
      <c r="AB31" s="5">
        <v>4.0</v>
      </c>
      <c r="AC31" s="5">
        <v>4.0</v>
      </c>
      <c r="AD31" s="5">
        <f t="shared" si="13"/>
        <v>4</v>
      </c>
      <c r="AE31" s="5">
        <f t="shared" si="14"/>
        <v>0.6312875614</v>
      </c>
      <c r="AF31" s="5">
        <f t="shared" si="15"/>
        <v>0.7945360668</v>
      </c>
      <c r="AG31" s="1"/>
      <c r="AH31" s="5">
        <f t="shared" si="16"/>
        <v>0.1049289531</v>
      </c>
      <c r="AI31" s="5">
        <v>-0.37280722801839533</v>
      </c>
      <c r="AJ31" s="5">
        <f t="shared" si="17"/>
        <v>-0.1073982385</v>
      </c>
      <c r="AK31" s="1"/>
      <c r="AL31" s="1"/>
    </row>
    <row r="32">
      <c r="A32" s="5">
        <v>869.0</v>
      </c>
      <c r="B32" s="1" t="s">
        <v>76</v>
      </c>
      <c r="C32" s="5">
        <v>1213.0</v>
      </c>
      <c r="D32" s="5">
        <v>0.0</v>
      </c>
      <c r="E32" s="5">
        <f t="shared" si="2"/>
        <v>1213</v>
      </c>
      <c r="F32" s="5">
        <f t="shared" si="3"/>
        <v>1</v>
      </c>
      <c r="G32" s="5">
        <f t="shared" si="4"/>
        <v>1.068267243</v>
      </c>
      <c r="H32" s="5">
        <f t="shared" si="5"/>
        <v>0.4121594177</v>
      </c>
      <c r="I32" s="5">
        <f t="shared" si="6"/>
        <v>0.7402133301</v>
      </c>
      <c r="J32" s="5">
        <f t="shared" si="7"/>
        <v>0.8603565134</v>
      </c>
      <c r="K32" s="5"/>
      <c r="L32" s="11">
        <v>61.458</v>
      </c>
      <c r="M32" s="11">
        <v>40.625</v>
      </c>
      <c r="N32" s="11">
        <v>44.792</v>
      </c>
      <c r="O32" s="11">
        <v>31.25</v>
      </c>
      <c r="P32" s="5">
        <f t="shared" ref="P32:S32" si="46">if(L32="Ineligible", "Ineligible", (L32-average(L:L))/stdev(L:L))</f>
        <v>0.2454117166</v>
      </c>
      <c r="Q32" s="5">
        <f t="shared" si="46"/>
        <v>-0.5748088098</v>
      </c>
      <c r="R32" s="5">
        <f t="shared" si="46"/>
        <v>-1.106581141</v>
      </c>
      <c r="S32" s="5">
        <f t="shared" si="46"/>
        <v>-0.7383145881</v>
      </c>
      <c r="T32" s="5">
        <f t="shared" si="9"/>
        <v>-0.5435732055</v>
      </c>
      <c r="U32" s="5">
        <f t="shared" si="10"/>
        <v>-0.7372741725</v>
      </c>
      <c r="V32" s="5"/>
      <c r="W32" s="5">
        <v>41.0</v>
      </c>
      <c r="X32" s="5">
        <v>32.0</v>
      </c>
      <c r="Y32" s="5">
        <f t="shared" si="11"/>
        <v>-0.6883566187</v>
      </c>
      <c r="Z32" s="5">
        <f t="shared" si="12"/>
        <v>-0.8296725973</v>
      </c>
      <c r="AA32" s="1"/>
      <c r="AB32" s="5">
        <v>4.0</v>
      </c>
      <c r="AC32" s="5">
        <v>2.0</v>
      </c>
      <c r="AD32" s="5">
        <f t="shared" si="13"/>
        <v>3</v>
      </c>
      <c r="AE32" s="5">
        <f t="shared" si="14"/>
        <v>0</v>
      </c>
      <c r="AF32" s="5">
        <f t="shared" si="15"/>
        <v>0</v>
      </c>
      <c r="AG32" s="1"/>
      <c r="AH32" s="5">
        <f t="shared" si="16"/>
        <v>-0.1766475641</v>
      </c>
      <c r="AI32" s="5">
        <v>-0.1799687862120852</v>
      </c>
      <c r="AJ32" s="5">
        <f t="shared" si="17"/>
        <v>-0.1781236628</v>
      </c>
      <c r="AK32" s="1"/>
      <c r="AL32" s="1"/>
    </row>
    <row r="33">
      <c r="A33" s="5">
        <v>519.0</v>
      </c>
      <c r="B33" s="1" t="s">
        <v>92</v>
      </c>
      <c r="C33" s="5">
        <v>1.0</v>
      </c>
      <c r="D33" s="5">
        <v>0.0</v>
      </c>
      <c r="E33" s="5">
        <f t="shared" si="2"/>
        <v>1</v>
      </c>
      <c r="F33" s="5">
        <f t="shared" si="3"/>
        <v>1</v>
      </c>
      <c r="G33" s="5">
        <f t="shared" si="4"/>
        <v>-0.7401664723</v>
      </c>
      <c r="H33" s="5">
        <f t="shared" si="5"/>
        <v>0.4121594177</v>
      </c>
      <c r="I33" s="5">
        <f t="shared" si="6"/>
        <v>-0.1640035273</v>
      </c>
      <c r="J33" s="5">
        <f t="shared" si="7"/>
        <v>-0.4049734896</v>
      </c>
      <c r="K33" s="5"/>
      <c r="L33" s="11">
        <v>46.875</v>
      </c>
      <c r="M33" s="11">
        <v>48.958</v>
      </c>
      <c r="N33" s="11">
        <v>62.5</v>
      </c>
      <c r="O33" s="11">
        <v>35.417</v>
      </c>
      <c r="P33" s="5">
        <f t="shared" ref="P33:S33" si="47">if(L33="Ineligible", "Ineligible", (L33-average(L:L))/stdev(L:L))</f>
        <v>-0.5899297039</v>
      </c>
      <c r="Q33" s="5">
        <f t="shared" si="47"/>
        <v>-0.05182808181</v>
      </c>
      <c r="R33" s="5">
        <f t="shared" si="47"/>
        <v>0.09091279257</v>
      </c>
      <c r="S33" s="5">
        <f t="shared" si="47"/>
        <v>-0.4725486288</v>
      </c>
      <c r="T33" s="5">
        <f t="shared" si="9"/>
        <v>-0.2558484055</v>
      </c>
      <c r="U33" s="5">
        <f t="shared" si="10"/>
        <v>-0.505814596</v>
      </c>
      <c r="V33" s="5"/>
      <c r="W33" s="5">
        <v>280.0</v>
      </c>
      <c r="X33" s="5">
        <v>209.0</v>
      </c>
      <c r="Y33" s="5">
        <f t="shared" si="11"/>
        <v>0.6728308686</v>
      </c>
      <c r="Z33" s="5">
        <f t="shared" si="12"/>
        <v>0.8202626827</v>
      </c>
      <c r="AA33" s="1"/>
      <c r="AB33" s="5">
        <v>4.0</v>
      </c>
      <c r="AC33" s="5">
        <v>2.0</v>
      </c>
      <c r="AD33" s="5">
        <f t="shared" si="13"/>
        <v>3</v>
      </c>
      <c r="AE33" s="5">
        <f t="shared" si="14"/>
        <v>0</v>
      </c>
      <c r="AF33" s="5">
        <f t="shared" si="15"/>
        <v>0</v>
      </c>
      <c r="AG33" s="1"/>
      <c r="AH33" s="5">
        <f t="shared" si="16"/>
        <v>-0.02263135072</v>
      </c>
      <c r="AI33" s="5">
        <v>-0.39621888197306515</v>
      </c>
      <c r="AJ33" s="5">
        <f t="shared" si="17"/>
        <v>-0.1886702535</v>
      </c>
      <c r="AK33" s="1"/>
      <c r="AL33" s="1"/>
    </row>
    <row r="34">
      <c r="A34" s="5">
        <v>513.0</v>
      </c>
      <c r="B34" s="1" t="s">
        <v>57</v>
      </c>
      <c r="C34" s="5">
        <v>401.0</v>
      </c>
      <c r="D34" s="5">
        <v>0.0</v>
      </c>
      <c r="E34" s="5">
        <f t="shared" si="2"/>
        <v>401</v>
      </c>
      <c r="F34" s="5">
        <f t="shared" si="3"/>
        <v>1</v>
      </c>
      <c r="G34" s="5">
        <f t="shared" si="4"/>
        <v>-0.1433236621</v>
      </c>
      <c r="H34" s="5">
        <f t="shared" si="5"/>
        <v>0.4121594177</v>
      </c>
      <c r="I34" s="5">
        <f t="shared" si="6"/>
        <v>0.1344178778</v>
      </c>
      <c r="J34" s="5">
        <f t="shared" si="7"/>
        <v>0.3666304376</v>
      </c>
      <c r="K34" s="5"/>
      <c r="L34" s="11">
        <v>75.0</v>
      </c>
      <c r="M34" s="11">
        <v>73.958</v>
      </c>
      <c r="N34" s="11">
        <v>80.833</v>
      </c>
      <c r="O34" s="11">
        <v>55.208</v>
      </c>
      <c r="P34" s="5">
        <f t="shared" ref="P34:S34" si="48">if(L34="Ineligible", "Ineligible", (L34-average(L:L))/stdev(L:L))</f>
        <v>1.021122717</v>
      </c>
      <c r="Q34" s="5">
        <f t="shared" si="48"/>
        <v>1.517176862</v>
      </c>
      <c r="R34" s="5">
        <f t="shared" si="48"/>
        <v>1.330672013</v>
      </c>
      <c r="S34" s="5">
        <f t="shared" si="48"/>
        <v>0.7896961753</v>
      </c>
      <c r="T34" s="5">
        <f t="shared" si="9"/>
        <v>1.164666942</v>
      </c>
      <c r="U34" s="5">
        <f t="shared" si="10"/>
        <v>1.07919736</v>
      </c>
      <c r="V34" s="5"/>
      <c r="W34" s="5">
        <v>36.0</v>
      </c>
      <c r="X34" s="5">
        <v>28.0</v>
      </c>
      <c r="Y34" s="5">
        <f t="shared" si="11"/>
        <v>-0.7191179178</v>
      </c>
      <c r="Z34" s="5">
        <f t="shared" si="12"/>
        <v>-0.8480082062</v>
      </c>
      <c r="AA34" s="1"/>
      <c r="AB34" s="5">
        <v>4.0</v>
      </c>
      <c r="AC34" s="5">
        <v>-1.0</v>
      </c>
      <c r="AD34" s="5">
        <f t="shared" si="13"/>
        <v>1.5</v>
      </c>
      <c r="AE34" s="5">
        <f t="shared" si="14"/>
        <v>-0.9469313422</v>
      </c>
      <c r="AF34" s="5">
        <f t="shared" si="15"/>
        <v>-0.973103973</v>
      </c>
      <c r="AG34" s="1"/>
      <c r="AH34" s="5">
        <f t="shared" si="16"/>
        <v>-0.09382109538</v>
      </c>
      <c r="AI34" s="5">
        <v>-0.30835727746042135</v>
      </c>
      <c r="AJ34" s="5">
        <f t="shared" si="17"/>
        <v>-0.1891705096</v>
      </c>
      <c r="AK34" s="1"/>
      <c r="AL34" s="1"/>
    </row>
    <row r="35">
      <c r="A35" s="5">
        <v>1081.0</v>
      </c>
      <c r="B35" s="1" t="s">
        <v>96</v>
      </c>
      <c r="C35" s="5">
        <v>17.0</v>
      </c>
      <c r="D35" s="5">
        <v>0.0</v>
      </c>
      <c r="E35" s="5">
        <f t="shared" si="2"/>
        <v>17</v>
      </c>
      <c r="F35" s="5">
        <f t="shared" si="3"/>
        <v>1</v>
      </c>
      <c r="G35" s="5">
        <f t="shared" si="4"/>
        <v>-0.7162927598</v>
      </c>
      <c r="H35" s="5">
        <f t="shared" si="5"/>
        <v>0.4121594177</v>
      </c>
      <c r="I35" s="5">
        <f t="shared" si="6"/>
        <v>-0.1520666711</v>
      </c>
      <c r="J35" s="5">
        <f t="shared" si="7"/>
        <v>-0.3899572683</v>
      </c>
      <c r="K35" s="5"/>
      <c r="L35" s="11">
        <v>71.875</v>
      </c>
      <c r="M35" s="11">
        <v>65.625</v>
      </c>
      <c r="N35" s="11">
        <v>75.0</v>
      </c>
      <c r="O35" s="11">
        <v>63.542</v>
      </c>
      <c r="P35" s="5">
        <f t="shared" ref="P35:S35" si="49">if(L35="Ineligible", "Ineligible", (L35-average(L:L))/stdev(L:L))</f>
        <v>0.8421168923</v>
      </c>
      <c r="Q35" s="5">
        <f t="shared" si="49"/>
        <v>0.9941961343</v>
      </c>
      <c r="R35" s="5">
        <f t="shared" si="49"/>
        <v>0.9362185394</v>
      </c>
      <c r="S35" s="5">
        <f t="shared" si="49"/>
        <v>1.321228094</v>
      </c>
      <c r="T35" s="5">
        <f t="shared" si="9"/>
        <v>1.023439915</v>
      </c>
      <c r="U35" s="5">
        <f t="shared" si="10"/>
        <v>1.011652072</v>
      </c>
      <c r="V35" s="5"/>
      <c r="W35" s="5">
        <v>62.0</v>
      </c>
      <c r="X35" s="5">
        <v>56.0</v>
      </c>
      <c r="Y35" s="5">
        <f t="shared" si="11"/>
        <v>-0.5037888238</v>
      </c>
      <c r="Z35" s="5">
        <f t="shared" si="12"/>
        <v>-0.709780828</v>
      </c>
      <c r="AA35" s="1"/>
      <c r="AB35" s="5">
        <v>4.0</v>
      </c>
      <c r="AC35" s="5">
        <v>4.0</v>
      </c>
      <c r="AD35" s="5">
        <f t="shared" si="13"/>
        <v>4</v>
      </c>
      <c r="AE35" s="5">
        <f t="shared" si="14"/>
        <v>0.6312875614</v>
      </c>
      <c r="AF35" s="5">
        <f t="shared" si="15"/>
        <v>0.7945360668</v>
      </c>
      <c r="AG35" s="1"/>
      <c r="AH35" s="5">
        <f t="shared" si="16"/>
        <v>0.1766125107</v>
      </c>
      <c r="AI35" s="5">
        <v>-0.6481847380006273</v>
      </c>
      <c r="AJ35" s="5">
        <f t="shared" si="17"/>
        <v>-0.1899640443</v>
      </c>
      <c r="AK35" s="1"/>
      <c r="AL35" s="1"/>
    </row>
    <row r="36">
      <c r="A36" s="5">
        <v>877.0</v>
      </c>
      <c r="B36" s="1" t="s">
        <v>78</v>
      </c>
      <c r="C36" s="5">
        <v>102.0</v>
      </c>
      <c r="D36" s="5">
        <v>134.0</v>
      </c>
      <c r="E36" s="5">
        <f t="shared" si="2"/>
        <v>236</v>
      </c>
      <c r="F36" s="5">
        <f t="shared" si="3"/>
        <v>-0.1355932203</v>
      </c>
      <c r="G36" s="5">
        <f t="shared" si="4"/>
        <v>-0.3895213213</v>
      </c>
      <c r="H36" s="5">
        <f t="shared" si="5"/>
        <v>-2.017263636</v>
      </c>
      <c r="I36" s="5">
        <f t="shared" si="6"/>
        <v>-1.203392479</v>
      </c>
      <c r="J36" s="5">
        <f t="shared" si="7"/>
        <v>-1.09699247</v>
      </c>
      <c r="K36" s="5"/>
      <c r="L36" s="11">
        <v>46.875</v>
      </c>
      <c r="M36" s="11">
        <v>50.0</v>
      </c>
      <c r="N36" s="11">
        <v>50.0</v>
      </c>
      <c r="O36" s="11">
        <v>35.417</v>
      </c>
      <c r="P36" s="5">
        <f t="shared" ref="P36:S36" si="50">if(L36="Ineligible", "Ineligible", (L36-average(L:L))/stdev(L:L))</f>
        <v>-0.5899297039</v>
      </c>
      <c r="Q36" s="5">
        <f t="shared" si="50"/>
        <v>0.01356804426</v>
      </c>
      <c r="R36" s="5">
        <f t="shared" si="50"/>
        <v>-0.7543929543</v>
      </c>
      <c r="S36" s="5">
        <f t="shared" si="50"/>
        <v>-0.4725486288</v>
      </c>
      <c r="T36" s="5">
        <f t="shared" si="9"/>
        <v>-0.4508258107</v>
      </c>
      <c r="U36" s="5">
        <f t="shared" si="10"/>
        <v>-0.6714356341</v>
      </c>
      <c r="V36" s="5"/>
      <c r="W36" s="5">
        <v>150.0</v>
      </c>
      <c r="X36" s="5">
        <v>127.0</v>
      </c>
      <c r="Y36" s="5">
        <f t="shared" si="11"/>
        <v>0.0422242361</v>
      </c>
      <c r="Z36" s="5">
        <f t="shared" si="12"/>
        <v>0.2054853671</v>
      </c>
      <c r="AA36" s="1"/>
      <c r="AB36" s="5">
        <v>4.0</v>
      </c>
      <c r="AC36" s="5">
        <v>4.0</v>
      </c>
      <c r="AD36" s="5">
        <f t="shared" si="13"/>
        <v>4</v>
      </c>
      <c r="AE36" s="5">
        <f t="shared" si="14"/>
        <v>0.6312875614</v>
      </c>
      <c r="AF36" s="5">
        <f t="shared" si="15"/>
        <v>0.7945360668</v>
      </c>
      <c r="AG36" s="1"/>
      <c r="AH36" s="5">
        <f t="shared" si="16"/>
        <v>-0.1921016675</v>
      </c>
      <c r="AI36" s="5">
        <v>-0.21761109142592813</v>
      </c>
      <c r="AJ36" s="5">
        <f t="shared" si="17"/>
        <v>-0.2034391892</v>
      </c>
      <c r="AK36" s="1"/>
      <c r="AL36" s="1"/>
    </row>
    <row r="37">
      <c r="A37" s="5">
        <v>1123.0</v>
      </c>
      <c r="B37" s="1" t="s">
        <v>101</v>
      </c>
      <c r="C37" s="5">
        <v>700.0</v>
      </c>
      <c r="D37" s="5">
        <v>0.0</v>
      </c>
      <c r="E37" s="5">
        <f t="shared" si="2"/>
        <v>700</v>
      </c>
      <c r="F37" s="5">
        <f t="shared" si="3"/>
        <v>1</v>
      </c>
      <c r="G37" s="5">
        <f t="shared" si="4"/>
        <v>0.3028163385</v>
      </c>
      <c r="H37" s="5">
        <f t="shared" si="5"/>
        <v>0.4121594177</v>
      </c>
      <c r="I37" s="5">
        <f t="shared" si="6"/>
        <v>0.3574878781</v>
      </c>
      <c r="J37" s="5">
        <f t="shared" si="7"/>
        <v>0.5979029002</v>
      </c>
      <c r="K37" s="5"/>
      <c r="L37" s="11">
        <v>63.542</v>
      </c>
      <c r="M37" s="11">
        <v>47.917</v>
      </c>
      <c r="N37" s="11">
        <v>52.083</v>
      </c>
      <c r="O37" s="11">
        <v>32.292</v>
      </c>
      <c r="P37" s="5">
        <f t="shared" ref="P37:S37" si="51">if(L37="Ineligible", "Ineligible", (L37-average(L:L))/stdev(L:L))</f>
        <v>0.3647871208</v>
      </c>
      <c r="Q37" s="5">
        <f t="shared" si="51"/>
        <v>-0.1171614477</v>
      </c>
      <c r="R37" s="5">
        <f t="shared" si="51"/>
        <v>-0.6135312046</v>
      </c>
      <c r="S37" s="5">
        <f t="shared" si="51"/>
        <v>-0.6718571536</v>
      </c>
      <c r="T37" s="5">
        <f t="shared" si="9"/>
        <v>-0.2594406713</v>
      </c>
      <c r="U37" s="5">
        <f t="shared" si="10"/>
        <v>-0.5093531891</v>
      </c>
      <c r="V37" s="5"/>
      <c r="W37" s="5">
        <v>16.0</v>
      </c>
      <c r="X37" s="5">
        <v>15.0</v>
      </c>
      <c r="Y37" s="5">
        <f t="shared" si="11"/>
        <v>-0.8190921401</v>
      </c>
      <c r="Z37" s="5">
        <f t="shared" si="12"/>
        <v>-0.9050370932</v>
      </c>
      <c r="AA37" s="1"/>
      <c r="AB37" s="5">
        <v>4.0</v>
      </c>
      <c r="AC37" s="5">
        <v>2.0</v>
      </c>
      <c r="AD37" s="5">
        <f t="shared" si="13"/>
        <v>3</v>
      </c>
      <c r="AE37" s="5">
        <f t="shared" si="14"/>
        <v>0</v>
      </c>
      <c r="AF37" s="5">
        <f t="shared" si="15"/>
        <v>0</v>
      </c>
      <c r="AG37" s="1"/>
      <c r="AH37" s="5">
        <f t="shared" si="16"/>
        <v>-0.2041218455</v>
      </c>
      <c r="AI37" s="1"/>
      <c r="AJ37" s="5">
        <f t="shared" si="17"/>
        <v>-0.2041218455</v>
      </c>
      <c r="AK37" s="1"/>
      <c r="AL37" s="1"/>
    </row>
    <row r="38">
      <c r="A38" s="5">
        <v>1018.0</v>
      </c>
      <c r="B38" s="1" t="s">
        <v>91</v>
      </c>
      <c r="C38" s="5">
        <v>0.0</v>
      </c>
      <c r="D38" s="5">
        <v>0.0</v>
      </c>
      <c r="E38" s="5">
        <f t="shared" si="2"/>
        <v>0</v>
      </c>
      <c r="F38" s="5">
        <f t="shared" si="3"/>
        <v>0</v>
      </c>
      <c r="G38" s="5">
        <f t="shared" si="4"/>
        <v>-1</v>
      </c>
      <c r="H38" s="5">
        <f t="shared" si="5"/>
        <v>-1</v>
      </c>
      <c r="I38" s="5">
        <f t="shared" si="6"/>
        <v>-1</v>
      </c>
      <c r="J38" s="5">
        <f t="shared" si="7"/>
        <v>-1</v>
      </c>
      <c r="K38" s="5"/>
      <c r="L38" s="11">
        <v>78.125</v>
      </c>
      <c r="M38" s="11">
        <v>59.375</v>
      </c>
      <c r="N38" s="11">
        <v>66.667</v>
      </c>
      <c r="O38" s="11">
        <v>36.458</v>
      </c>
      <c r="P38" s="5">
        <f t="shared" ref="P38:S38" si="52">if(L38="Ineligible", "Ineligible", (L38-average(L:L))/stdev(L:L))</f>
        <v>1.200128541</v>
      </c>
      <c r="Q38" s="5">
        <f t="shared" si="52"/>
        <v>0.6019448983</v>
      </c>
      <c r="R38" s="5">
        <f t="shared" si="52"/>
        <v>0.3727039163</v>
      </c>
      <c r="S38" s="5">
        <f t="shared" si="52"/>
        <v>-0.4061549731</v>
      </c>
      <c r="T38" s="5">
        <f t="shared" si="9"/>
        <v>0.4421555957</v>
      </c>
      <c r="U38" s="5">
        <f t="shared" si="10"/>
        <v>0.6649478143</v>
      </c>
      <c r="V38" s="5"/>
      <c r="W38" s="5">
        <v>73.0</v>
      </c>
      <c r="X38" s="5">
        <v>58.0</v>
      </c>
      <c r="Y38" s="5">
        <f t="shared" si="11"/>
        <v>-0.4884081742</v>
      </c>
      <c r="Z38" s="5">
        <f t="shared" si="12"/>
        <v>-0.6988620566</v>
      </c>
      <c r="AA38" s="1"/>
      <c r="AB38" s="5">
        <v>4.0</v>
      </c>
      <c r="AC38" s="5">
        <v>4.0</v>
      </c>
      <c r="AD38" s="5">
        <f t="shared" si="13"/>
        <v>4</v>
      </c>
      <c r="AE38" s="5">
        <f t="shared" si="14"/>
        <v>0.6312875614</v>
      </c>
      <c r="AF38" s="5">
        <f t="shared" si="15"/>
        <v>0.7945360668</v>
      </c>
      <c r="AG38" s="1"/>
      <c r="AH38" s="5">
        <f t="shared" si="16"/>
        <v>-0.05984454389</v>
      </c>
      <c r="AI38" s="5">
        <v>-0.40972248525878285</v>
      </c>
      <c r="AJ38" s="5">
        <f t="shared" si="17"/>
        <v>-0.2153458512</v>
      </c>
      <c r="AK38" s="1"/>
      <c r="AL38" s="1"/>
    </row>
    <row r="39">
      <c r="A39" s="5">
        <v>1062.0</v>
      </c>
      <c r="B39" s="1" t="s">
        <v>98</v>
      </c>
      <c r="C39" s="5">
        <v>5.0</v>
      </c>
      <c r="D39" s="5">
        <v>0.0</v>
      </c>
      <c r="E39" s="5">
        <f t="shared" si="2"/>
        <v>5</v>
      </c>
      <c r="F39" s="5">
        <f t="shared" si="3"/>
        <v>1</v>
      </c>
      <c r="G39" s="5">
        <f t="shared" si="4"/>
        <v>-0.7341980441</v>
      </c>
      <c r="H39" s="5">
        <f t="shared" si="5"/>
        <v>0.4121594177</v>
      </c>
      <c r="I39" s="5">
        <f t="shared" si="6"/>
        <v>-0.1610193132</v>
      </c>
      <c r="J39" s="5">
        <f t="shared" si="7"/>
        <v>-0.4012721187</v>
      </c>
      <c r="K39" s="5"/>
      <c r="L39" s="11">
        <v>85.417</v>
      </c>
      <c r="M39" s="11">
        <v>63.542</v>
      </c>
      <c r="N39" s="11">
        <v>63.542</v>
      </c>
      <c r="O39" s="11">
        <v>56.25</v>
      </c>
      <c r="P39" s="5">
        <f t="shared" ref="P39:S39" si="53">if(L39="Ineligible", "Ineligible", (L39-average(L:L))/stdev(L:L))</f>
        <v>1.617827892</v>
      </c>
      <c r="Q39" s="5">
        <f t="shared" si="53"/>
        <v>0.8634666424</v>
      </c>
      <c r="R39" s="5">
        <f t="shared" si="53"/>
        <v>0.1613774796</v>
      </c>
      <c r="S39" s="5">
        <f t="shared" si="53"/>
        <v>0.8561536098</v>
      </c>
      <c r="T39" s="5">
        <f t="shared" si="9"/>
        <v>0.8747064061</v>
      </c>
      <c r="U39" s="5">
        <f t="shared" si="10"/>
        <v>0.935257401</v>
      </c>
      <c r="V39" s="5"/>
      <c r="W39" s="5">
        <v>97.0</v>
      </c>
      <c r="X39" s="5">
        <v>85.0</v>
      </c>
      <c r="Y39" s="5">
        <f t="shared" si="11"/>
        <v>-0.280769405</v>
      </c>
      <c r="Z39" s="5">
        <f t="shared" si="12"/>
        <v>-0.5298767828</v>
      </c>
      <c r="AA39" s="1"/>
      <c r="AB39" s="5">
        <v>4.0</v>
      </c>
      <c r="AC39" s="5">
        <v>4.0</v>
      </c>
      <c r="AD39" s="5">
        <f t="shared" si="13"/>
        <v>4</v>
      </c>
      <c r="AE39" s="5">
        <f t="shared" si="14"/>
        <v>0.6312875614</v>
      </c>
      <c r="AF39" s="5">
        <f t="shared" si="15"/>
        <v>0.7945360668</v>
      </c>
      <c r="AG39" s="1"/>
      <c r="AH39" s="5">
        <f t="shared" si="16"/>
        <v>0.1996611416</v>
      </c>
      <c r="AI39" s="5">
        <v>-0.7587769969314908</v>
      </c>
      <c r="AJ39" s="5">
        <f t="shared" si="17"/>
        <v>-0.2263113644</v>
      </c>
      <c r="AK39" s="1"/>
      <c r="AL39" s="1"/>
    </row>
    <row r="40">
      <c r="A40" s="5">
        <v>205.0</v>
      </c>
      <c r="B40" s="1" t="s">
        <v>45</v>
      </c>
      <c r="C40" s="5">
        <v>200.0</v>
      </c>
      <c r="D40" s="5">
        <v>51.0</v>
      </c>
      <c r="E40" s="5">
        <f t="shared" si="2"/>
        <v>251</v>
      </c>
      <c r="F40" s="5">
        <f t="shared" si="3"/>
        <v>0.593625498</v>
      </c>
      <c r="G40" s="5">
        <f t="shared" si="4"/>
        <v>-0.3671397159</v>
      </c>
      <c r="H40" s="5">
        <f t="shared" si="5"/>
        <v>-0.4572149023</v>
      </c>
      <c r="I40" s="5">
        <f t="shared" si="6"/>
        <v>-0.4121773091</v>
      </c>
      <c r="J40" s="5">
        <f t="shared" si="7"/>
        <v>-0.6420103652</v>
      </c>
      <c r="K40" s="5"/>
      <c r="L40" s="11">
        <v>48.958</v>
      </c>
      <c r="M40" s="11">
        <v>43.75</v>
      </c>
      <c r="N40" s="11">
        <v>68.75</v>
      </c>
      <c r="O40" s="11">
        <v>44.792</v>
      </c>
      <c r="P40" s="5">
        <f t="shared" ref="P40:S40" si="54">if(L40="Ineligible", "Ineligible", (L40-average(L:L))/stdev(L:L))</f>
        <v>-0.4706115815</v>
      </c>
      <c r="Q40" s="5">
        <f t="shared" si="54"/>
        <v>-0.3786831918</v>
      </c>
      <c r="R40" s="5">
        <f t="shared" si="54"/>
        <v>0.513565666</v>
      </c>
      <c r="S40" s="5">
        <f t="shared" si="54"/>
        <v>0.1253769454</v>
      </c>
      <c r="T40" s="5">
        <f t="shared" si="9"/>
        <v>-0.05258804048</v>
      </c>
      <c r="U40" s="5">
        <f t="shared" si="10"/>
        <v>-0.2293208243</v>
      </c>
      <c r="V40" s="5"/>
      <c r="W40" s="5">
        <v>33.0</v>
      </c>
      <c r="X40" s="5">
        <v>29.0</v>
      </c>
      <c r="Y40" s="5">
        <f t="shared" si="11"/>
        <v>-0.711427593</v>
      </c>
      <c r="Z40" s="5">
        <f t="shared" si="12"/>
        <v>-0.8434616725</v>
      </c>
      <c r="AA40" s="1"/>
      <c r="AB40" s="5">
        <v>4.0</v>
      </c>
      <c r="AC40" s="5">
        <v>4.0</v>
      </c>
      <c r="AD40" s="5">
        <f t="shared" si="13"/>
        <v>4</v>
      </c>
      <c r="AE40" s="5">
        <f t="shared" si="14"/>
        <v>0.6312875614</v>
      </c>
      <c r="AF40" s="5">
        <f t="shared" si="15"/>
        <v>0.7945360668</v>
      </c>
      <c r="AG40" s="1"/>
      <c r="AH40" s="5">
        <f t="shared" si="16"/>
        <v>-0.2300641988</v>
      </c>
      <c r="AI40" s="5">
        <v>-0.2414044072631272</v>
      </c>
      <c r="AJ40" s="5">
        <f t="shared" si="17"/>
        <v>-0.2351042915</v>
      </c>
      <c r="AK40" s="1"/>
      <c r="AL40" s="1"/>
    </row>
    <row r="41">
      <c r="A41" s="5">
        <v>492.0</v>
      </c>
      <c r="B41" s="1" t="s">
        <v>46</v>
      </c>
      <c r="C41" s="5">
        <v>944.0</v>
      </c>
      <c r="D41" s="5">
        <v>0.0</v>
      </c>
      <c r="E41" s="5">
        <f t="shared" si="2"/>
        <v>944</v>
      </c>
      <c r="F41" s="5">
        <f t="shared" si="3"/>
        <v>1</v>
      </c>
      <c r="G41" s="5">
        <f t="shared" si="4"/>
        <v>0.6668904527</v>
      </c>
      <c r="H41" s="5">
        <f t="shared" si="5"/>
        <v>0.4121594177</v>
      </c>
      <c r="I41" s="5">
        <f t="shared" si="6"/>
        <v>0.5395249352</v>
      </c>
      <c r="J41" s="5">
        <f t="shared" si="7"/>
        <v>0.734523611</v>
      </c>
      <c r="K41" s="5"/>
      <c r="L41" s="11">
        <v>26.042</v>
      </c>
      <c r="M41" s="11">
        <v>30.208</v>
      </c>
      <c r="N41" s="11">
        <v>50.0</v>
      </c>
      <c r="O41" s="11">
        <v>31.25</v>
      </c>
      <c r="P41" s="5">
        <f t="shared" ref="P41:S41" si="55">if(L41="Ineligible", "Ineligible", (L41-average(L:L))/stdev(L:L))</f>
        <v>-1.783282773</v>
      </c>
      <c r="Q41" s="5">
        <f t="shared" si="55"/>
        <v>-1.22858179</v>
      </c>
      <c r="R41" s="5">
        <f t="shared" si="55"/>
        <v>-0.7543929543</v>
      </c>
      <c r="S41" s="5">
        <f t="shared" si="55"/>
        <v>-0.7383145881</v>
      </c>
      <c r="T41" s="5">
        <f t="shared" si="9"/>
        <v>-1.126143026</v>
      </c>
      <c r="U41" s="5">
        <f t="shared" si="10"/>
        <v>-1.061198863</v>
      </c>
      <c r="V41" s="5"/>
      <c r="W41" s="5">
        <v>37.0</v>
      </c>
      <c r="X41" s="5">
        <v>33.0</v>
      </c>
      <c r="Y41" s="5">
        <f t="shared" si="11"/>
        <v>-0.6806662939</v>
      </c>
      <c r="Z41" s="5">
        <f t="shared" si="12"/>
        <v>-0.8250250262</v>
      </c>
      <c r="AA41" s="1"/>
      <c r="AB41" s="5">
        <v>2.0</v>
      </c>
      <c r="AC41" s="5">
        <v>0.0</v>
      </c>
      <c r="AD41" s="5">
        <f t="shared" si="13"/>
        <v>1</v>
      </c>
      <c r="AE41" s="5">
        <f t="shared" si="14"/>
        <v>-1.262575123</v>
      </c>
      <c r="AF41" s="5">
        <f t="shared" si="15"/>
        <v>-1.123643681</v>
      </c>
      <c r="AG41" s="1"/>
      <c r="AH41" s="5">
        <f t="shared" si="16"/>
        <v>-0.5688359899</v>
      </c>
      <c r="AI41" s="5">
        <v>0.1330323265617003</v>
      </c>
      <c r="AJ41" s="5">
        <f t="shared" si="17"/>
        <v>-0.2568945159</v>
      </c>
      <c r="AK41" s="1"/>
      <c r="AL41" s="1"/>
    </row>
    <row r="42">
      <c r="A42" s="5">
        <v>871.0</v>
      </c>
      <c r="B42" s="1" t="s">
        <v>77</v>
      </c>
      <c r="C42" s="5">
        <v>0.0</v>
      </c>
      <c r="D42" s="5">
        <v>0.0</v>
      </c>
      <c r="E42" s="5">
        <f t="shared" si="2"/>
        <v>0</v>
      </c>
      <c r="F42" s="5">
        <f t="shared" si="3"/>
        <v>0</v>
      </c>
      <c r="G42" s="5">
        <f t="shared" si="4"/>
        <v>-1</v>
      </c>
      <c r="H42" s="5">
        <f t="shared" si="5"/>
        <v>-1</v>
      </c>
      <c r="I42" s="5">
        <f t="shared" si="6"/>
        <v>-1</v>
      </c>
      <c r="J42" s="5">
        <f t="shared" si="7"/>
        <v>-1</v>
      </c>
      <c r="K42" s="5"/>
      <c r="L42" s="11">
        <v>57.292</v>
      </c>
      <c r="M42" s="11">
        <v>45.833</v>
      </c>
      <c r="N42" s="11">
        <v>43.75</v>
      </c>
      <c r="O42" s="11">
        <v>46.875</v>
      </c>
      <c r="P42" s="5">
        <f t="shared" ref="P42:S42" si="56">if(L42="Ineligible", "Ineligible", (L42-average(L:L))/stdev(L:L))</f>
        <v>0.006775471782</v>
      </c>
      <c r="Q42" s="5">
        <f t="shared" si="56"/>
        <v>-0.2479536998</v>
      </c>
      <c r="R42" s="5">
        <f t="shared" si="56"/>
        <v>-1.177045828</v>
      </c>
      <c r="S42" s="5">
        <f t="shared" si="56"/>
        <v>0.2582280356</v>
      </c>
      <c r="T42" s="5">
        <f t="shared" si="9"/>
        <v>-0.289999005</v>
      </c>
      <c r="U42" s="5">
        <f t="shared" si="10"/>
        <v>-0.5385155569</v>
      </c>
      <c r="V42" s="5"/>
      <c r="W42" s="5">
        <v>126.0</v>
      </c>
      <c r="X42" s="5">
        <v>101.0</v>
      </c>
      <c r="Y42" s="5">
        <f t="shared" si="11"/>
        <v>-0.1577242084</v>
      </c>
      <c r="Z42" s="5">
        <f t="shared" si="12"/>
        <v>-0.3971450722</v>
      </c>
      <c r="AA42" s="1"/>
      <c r="AB42" s="5">
        <v>4.0</v>
      </c>
      <c r="AC42" s="5">
        <v>4.0</v>
      </c>
      <c r="AD42" s="5">
        <f t="shared" si="13"/>
        <v>4</v>
      </c>
      <c r="AE42" s="5">
        <f t="shared" si="14"/>
        <v>0.6312875614</v>
      </c>
      <c r="AF42" s="5">
        <f t="shared" si="15"/>
        <v>0.7945360668</v>
      </c>
      <c r="AG42" s="1"/>
      <c r="AH42" s="5">
        <f t="shared" si="16"/>
        <v>-0.2852811406</v>
      </c>
      <c r="AI42" s="5">
        <v>-0.2221180914230615</v>
      </c>
      <c r="AJ42" s="5">
        <f t="shared" si="17"/>
        <v>-0.2572086743</v>
      </c>
      <c r="AK42" s="1"/>
      <c r="AL42" s="1"/>
    </row>
    <row r="43">
      <c r="A43" s="5">
        <v>1097.0</v>
      </c>
      <c r="B43" s="1" t="s">
        <v>99</v>
      </c>
      <c r="C43" s="5">
        <v>25.0</v>
      </c>
      <c r="D43" s="5">
        <v>0.0</v>
      </c>
      <c r="E43" s="5">
        <f t="shared" si="2"/>
        <v>25</v>
      </c>
      <c r="F43" s="5">
        <f t="shared" si="3"/>
        <v>1</v>
      </c>
      <c r="G43" s="5">
        <f t="shared" si="4"/>
        <v>-0.7043559036</v>
      </c>
      <c r="H43" s="5">
        <f t="shared" si="5"/>
        <v>0.4121594177</v>
      </c>
      <c r="I43" s="5">
        <f t="shared" si="6"/>
        <v>-0.146098243</v>
      </c>
      <c r="J43" s="5">
        <f t="shared" si="7"/>
        <v>-0.3822279987</v>
      </c>
      <c r="K43" s="5"/>
      <c r="L43" s="11">
        <v>56.25</v>
      </c>
      <c r="M43" s="11">
        <v>33.333</v>
      </c>
      <c r="N43" s="11">
        <v>50.0</v>
      </c>
      <c r="O43" s="11">
        <v>39.583</v>
      </c>
      <c r="P43" s="5">
        <f t="shared" ref="P43:S43" si="57">if(L43="Ineligible", "Ineligible", (L43-average(L:L))/stdev(L:L))</f>
        <v>-0.05291223035</v>
      </c>
      <c r="Q43" s="5">
        <f t="shared" si="57"/>
        <v>-1.032456172</v>
      </c>
      <c r="R43" s="5">
        <f t="shared" si="57"/>
        <v>-0.7543929543</v>
      </c>
      <c r="S43" s="5">
        <f t="shared" si="57"/>
        <v>-0.2068464483</v>
      </c>
      <c r="T43" s="5">
        <f t="shared" si="9"/>
        <v>-0.5116519512</v>
      </c>
      <c r="U43" s="5">
        <f t="shared" si="10"/>
        <v>-0.715298505</v>
      </c>
      <c r="V43" s="5"/>
      <c r="W43" s="5">
        <v>430.0</v>
      </c>
      <c r="X43" s="5">
        <v>388.0</v>
      </c>
      <c r="Y43" s="5">
        <f t="shared" si="11"/>
        <v>2.049399006</v>
      </c>
      <c r="Z43" s="5">
        <f t="shared" si="12"/>
        <v>1.431572215</v>
      </c>
      <c r="AA43" s="1"/>
      <c r="AB43" s="5">
        <v>-1.0</v>
      </c>
      <c r="AC43" s="5">
        <v>-1.0</v>
      </c>
      <c r="AD43" s="5">
        <f t="shared" si="13"/>
        <v>-1</v>
      </c>
      <c r="AE43" s="5">
        <f t="shared" si="14"/>
        <v>-2.525150246</v>
      </c>
      <c r="AF43" s="5">
        <f t="shared" si="15"/>
        <v>-1.589072134</v>
      </c>
      <c r="AG43" s="1"/>
      <c r="AH43" s="5">
        <f t="shared" si="16"/>
        <v>-0.3137566057</v>
      </c>
      <c r="AI43" s="1"/>
      <c r="AJ43" s="5">
        <f t="shared" si="17"/>
        <v>-0.3137566057</v>
      </c>
      <c r="AK43" s="1"/>
      <c r="AL43" s="1"/>
    </row>
    <row r="44">
      <c r="A44" s="5">
        <v>1184.0</v>
      </c>
      <c r="B44" s="1" t="s">
        <v>109</v>
      </c>
      <c r="C44" s="5">
        <v>0.0</v>
      </c>
      <c r="D44" s="5">
        <v>56.0</v>
      </c>
      <c r="E44" s="5">
        <f t="shared" si="2"/>
        <v>56</v>
      </c>
      <c r="F44" s="5">
        <f t="shared" si="3"/>
        <v>-1</v>
      </c>
      <c r="G44" s="5">
        <f t="shared" si="4"/>
        <v>-0.6581005859</v>
      </c>
      <c r="H44" s="5">
        <f t="shared" si="5"/>
        <v>-3.866525961</v>
      </c>
      <c r="I44" s="5">
        <f t="shared" si="6"/>
        <v>-2.262313273</v>
      </c>
      <c r="J44" s="5">
        <f t="shared" si="7"/>
        <v>-1.504098824</v>
      </c>
      <c r="K44" s="5"/>
      <c r="L44" s="11">
        <v>54.167</v>
      </c>
      <c r="M44" s="11">
        <v>54.167</v>
      </c>
      <c r="N44" s="11">
        <v>73.958</v>
      </c>
      <c r="O44" s="11">
        <v>31.25</v>
      </c>
      <c r="P44" s="5">
        <f t="shared" ref="P44:S44" si="58">if(L44="Ineligible", "Ineligible", (L44-average(L:L))/stdev(L:L))</f>
        <v>-0.1722303527</v>
      </c>
      <c r="Q44" s="5">
        <f t="shared" si="58"/>
        <v>0.2750897883</v>
      </c>
      <c r="R44" s="5">
        <f t="shared" si="58"/>
        <v>0.8657538524</v>
      </c>
      <c r="S44" s="5">
        <f t="shared" si="58"/>
        <v>-0.7383145881</v>
      </c>
      <c r="T44" s="5">
        <f t="shared" si="9"/>
        <v>0.05757467498</v>
      </c>
      <c r="U44" s="5">
        <f t="shared" si="10"/>
        <v>0.2399472337</v>
      </c>
      <c r="V44" s="5"/>
      <c r="W44" s="5">
        <v>43.0</v>
      </c>
      <c r="X44" s="5">
        <v>33.0</v>
      </c>
      <c r="Y44" s="5">
        <f t="shared" si="11"/>
        <v>-0.6806662939</v>
      </c>
      <c r="Z44" s="5">
        <f t="shared" si="12"/>
        <v>-0.8250250262</v>
      </c>
      <c r="AA44" s="1"/>
      <c r="AB44" s="5">
        <v>4.0</v>
      </c>
      <c r="AC44" s="5">
        <v>4.0</v>
      </c>
      <c r="AD44" s="5">
        <f t="shared" si="13"/>
        <v>4</v>
      </c>
      <c r="AE44" s="5">
        <f t="shared" si="14"/>
        <v>0.6312875614</v>
      </c>
      <c r="AF44" s="5">
        <f t="shared" si="15"/>
        <v>0.7945360668</v>
      </c>
      <c r="AG44" s="1"/>
      <c r="AH44" s="5">
        <f t="shared" si="16"/>
        <v>-0.3236601375</v>
      </c>
      <c r="AI44" s="1"/>
      <c r="AJ44" s="5">
        <f t="shared" si="17"/>
        <v>-0.3236601375</v>
      </c>
      <c r="AK44" s="1"/>
      <c r="AL44" s="1"/>
    </row>
    <row r="45">
      <c r="A45" s="5">
        <v>244.0</v>
      </c>
      <c r="B45" s="1" t="s">
        <v>56</v>
      </c>
      <c r="C45" s="5">
        <v>29.0</v>
      </c>
      <c r="D45" s="5">
        <v>0.0</v>
      </c>
      <c r="E45" s="5">
        <f t="shared" si="2"/>
        <v>29</v>
      </c>
      <c r="F45" s="5">
        <f t="shared" si="3"/>
        <v>1</v>
      </c>
      <c r="G45" s="5">
        <f t="shared" si="4"/>
        <v>-0.6983874755</v>
      </c>
      <c r="H45" s="5">
        <f t="shared" si="5"/>
        <v>0.4121594177</v>
      </c>
      <c r="I45" s="5">
        <f t="shared" si="6"/>
        <v>-0.1431140289</v>
      </c>
      <c r="J45" s="5">
        <f t="shared" si="7"/>
        <v>-0.3783041487</v>
      </c>
      <c r="K45" s="5"/>
      <c r="L45" s="11">
        <v>42.708</v>
      </c>
      <c r="M45" s="11">
        <v>32.292</v>
      </c>
      <c r="N45" s="11">
        <v>57.292</v>
      </c>
      <c r="O45" s="11">
        <v>27.083</v>
      </c>
      <c r="P45" s="5">
        <f t="shared" ref="P45:S45" si="59">if(L45="Ineligible", "Ineligible", (L45-average(L:L))/stdev(L:L))</f>
        <v>-0.8286232306</v>
      </c>
      <c r="Q45" s="5">
        <f t="shared" si="59"/>
        <v>-1.097789538</v>
      </c>
      <c r="R45" s="5">
        <f t="shared" si="59"/>
        <v>-0.2612753938</v>
      </c>
      <c r="S45" s="5">
        <f t="shared" si="59"/>
        <v>-1.004080547</v>
      </c>
      <c r="T45" s="5">
        <f t="shared" si="9"/>
        <v>-0.7979421773</v>
      </c>
      <c r="U45" s="5">
        <f t="shared" si="10"/>
        <v>-0.8932760924</v>
      </c>
      <c r="V45" s="5"/>
      <c r="W45" s="5">
        <v>54.0</v>
      </c>
      <c r="X45" s="5">
        <v>41.0</v>
      </c>
      <c r="Y45" s="5">
        <f t="shared" si="11"/>
        <v>-0.6191436956</v>
      </c>
      <c r="Z45" s="5">
        <f t="shared" si="12"/>
        <v>-0.7868568457</v>
      </c>
      <c r="AA45" s="1"/>
      <c r="AB45" s="5">
        <v>4.0</v>
      </c>
      <c r="AC45" s="5">
        <v>4.0</v>
      </c>
      <c r="AD45" s="5">
        <f t="shared" si="13"/>
        <v>4</v>
      </c>
      <c r="AE45" s="5">
        <f t="shared" si="14"/>
        <v>0.6312875614</v>
      </c>
      <c r="AF45" s="5">
        <f t="shared" si="15"/>
        <v>0.7945360668</v>
      </c>
      <c r="AG45" s="1"/>
      <c r="AH45" s="5">
        <f t="shared" si="16"/>
        <v>-0.315975255</v>
      </c>
      <c r="AI45" s="5">
        <v>-0.33783824291405984</v>
      </c>
      <c r="AJ45" s="5">
        <f t="shared" si="17"/>
        <v>-0.3256921385</v>
      </c>
      <c r="AK45" s="1"/>
      <c r="AL45" s="1"/>
    </row>
    <row r="46">
      <c r="A46" s="5">
        <v>679.0</v>
      </c>
      <c r="B46" s="1" t="s">
        <v>62</v>
      </c>
      <c r="C46" s="5">
        <v>153.0</v>
      </c>
      <c r="D46" s="5">
        <v>0.0</v>
      </c>
      <c r="E46" s="5">
        <f t="shared" si="2"/>
        <v>153</v>
      </c>
      <c r="F46" s="5">
        <f t="shared" si="3"/>
        <v>1</v>
      </c>
      <c r="G46" s="5">
        <f t="shared" si="4"/>
        <v>-0.5133662044</v>
      </c>
      <c r="H46" s="5">
        <f t="shared" si="5"/>
        <v>0.4121594177</v>
      </c>
      <c r="I46" s="5">
        <f t="shared" si="6"/>
        <v>-0.05060339336</v>
      </c>
      <c r="J46" s="5">
        <f t="shared" si="7"/>
        <v>-0.2249519801</v>
      </c>
      <c r="K46" s="5"/>
      <c r="L46" s="11">
        <v>33.333</v>
      </c>
      <c r="M46" s="11">
        <v>28.125</v>
      </c>
      <c r="N46" s="11">
        <v>47.917</v>
      </c>
      <c r="O46" s="11">
        <v>35.417</v>
      </c>
      <c r="P46" s="5">
        <f t="shared" ref="P46:S46" si="60">if(L46="Ineligible", "Ineligible", (L46-average(L:L))/stdev(L:L))</f>
        <v>-1.365640704</v>
      </c>
      <c r="Q46" s="5">
        <f t="shared" si="60"/>
        <v>-1.359311282</v>
      </c>
      <c r="R46" s="5">
        <f t="shared" si="60"/>
        <v>-0.8952547039</v>
      </c>
      <c r="S46" s="5">
        <f t="shared" si="60"/>
        <v>-0.4725486288</v>
      </c>
      <c r="T46" s="5">
        <f t="shared" si="9"/>
        <v>-1.02318883</v>
      </c>
      <c r="U46" s="5">
        <f t="shared" si="10"/>
        <v>-1.011527968</v>
      </c>
      <c r="V46" s="5"/>
      <c r="W46" s="5">
        <v>40.0</v>
      </c>
      <c r="X46" s="5">
        <v>35.0</v>
      </c>
      <c r="Y46" s="5">
        <f t="shared" si="11"/>
        <v>-0.6652856443</v>
      </c>
      <c r="Z46" s="5">
        <f t="shared" si="12"/>
        <v>-0.8156504425</v>
      </c>
      <c r="AA46" s="1"/>
      <c r="AB46" s="5">
        <v>4.0</v>
      </c>
      <c r="AC46" s="5">
        <v>4.0</v>
      </c>
      <c r="AD46" s="5">
        <f t="shared" si="13"/>
        <v>4</v>
      </c>
      <c r="AE46" s="5">
        <f t="shared" si="14"/>
        <v>0.6312875614</v>
      </c>
      <c r="AF46" s="5">
        <f t="shared" si="15"/>
        <v>0.7945360668</v>
      </c>
      <c r="AG46" s="1"/>
      <c r="AH46" s="5">
        <f t="shared" si="16"/>
        <v>-0.3143985809</v>
      </c>
      <c r="AI46" s="5">
        <v>-0.5320905145000792</v>
      </c>
      <c r="AJ46" s="5">
        <f t="shared" si="17"/>
        <v>-0.4111505514</v>
      </c>
      <c r="AK46" s="1"/>
      <c r="AL46" s="1"/>
    </row>
    <row r="47">
      <c r="A47" s="5">
        <v>815.0</v>
      </c>
      <c r="B47" s="1" t="s">
        <v>49</v>
      </c>
      <c r="C47" s="5">
        <v>268.0</v>
      </c>
      <c r="D47" s="5">
        <v>0.0</v>
      </c>
      <c r="E47" s="5">
        <f t="shared" si="2"/>
        <v>268</v>
      </c>
      <c r="F47" s="5">
        <f t="shared" si="3"/>
        <v>1</v>
      </c>
      <c r="G47" s="5">
        <f t="shared" si="4"/>
        <v>-0.3417738965</v>
      </c>
      <c r="H47" s="5">
        <f t="shared" si="5"/>
        <v>0.4121594177</v>
      </c>
      <c r="I47" s="5">
        <f t="shared" si="6"/>
        <v>0.0351927606</v>
      </c>
      <c r="J47" s="5">
        <f t="shared" si="7"/>
        <v>0.1875973363</v>
      </c>
      <c r="K47" s="5"/>
      <c r="L47" s="11">
        <v>29.167</v>
      </c>
      <c r="M47" s="11">
        <v>27.083</v>
      </c>
      <c r="N47" s="11">
        <v>51.042</v>
      </c>
      <c r="O47" s="11">
        <v>30.208</v>
      </c>
      <c r="P47" s="5">
        <f t="shared" ref="P47:S47" si="61">if(L47="Ineligible", "Ineligible", (L47-average(L:L))/stdev(L:L))</f>
        <v>-1.604276949</v>
      </c>
      <c r="Q47" s="5">
        <f t="shared" si="61"/>
        <v>-1.424707408</v>
      </c>
      <c r="R47" s="5">
        <f t="shared" si="61"/>
        <v>-0.6839282672</v>
      </c>
      <c r="S47" s="5">
        <f t="shared" si="61"/>
        <v>-0.8047720226</v>
      </c>
      <c r="T47" s="5">
        <f t="shared" si="9"/>
        <v>-1.129421162</v>
      </c>
      <c r="U47" s="5">
        <f t="shared" si="10"/>
        <v>-1.062742284</v>
      </c>
      <c r="V47" s="5"/>
      <c r="W47" s="5">
        <v>32.0</v>
      </c>
      <c r="X47" s="5">
        <v>22.0</v>
      </c>
      <c r="Y47" s="5">
        <f t="shared" si="11"/>
        <v>-0.7652598666</v>
      </c>
      <c r="Z47" s="5">
        <f t="shared" si="12"/>
        <v>-0.8747913274</v>
      </c>
      <c r="AA47" s="1"/>
      <c r="AB47" s="5">
        <v>-1.0</v>
      </c>
      <c r="AC47" s="5">
        <v>-1.0</v>
      </c>
      <c r="AD47" s="5">
        <f t="shared" si="13"/>
        <v>-1</v>
      </c>
      <c r="AE47" s="5">
        <f t="shared" si="14"/>
        <v>-2.525150246</v>
      </c>
      <c r="AF47" s="5">
        <f t="shared" si="15"/>
        <v>-1.589072134</v>
      </c>
      <c r="AG47" s="1"/>
      <c r="AH47" s="5">
        <f t="shared" si="16"/>
        <v>-0.8347521021</v>
      </c>
      <c r="AI47" s="5">
        <v>0.09000225220801311</v>
      </c>
      <c r="AJ47" s="5">
        <f t="shared" si="17"/>
        <v>-0.4237501669</v>
      </c>
      <c r="AK47" s="1"/>
      <c r="AL47" s="1"/>
    </row>
    <row r="48">
      <c r="A48" s="5">
        <v>177.0</v>
      </c>
      <c r="B48" s="1" t="s">
        <v>107</v>
      </c>
      <c r="C48" s="5">
        <v>5.0</v>
      </c>
      <c r="D48" s="5">
        <v>0.0</v>
      </c>
      <c r="E48" s="5">
        <f t="shared" si="2"/>
        <v>5</v>
      </c>
      <c r="F48" s="5">
        <f t="shared" si="3"/>
        <v>1</v>
      </c>
      <c r="G48" s="5">
        <f t="shared" si="4"/>
        <v>-0.7341980441</v>
      </c>
      <c r="H48" s="5">
        <f t="shared" si="5"/>
        <v>0.4121594177</v>
      </c>
      <c r="I48" s="5">
        <f t="shared" si="6"/>
        <v>-0.1610193132</v>
      </c>
      <c r="J48" s="5">
        <f t="shared" si="7"/>
        <v>-0.4012721187</v>
      </c>
      <c r="K48" s="5"/>
      <c r="L48" s="11">
        <v>41.667</v>
      </c>
      <c r="M48" s="11">
        <v>38.542</v>
      </c>
      <c r="N48" s="11">
        <v>48.958</v>
      </c>
      <c r="O48" s="11">
        <v>39.583</v>
      </c>
      <c r="P48" s="5">
        <f t="shared" ref="P48:S48" si="62">if(L48="Ineligible", "Ineligible", (L48-average(L:L))/stdev(L:L))</f>
        <v>-0.8882536508</v>
      </c>
      <c r="Q48" s="5">
        <f t="shared" si="62"/>
        <v>-0.7055383017</v>
      </c>
      <c r="R48" s="5">
        <f t="shared" si="62"/>
        <v>-0.8248576413</v>
      </c>
      <c r="S48" s="5">
        <f t="shared" si="62"/>
        <v>-0.2068464483</v>
      </c>
      <c r="T48" s="5">
        <f t="shared" si="9"/>
        <v>-0.6563740106</v>
      </c>
      <c r="U48" s="5">
        <f t="shared" si="10"/>
        <v>-0.8101691247</v>
      </c>
      <c r="V48" s="5"/>
      <c r="W48" s="5">
        <v>40.0</v>
      </c>
      <c r="X48" s="5">
        <v>28.0</v>
      </c>
      <c r="Y48" s="5">
        <f t="shared" si="11"/>
        <v>-0.7191179178</v>
      </c>
      <c r="Z48" s="5">
        <f t="shared" si="12"/>
        <v>-0.8480082062</v>
      </c>
      <c r="AA48" s="1"/>
      <c r="AB48" s="5">
        <v>4.0</v>
      </c>
      <c r="AC48" s="5">
        <v>4.0</v>
      </c>
      <c r="AD48" s="5">
        <f t="shared" si="13"/>
        <v>4</v>
      </c>
      <c r="AE48" s="5">
        <f t="shared" si="14"/>
        <v>0.6312875614</v>
      </c>
      <c r="AF48" s="5">
        <f t="shared" si="15"/>
        <v>0.7945360668</v>
      </c>
      <c r="AG48" s="1"/>
      <c r="AH48" s="5">
        <f t="shared" si="16"/>
        <v>-0.3162283457</v>
      </c>
      <c r="AI48" s="5">
        <v>-0.6425987446806799</v>
      </c>
      <c r="AJ48" s="5">
        <f t="shared" si="17"/>
        <v>-0.4612818564</v>
      </c>
      <c r="AK48" s="1"/>
      <c r="AL48" s="1"/>
    </row>
    <row r="49">
      <c r="A49" s="5">
        <v>955.0</v>
      </c>
      <c r="B49" s="1" t="s">
        <v>89</v>
      </c>
      <c r="C49" s="5">
        <v>200.0</v>
      </c>
      <c r="D49" s="5">
        <v>0.0</v>
      </c>
      <c r="E49" s="5">
        <f t="shared" si="2"/>
        <v>200</v>
      </c>
      <c r="F49" s="5">
        <f t="shared" si="3"/>
        <v>1</v>
      </c>
      <c r="G49" s="5">
        <f t="shared" si="4"/>
        <v>-0.4432371742</v>
      </c>
      <c r="H49" s="5">
        <f t="shared" si="5"/>
        <v>0.4121594177</v>
      </c>
      <c r="I49" s="5">
        <f t="shared" si="6"/>
        <v>-0.01553887826</v>
      </c>
      <c r="J49" s="5">
        <f t="shared" si="7"/>
        <v>-0.124655037</v>
      </c>
      <c r="K49" s="5"/>
      <c r="L49" s="11">
        <v>69.792</v>
      </c>
      <c r="M49" s="11">
        <v>42.708</v>
      </c>
      <c r="N49" s="11">
        <v>62.5</v>
      </c>
      <c r="O49" s="11">
        <v>20.833</v>
      </c>
      <c r="P49" s="5">
        <f t="shared" ref="P49:S49" si="63">if(L49="Ineligible", "Ineligible", (L49-average(L:L))/stdev(L:L))</f>
        <v>0.7227987699</v>
      </c>
      <c r="Q49" s="5">
        <f t="shared" si="63"/>
        <v>-0.4440793178</v>
      </c>
      <c r="R49" s="5">
        <f t="shared" si="63"/>
        <v>0.09091279257</v>
      </c>
      <c r="S49" s="5">
        <f t="shared" si="63"/>
        <v>-1.402697597</v>
      </c>
      <c r="T49" s="5">
        <f t="shared" si="9"/>
        <v>-0.258266338</v>
      </c>
      <c r="U49" s="5">
        <f t="shared" si="10"/>
        <v>-0.5081991126</v>
      </c>
      <c r="V49" s="5"/>
      <c r="W49" s="5">
        <v>52.0</v>
      </c>
      <c r="X49" s="5">
        <v>34.0</v>
      </c>
      <c r="Y49" s="5">
        <f t="shared" si="11"/>
        <v>-0.6729759691</v>
      </c>
      <c r="Z49" s="5">
        <f t="shared" si="12"/>
        <v>-0.8203511255</v>
      </c>
      <c r="AA49" s="1"/>
      <c r="AB49" s="5">
        <v>4.0</v>
      </c>
      <c r="AC49" s="5">
        <v>2.0</v>
      </c>
      <c r="AD49" s="5">
        <f t="shared" si="13"/>
        <v>3</v>
      </c>
      <c r="AE49" s="5">
        <f t="shared" si="14"/>
        <v>0</v>
      </c>
      <c r="AF49" s="5">
        <f t="shared" si="15"/>
        <v>0</v>
      </c>
      <c r="AG49" s="1"/>
      <c r="AH49" s="5">
        <f t="shared" si="16"/>
        <v>-0.3633013188</v>
      </c>
      <c r="AI49" s="5">
        <v>-0.6021416639271415</v>
      </c>
      <c r="AJ49" s="5">
        <f t="shared" si="17"/>
        <v>-0.4694525833</v>
      </c>
      <c r="AK49" s="1"/>
      <c r="AL49" s="1"/>
    </row>
    <row r="50">
      <c r="A50" s="5">
        <v>924.0</v>
      </c>
      <c r="B50" s="1" t="s">
        <v>79</v>
      </c>
      <c r="C50" s="5">
        <v>177.0</v>
      </c>
      <c r="D50" s="5">
        <v>0.0</v>
      </c>
      <c r="E50" s="5">
        <f t="shared" si="2"/>
        <v>177</v>
      </c>
      <c r="F50" s="5">
        <f t="shared" si="3"/>
        <v>1</v>
      </c>
      <c r="G50" s="5">
        <f t="shared" si="4"/>
        <v>-0.4775556358</v>
      </c>
      <c r="H50" s="5">
        <f t="shared" si="5"/>
        <v>0.4121594177</v>
      </c>
      <c r="I50" s="5">
        <f t="shared" si="6"/>
        <v>-0.03269810905</v>
      </c>
      <c r="J50" s="5">
        <f t="shared" si="7"/>
        <v>-0.1808261846</v>
      </c>
      <c r="K50" s="5"/>
      <c r="L50" s="11">
        <v>42.708</v>
      </c>
      <c r="M50" s="11">
        <v>31.25</v>
      </c>
      <c r="N50" s="11">
        <v>55.208</v>
      </c>
      <c r="O50" s="11">
        <v>29.167</v>
      </c>
      <c r="P50" s="5">
        <f t="shared" ref="P50:S50" si="64">if(L50="Ineligible", "Ineligible", (L50-average(L:L))/stdev(L:L))</f>
        <v>-0.8286232306</v>
      </c>
      <c r="Q50" s="5">
        <f t="shared" si="64"/>
        <v>-1.163185664</v>
      </c>
      <c r="R50" s="5">
        <f t="shared" si="64"/>
        <v>-0.4022047679</v>
      </c>
      <c r="S50" s="5">
        <f t="shared" si="64"/>
        <v>-0.8711656783</v>
      </c>
      <c r="T50" s="5">
        <f t="shared" si="9"/>
        <v>-0.8162948351</v>
      </c>
      <c r="U50" s="5">
        <f t="shared" si="10"/>
        <v>-0.9034903625</v>
      </c>
      <c r="V50" s="5"/>
      <c r="W50" s="5">
        <v>26.0</v>
      </c>
      <c r="X50" s="5">
        <v>20.0</v>
      </c>
      <c r="Y50" s="5">
        <f t="shared" si="11"/>
        <v>-0.7806405161</v>
      </c>
      <c r="Z50" s="5">
        <f t="shared" si="12"/>
        <v>-0.8835386331</v>
      </c>
      <c r="AA50" s="1"/>
      <c r="AB50" s="5">
        <v>4.0</v>
      </c>
      <c r="AC50" s="5">
        <v>2.0</v>
      </c>
      <c r="AD50" s="5">
        <f t="shared" si="13"/>
        <v>3</v>
      </c>
      <c r="AE50" s="5">
        <f t="shared" si="14"/>
        <v>0</v>
      </c>
      <c r="AF50" s="5">
        <f t="shared" si="15"/>
        <v>0</v>
      </c>
      <c r="AG50" s="1"/>
      <c r="AH50" s="5">
        <f t="shared" si="16"/>
        <v>-0.4919637951</v>
      </c>
      <c r="AI50" s="5">
        <v>-0.6092581036406144</v>
      </c>
      <c r="AJ50" s="5">
        <f t="shared" si="17"/>
        <v>-0.5440945989</v>
      </c>
      <c r="AK50" s="1"/>
      <c r="AL50" s="1"/>
    </row>
    <row r="51">
      <c r="A51" s="5">
        <v>1074.0</v>
      </c>
      <c r="B51" s="1" t="s">
        <v>95</v>
      </c>
      <c r="C51" s="5">
        <v>0.0</v>
      </c>
      <c r="D51" s="5">
        <v>0.0</v>
      </c>
      <c r="E51" s="5">
        <f t="shared" si="2"/>
        <v>0</v>
      </c>
      <c r="F51" s="5">
        <f t="shared" si="3"/>
        <v>0</v>
      </c>
      <c r="G51" s="5">
        <f t="shared" si="4"/>
        <v>-1</v>
      </c>
      <c r="H51" s="5">
        <f t="shared" si="5"/>
        <v>-1</v>
      </c>
      <c r="I51" s="5">
        <f t="shared" si="6"/>
        <v>-1</v>
      </c>
      <c r="J51" s="5">
        <f t="shared" si="7"/>
        <v>-1</v>
      </c>
      <c r="K51" s="5"/>
      <c r="L51" s="11">
        <v>28.125</v>
      </c>
      <c r="M51" s="11">
        <v>28.125</v>
      </c>
      <c r="N51" s="11">
        <v>51.042</v>
      </c>
      <c r="O51" s="11">
        <v>21.875</v>
      </c>
      <c r="P51" s="5">
        <f t="shared" ref="P51:S51" si="65">if(L51="Ineligible", "Ineligible", (L51-average(L:L))/stdev(L:L))</f>
        <v>-1.663964651</v>
      </c>
      <c r="Q51" s="5">
        <f t="shared" si="65"/>
        <v>-1.359311282</v>
      </c>
      <c r="R51" s="5">
        <f t="shared" si="65"/>
        <v>-0.6839282672</v>
      </c>
      <c r="S51" s="5">
        <f t="shared" si="65"/>
        <v>-1.336240162</v>
      </c>
      <c r="T51" s="5">
        <f t="shared" si="9"/>
        <v>-1.260861091</v>
      </c>
      <c r="U51" s="5">
        <f t="shared" si="10"/>
        <v>-1.122880711</v>
      </c>
      <c r="V51" s="5"/>
      <c r="W51" s="5">
        <v>33.0</v>
      </c>
      <c r="X51" s="5">
        <v>30.0</v>
      </c>
      <c r="Y51" s="5">
        <f t="shared" si="11"/>
        <v>-0.7037372683</v>
      </c>
      <c r="Z51" s="5">
        <f t="shared" si="12"/>
        <v>-0.8388904984</v>
      </c>
      <c r="AA51" s="1"/>
      <c r="AB51" s="5">
        <v>4.0</v>
      </c>
      <c r="AC51" s="5">
        <v>4.0</v>
      </c>
      <c r="AD51" s="5">
        <f t="shared" si="13"/>
        <v>4</v>
      </c>
      <c r="AE51" s="5">
        <f t="shared" si="14"/>
        <v>0.6312875614</v>
      </c>
      <c r="AF51" s="5">
        <f t="shared" si="15"/>
        <v>0.7945360668</v>
      </c>
      <c r="AG51" s="1"/>
      <c r="AH51" s="5">
        <f t="shared" si="16"/>
        <v>-0.5418087856</v>
      </c>
      <c r="AI51" s="5">
        <v>-0.5581526740984143</v>
      </c>
      <c r="AJ51" s="5">
        <f t="shared" si="17"/>
        <v>-0.549072736</v>
      </c>
      <c r="AK51" s="1"/>
      <c r="AL51" s="1"/>
    </row>
    <row r="52">
      <c r="A52" s="5">
        <v>1085.0</v>
      </c>
      <c r="B52" s="1" t="s">
        <v>94</v>
      </c>
      <c r="C52" s="5">
        <v>0.0</v>
      </c>
      <c r="D52" s="5">
        <v>0.0</v>
      </c>
      <c r="E52" s="5">
        <f t="shared" si="2"/>
        <v>0</v>
      </c>
      <c r="F52" s="5">
        <f t="shared" si="3"/>
        <v>0</v>
      </c>
      <c r="G52" s="5">
        <f t="shared" si="4"/>
        <v>-1</v>
      </c>
      <c r="H52" s="5">
        <f t="shared" si="5"/>
        <v>-1</v>
      </c>
      <c r="I52" s="5">
        <f t="shared" si="6"/>
        <v>-1</v>
      </c>
      <c r="J52" s="5">
        <f t="shared" si="7"/>
        <v>-1</v>
      </c>
      <c r="K52" s="5"/>
      <c r="L52" s="11">
        <v>58.333</v>
      </c>
      <c r="M52" s="11">
        <v>85.417</v>
      </c>
      <c r="N52" s="11">
        <v>78.125</v>
      </c>
      <c r="O52" s="11">
        <v>55.208</v>
      </c>
      <c r="P52" s="5">
        <f t="shared" ref="P52:S52" si="66">if(L52="Ineligible", "Ineligible", (L52-average(L:L))/stdev(L:L))</f>
        <v>0.06640589205</v>
      </c>
      <c r="Q52" s="5">
        <f t="shared" si="66"/>
        <v>2.236345968</v>
      </c>
      <c r="R52" s="5">
        <f t="shared" si="66"/>
        <v>1.147544976</v>
      </c>
      <c r="S52" s="5">
        <f t="shared" si="66"/>
        <v>0.7896961753</v>
      </c>
      <c r="T52" s="5">
        <f t="shared" si="9"/>
        <v>1.059998253</v>
      </c>
      <c r="U52" s="5">
        <f t="shared" si="10"/>
        <v>1.029562166</v>
      </c>
      <c r="V52" s="5"/>
      <c r="Y52" s="5">
        <f t="shared" si="11"/>
        <v>-1</v>
      </c>
      <c r="Z52" s="5">
        <f t="shared" si="12"/>
        <v>-1</v>
      </c>
      <c r="AA52" s="1"/>
      <c r="AB52" s="5">
        <v>-1.0</v>
      </c>
      <c r="AC52" s="5">
        <v>-1.0</v>
      </c>
      <c r="AD52" s="5">
        <f t="shared" si="13"/>
        <v>-1</v>
      </c>
      <c r="AE52" s="5">
        <f t="shared" si="14"/>
        <v>-2.525150246</v>
      </c>
      <c r="AF52" s="5">
        <f t="shared" si="15"/>
        <v>-1.589072134</v>
      </c>
      <c r="AG52" s="1"/>
      <c r="AH52" s="5">
        <f t="shared" si="16"/>
        <v>-0.639877492</v>
      </c>
      <c r="AI52" s="5">
        <v>-0.4638584710831535</v>
      </c>
      <c r="AJ52" s="5">
        <f t="shared" si="17"/>
        <v>-0.561646816</v>
      </c>
      <c r="AK52" s="1"/>
      <c r="AL52" s="1"/>
    </row>
    <row r="53">
      <c r="A53" s="5">
        <v>823.0</v>
      </c>
      <c r="B53" s="1" t="s">
        <v>72</v>
      </c>
      <c r="C53" s="5">
        <v>34.0</v>
      </c>
      <c r="D53" s="5">
        <v>0.0</v>
      </c>
      <c r="E53" s="5">
        <f t="shared" si="2"/>
        <v>34</v>
      </c>
      <c r="F53" s="5">
        <f t="shared" si="3"/>
        <v>1</v>
      </c>
      <c r="G53" s="5">
        <f t="shared" si="4"/>
        <v>-0.6909269404</v>
      </c>
      <c r="H53" s="5">
        <f t="shared" si="5"/>
        <v>0.4121594177</v>
      </c>
      <c r="I53" s="5">
        <f t="shared" si="6"/>
        <v>-0.1393837614</v>
      </c>
      <c r="J53" s="5">
        <f t="shared" si="7"/>
        <v>-0.373341347</v>
      </c>
      <c r="K53" s="5"/>
      <c r="L53" s="11">
        <v>52.083</v>
      </c>
      <c r="M53" s="11">
        <v>43.75</v>
      </c>
      <c r="N53" s="11">
        <v>51.042</v>
      </c>
      <c r="O53" s="11">
        <v>33.333</v>
      </c>
      <c r="P53" s="5">
        <f t="shared" ref="P53:S53" si="67">if(L53="Ineligible", "Ineligible", (L53-average(L:L))/stdev(L:L))</f>
        <v>-0.291605757</v>
      </c>
      <c r="Q53" s="5">
        <f t="shared" si="67"/>
        <v>-0.3786831918</v>
      </c>
      <c r="R53" s="5">
        <f t="shared" si="67"/>
        <v>-0.6839282672</v>
      </c>
      <c r="S53" s="5">
        <f t="shared" si="67"/>
        <v>-0.6054634978</v>
      </c>
      <c r="T53" s="5">
        <f t="shared" si="9"/>
        <v>-0.4899201784</v>
      </c>
      <c r="U53" s="5">
        <f t="shared" si="10"/>
        <v>-0.6999429823</v>
      </c>
      <c r="V53" s="5"/>
      <c r="W53" s="5">
        <v>210.0</v>
      </c>
      <c r="X53" s="5">
        <v>67.0</v>
      </c>
      <c r="Y53" s="5">
        <f t="shared" si="11"/>
        <v>-0.4191952511</v>
      </c>
      <c r="Z53" s="5">
        <f t="shared" si="12"/>
        <v>-0.6474528949</v>
      </c>
      <c r="AA53" s="1"/>
      <c r="AB53" s="5">
        <v>4.0</v>
      </c>
      <c r="AC53" s="5">
        <v>0.0</v>
      </c>
      <c r="AD53" s="5">
        <f t="shared" si="13"/>
        <v>2</v>
      </c>
      <c r="AE53" s="5">
        <f t="shared" si="14"/>
        <v>-0.6312875614</v>
      </c>
      <c r="AF53" s="5">
        <f t="shared" si="15"/>
        <v>-0.7945360668</v>
      </c>
      <c r="AG53" s="1"/>
      <c r="AH53" s="5">
        <f t="shared" si="16"/>
        <v>-0.6288183227</v>
      </c>
      <c r="AI53" s="5">
        <v>-0.737433789110566</v>
      </c>
      <c r="AJ53" s="5">
        <f t="shared" si="17"/>
        <v>-0.6770918634</v>
      </c>
      <c r="AK53" s="1"/>
      <c r="AL53" s="1"/>
    </row>
    <row r="54">
      <c r="A54" s="5">
        <v>832.0</v>
      </c>
      <c r="B54" s="1" t="s">
        <v>108</v>
      </c>
      <c r="C54" s="5">
        <v>21.0</v>
      </c>
      <c r="D54" s="5">
        <v>0.0</v>
      </c>
      <c r="E54" s="5">
        <f t="shared" si="2"/>
        <v>21</v>
      </c>
      <c r="F54" s="5">
        <f t="shared" si="3"/>
        <v>1</v>
      </c>
      <c r="G54" s="5">
        <f t="shared" si="4"/>
        <v>-0.7103243317</v>
      </c>
      <c r="H54" s="5">
        <f t="shared" si="5"/>
        <v>0.4121594177</v>
      </c>
      <c r="I54" s="5">
        <f t="shared" si="6"/>
        <v>-0.149082457</v>
      </c>
      <c r="J54" s="5">
        <f t="shared" si="7"/>
        <v>-0.3861119747</v>
      </c>
      <c r="K54" s="5"/>
      <c r="L54" s="1" t="s">
        <v>93</v>
      </c>
      <c r="M54" s="1" t="s">
        <v>93</v>
      </c>
      <c r="N54" s="1" t="s">
        <v>93</v>
      </c>
      <c r="O54" s="1" t="s">
        <v>93</v>
      </c>
      <c r="P54" s="5" t="str">
        <f t="shared" ref="P54:S54" si="68">if(L54="Ineligible", "Ineligible", (L54-average(L:L))/stdev(L:L))</f>
        <v>Ineligible</v>
      </c>
      <c r="Q54" s="5" t="str">
        <f t="shared" si="68"/>
        <v>Ineligible</v>
      </c>
      <c r="R54" s="5" t="str">
        <f t="shared" si="68"/>
        <v>Ineligible</v>
      </c>
      <c r="S54" s="5" t="str">
        <f t="shared" si="68"/>
        <v>Ineligible</v>
      </c>
      <c r="T54" s="5" t="str">
        <f t="shared" si="9"/>
        <v>Ineligible</v>
      </c>
      <c r="U54" s="1" t="str">
        <f t="shared" si="10"/>
        <v>Ineligible</v>
      </c>
      <c r="V54" s="5"/>
      <c r="W54" s="5">
        <v>8.0</v>
      </c>
      <c r="X54" s="5">
        <v>7.0</v>
      </c>
      <c r="Y54" s="5">
        <f t="shared" si="11"/>
        <v>-0.8806147384</v>
      </c>
      <c r="Z54" s="5">
        <f t="shared" si="12"/>
        <v>-0.9384107514</v>
      </c>
      <c r="AA54" s="1"/>
      <c r="AB54" s="5">
        <v>4.0</v>
      </c>
      <c r="AC54" s="5">
        <v>0.0</v>
      </c>
      <c r="AD54" s="5">
        <f t="shared" si="13"/>
        <v>2</v>
      </c>
      <c r="AE54" s="5">
        <f t="shared" si="14"/>
        <v>-0.6312875614</v>
      </c>
      <c r="AF54" s="5">
        <f t="shared" si="15"/>
        <v>-0.7945360668</v>
      </c>
      <c r="AG54" s="1"/>
      <c r="AH54" s="5">
        <f t="shared" si="16"/>
        <v>-0.706352931</v>
      </c>
      <c r="AI54" s="5">
        <v>-0.7320136575374288</v>
      </c>
      <c r="AJ54" s="5">
        <f t="shared" si="17"/>
        <v>-0.7177576983</v>
      </c>
      <c r="AK54" s="1"/>
      <c r="AL54" s="1"/>
    </row>
    <row r="55">
      <c r="A55" s="5">
        <v>1021.0</v>
      </c>
      <c r="B55" s="1" t="s">
        <v>97</v>
      </c>
      <c r="C55" s="5">
        <v>23.0</v>
      </c>
      <c r="D55" s="5">
        <v>0.0</v>
      </c>
      <c r="E55" s="5">
        <f t="shared" si="2"/>
        <v>23</v>
      </c>
      <c r="F55" s="5">
        <f t="shared" si="3"/>
        <v>1</v>
      </c>
      <c r="G55" s="5">
        <f t="shared" si="4"/>
        <v>-0.7073401177</v>
      </c>
      <c r="H55" s="5">
        <f t="shared" si="5"/>
        <v>0.4121594177</v>
      </c>
      <c r="I55" s="5">
        <f t="shared" si="6"/>
        <v>-0.14759035</v>
      </c>
      <c r="J55" s="5">
        <f t="shared" si="7"/>
        <v>-0.3841748951</v>
      </c>
      <c r="K55" s="5"/>
      <c r="L55" s="11">
        <v>37.5</v>
      </c>
      <c r="M55" s="11">
        <v>38.542</v>
      </c>
      <c r="N55" s="11">
        <v>40.625</v>
      </c>
      <c r="O55" s="11">
        <v>20.833</v>
      </c>
      <c r="P55" s="5">
        <f t="shared" ref="P55:S55" si="69">if(L55="Ineligible", "Ineligible", (L55-average(L:L))/stdev(L:L))</f>
        <v>-1.126947177</v>
      </c>
      <c r="Q55" s="5">
        <f t="shared" si="69"/>
        <v>-0.7055383017</v>
      </c>
      <c r="R55" s="5">
        <f t="shared" si="69"/>
        <v>-1.388372264</v>
      </c>
      <c r="S55" s="5">
        <f t="shared" si="69"/>
        <v>-1.402697597</v>
      </c>
      <c r="T55" s="5">
        <f t="shared" si="9"/>
        <v>-1.155888835</v>
      </c>
      <c r="U55" s="5">
        <f t="shared" si="10"/>
        <v>-1.075122707</v>
      </c>
      <c r="V55" s="5"/>
      <c r="W55" s="5">
        <v>78.0</v>
      </c>
      <c r="X55" s="5">
        <v>32.0</v>
      </c>
      <c r="Y55" s="5">
        <f t="shared" si="11"/>
        <v>-0.6883566187</v>
      </c>
      <c r="Z55" s="5">
        <f t="shared" si="12"/>
        <v>-0.8296725973</v>
      </c>
      <c r="AA55" s="1"/>
      <c r="AB55" s="5">
        <v>4.0</v>
      </c>
      <c r="AC55" s="5">
        <v>0.0</v>
      </c>
      <c r="AD55" s="5">
        <f t="shared" si="13"/>
        <v>2</v>
      </c>
      <c r="AE55" s="5">
        <f t="shared" si="14"/>
        <v>-0.6312875614</v>
      </c>
      <c r="AF55" s="5">
        <f t="shared" si="15"/>
        <v>-0.7945360668</v>
      </c>
      <c r="AG55" s="1"/>
      <c r="AH55" s="5">
        <f t="shared" si="16"/>
        <v>-0.7708765665</v>
      </c>
      <c r="AI55" s="5">
        <v>-0.6639429114358402</v>
      </c>
      <c r="AJ55" s="5">
        <f t="shared" si="17"/>
        <v>-0.7233504976</v>
      </c>
      <c r="AK55" s="1"/>
      <c r="AL55" s="1"/>
    </row>
    <row r="56">
      <c r="A56" s="5">
        <v>1016.0</v>
      </c>
      <c r="B56" s="1" t="s">
        <v>90</v>
      </c>
      <c r="C56" s="5">
        <v>0.0</v>
      </c>
      <c r="D56" s="5">
        <v>46.0</v>
      </c>
      <c r="E56" s="5">
        <f t="shared" si="2"/>
        <v>46</v>
      </c>
      <c r="F56" s="5">
        <f t="shared" si="3"/>
        <v>-1</v>
      </c>
      <c r="G56" s="5">
        <f t="shared" si="4"/>
        <v>-0.6730216561</v>
      </c>
      <c r="H56" s="5">
        <f t="shared" si="5"/>
        <v>-3.866525961</v>
      </c>
      <c r="I56" s="5">
        <f t="shared" si="6"/>
        <v>-2.269773809</v>
      </c>
      <c r="J56" s="5">
        <f t="shared" si="7"/>
        <v>-1.506576851</v>
      </c>
      <c r="K56" s="5"/>
      <c r="L56" s="11">
        <v>31.25</v>
      </c>
      <c r="M56" s="11">
        <v>23.958</v>
      </c>
      <c r="N56" s="11">
        <v>17.708</v>
      </c>
      <c r="O56" s="11">
        <v>5.208</v>
      </c>
      <c r="P56" s="5">
        <f t="shared" ref="P56:S56" si="70">if(L56="Ineligible", "Ineligible", (L56-average(L:L))/stdev(L:L))</f>
        <v>-1.484958827</v>
      </c>
      <c r="Q56" s="5">
        <f t="shared" si="70"/>
        <v>-1.620833026</v>
      </c>
      <c r="R56" s="5">
        <f t="shared" si="70"/>
        <v>-2.938122008</v>
      </c>
      <c r="S56" s="5">
        <f t="shared" si="70"/>
        <v>-2.39924022</v>
      </c>
      <c r="T56" s="5">
        <f t="shared" si="9"/>
        <v>-2.11078852</v>
      </c>
      <c r="U56" s="5">
        <f t="shared" si="10"/>
        <v>-1.452855299</v>
      </c>
      <c r="V56" s="5"/>
      <c r="W56" s="5"/>
      <c r="X56" s="5"/>
      <c r="Y56" s="5">
        <f t="shared" si="11"/>
        <v>-1</v>
      </c>
      <c r="Z56" s="5">
        <f t="shared" si="12"/>
        <v>-1</v>
      </c>
      <c r="AA56" s="1"/>
      <c r="AB56" s="5">
        <v>4.0</v>
      </c>
      <c r="AC56" s="5">
        <v>4.0</v>
      </c>
      <c r="AD56" s="5">
        <f t="shared" si="13"/>
        <v>4</v>
      </c>
      <c r="AE56" s="5">
        <f t="shared" si="14"/>
        <v>0.6312875614</v>
      </c>
      <c r="AF56" s="5">
        <f t="shared" si="15"/>
        <v>0.7945360668</v>
      </c>
      <c r="AG56" s="1"/>
      <c r="AH56" s="5">
        <f t="shared" si="16"/>
        <v>-0.7912240209</v>
      </c>
      <c r="AI56" s="5">
        <v>-0.8936396416837632</v>
      </c>
      <c r="AJ56" s="5">
        <f t="shared" si="17"/>
        <v>-0.8367420746</v>
      </c>
      <c r="AK56" s="1"/>
      <c r="A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5"/>
      <c r="X61" s="1"/>
      <c r="Y61" s="5"/>
      <c r="Z61" s="5"/>
      <c r="AA61" s="5"/>
      <c r="AB61" s="1"/>
      <c r="AC61" s="1"/>
      <c r="AD61" s="1"/>
      <c r="AE61" s="1"/>
      <c r="AF61" s="1"/>
      <c r="AG61" s="1"/>
      <c r="AH61" s="5"/>
      <c r="AI61" s="1"/>
      <c r="AJ61" s="1"/>
      <c r="AK61" s="1"/>
      <c r="A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5"/>
      <c r="X62" s="5"/>
      <c r="Y62" s="5"/>
      <c r="Z62" s="5"/>
      <c r="AA62" s="5"/>
      <c r="AB62" s="1"/>
      <c r="AC62" s="1"/>
      <c r="AD62" s="1"/>
      <c r="AE62" s="1"/>
      <c r="AF62" s="1"/>
      <c r="AG62" s="1"/>
      <c r="AH62" s="5"/>
      <c r="AI62" s="1"/>
      <c r="AJ62" s="1"/>
      <c r="AK62" s="1"/>
      <c r="A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1"/>
      <c r="Q63" s="1"/>
      <c r="R63" s="1"/>
      <c r="S63" s="1"/>
      <c r="T63" s="1"/>
      <c r="U63" s="1"/>
      <c r="V63" s="1"/>
      <c r="W63" s="5"/>
      <c r="X63" s="5"/>
      <c r="Y63" s="5"/>
      <c r="Z63" s="5"/>
      <c r="AA63" s="5"/>
      <c r="AB63" s="1"/>
      <c r="AC63" s="1"/>
      <c r="AD63" s="1"/>
      <c r="AE63" s="1"/>
      <c r="AF63" s="1"/>
      <c r="AG63" s="1"/>
      <c r="AH63" s="5"/>
      <c r="AI63" s="1"/>
      <c r="AJ63" s="1"/>
      <c r="AK63" s="1"/>
      <c r="A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1"/>
      <c r="Q64" s="1"/>
      <c r="R64" s="1"/>
      <c r="S64" s="1"/>
      <c r="T64" s="1"/>
      <c r="U64" s="1"/>
      <c r="V64" s="1"/>
      <c r="W64" s="5"/>
      <c r="X64" s="5"/>
      <c r="Y64" s="5"/>
      <c r="Z64" s="5"/>
      <c r="AA64" s="5"/>
      <c r="AB64" s="1"/>
      <c r="AC64" s="1"/>
      <c r="AD64" s="1"/>
      <c r="AE64" s="1"/>
      <c r="AF64" s="1"/>
      <c r="AG64" s="1"/>
      <c r="AH64" s="5"/>
      <c r="AI64" s="1"/>
      <c r="AJ64" s="1"/>
      <c r="AK64" s="1"/>
      <c r="A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5"/>
      <c r="X65" s="5"/>
      <c r="Y65" s="5"/>
      <c r="Z65" s="5"/>
      <c r="AA65" s="5"/>
      <c r="AB65" s="1"/>
      <c r="AC65" s="1"/>
      <c r="AD65" s="1"/>
      <c r="AE65" s="1"/>
      <c r="AF65" s="1"/>
      <c r="AG65" s="1"/>
      <c r="AH65" s="5"/>
      <c r="AI65" s="1"/>
      <c r="AJ65" s="1"/>
      <c r="AK65" s="1"/>
      <c r="A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customWidth="1" min="2" max="2" width="19.86"/>
    <col hidden="1" min="3" max="3" width="14.43"/>
  </cols>
  <sheetData>
    <row r="1">
      <c r="A1" s="1" t="s">
        <v>81</v>
      </c>
      <c r="B1" s="1" t="s">
        <v>110</v>
      </c>
      <c r="C1" s="1" t="s">
        <v>111</v>
      </c>
      <c r="D1" s="1" t="s">
        <v>3</v>
      </c>
      <c r="E1" s="1" t="s">
        <v>5</v>
      </c>
      <c r="F1" s="1" t="s">
        <v>87</v>
      </c>
      <c r="G1" s="1"/>
      <c r="H1" s="1" t="s">
        <v>103</v>
      </c>
      <c r="I1" s="1" t="s">
        <v>104</v>
      </c>
      <c r="J1" s="1" t="s">
        <v>112</v>
      </c>
      <c r="K1" s="1" t="s">
        <v>113</v>
      </c>
      <c r="L1" s="1" t="s">
        <v>114</v>
      </c>
      <c r="M1" s="15" t="s">
        <v>106</v>
      </c>
      <c r="N1" s="1"/>
      <c r="O1" s="1" t="s">
        <v>9</v>
      </c>
      <c r="P1" s="1" t="s">
        <v>10</v>
      </c>
      <c r="Q1" s="1" t="s">
        <v>11</v>
      </c>
      <c r="R1" s="1" t="s">
        <v>12</v>
      </c>
      <c r="S1" s="1" t="s">
        <v>115</v>
      </c>
      <c r="T1" s="1" t="s">
        <v>116</v>
      </c>
      <c r="U1" s="1" t="s">
        <v>15</v>
      </c>
      <c r="V1" s="1" t="s">
        <v>84</v>
      </c>
      <c r="W1" s="1"/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85</v>
      </c>
      <c r="AH1" s="1"/>
      <c r="AI1" s="1" t="s">
        <v>88</v>
      </c>
      <c r="AJ1" s="1" t="s">
        <v>28</v>
      </c>
      <c r="AK1" s="1" t="s">
        <v>29</v>
      </c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5">
        <v>216.0</v>
      </c>
      <c r="B2" s="1" t="s">
        <v>32</v>
      </c>
      <c r="C2" s="1"/>
      <c r="D2" s="5">
        <v>495.3</v>
      </c>
      <c r="E2" s="5">
        <f t="shared" ref="E2:E63" si="3">if(D2=0, -1, (D2-average(D:D))/stdev(D:D))</f>
        <v>2.895879295</v>
      </c>
      <c r="F2" s="5">
        <f t="shared" ref="F2:F63" si="4">if(E2 &gt; 0, E2^0.5, -(ABS(E2)^0.5))</f>
        <v>1.701728326</v>
      </c>
      <c r="G2" s="1"/>
      <c r="H2" s="5">
        <v>2.0</v>
      </c>
      <c r="I2" s="5">
        <v>1.0</v>
      </c>
      <c r="J2" s="5">
        <f t="shared" ref="J2:K2" si="1">if(ISNUMBER(H2), (H2-average(H:H))/stdev(H:H), "")</f>
        <v>-2.754600155</v>
      </c>
      <c r="K2" s="5">
        <f t="shared" si="1"/>
        <v>0.3069816835</v>
      </c>
      <c r="L2" s="5">
        <f>average(J2, K2)</f>
        <v>-1.223809236</v>
      </c>
      <c r="M2" s="5">
        <f>if(L2 &gt; 0, L2^0.5, -(ABS(L2)^0.5))</f>
        <v>-1.106259118</v>
      </c>
      <c r="N2" s="5"/>
      <c r="O2" s="5">
        <v>2852.0</v>
      </c>
      <c r="P2" s="5">
        <v>0.0</v>
      </c>
      <c r="Q2" s="5">
        <f t="shared" ref="Q2:Q63" si="6">O2+P2</f>
        <v>2852</v>
      </c>
      <c r="R2" s="5">
        <f t="shared" ref="R2:R63" si="7">if(Q2=0, -1, (O2-P2)/Q2)</f>
        <v>1</v>
      </c>
      <c r="S2" s="5">
        <f t="shared" ref="S2:S63" si="8">if(Q2=0, -1, (R2-average(R:R))/stdev(R:R))</f>
        <v>0.5062565905</v>
      </c>
      <c r="T2" s="5">
        <f t="shared" ref="T2:T63" si="9">if(Q2=0, -1, (Q2-average(Q:Q))/stdev(Q:Q))</f>
        <v>3.931832812</v>
      </c>
      <c r="U2" s="5">
        <f t="shared" ref="U2:U63" si="10">average(S2, T2)</f>
        <v>2.219044701</v>
      </c>
      <c r="V2" s="5">
        <f t="shared" ref="V2:V63" si="11">if(U2 &gt; 0, U2^0.5, -(ABS(U2)^0.5))</f>
        <v>1.489645831</v>
      </c>
      <c r="W2" s="1"/>
      <c r="X2" s="5">
        <v>76.95</v>
      </c>
      <c r="Y2" s="5">
        <v>64.13</v>
      </c>
      <c r="Z2" s="5">
        <v>68.62</v>
      </c>
      <c r="AA2" s="5">
        <v>45.9</v>
      </c>
      <c r="AB2" s="5">
        <f t="shared" ref="AB2:AE2" si="2">if(X2=0, -1, (X2-average(X:X))/stdev(X:X))</f>
        <v>1.251715174</v>
      </c>
      <c r="AC2" s="5">
        <f t="shared" si="2"/>
        <v>0.9129021637</v>
      </c>
      <c r="AD2" s="5">
        <f t="shared" si="2"/>
        <v>0.5910238422</v>
      </c>
      <c r="AE2" s="5">
        <f t="shared" si="2"/>
        <v>0.2159547647</v>
      </c>
      <c r="AF2" s="5">
        <f>average(AB2:AE2)</f>
        <v>0.7428989862</v>
      </c>
      <c r="AG2" s="5">
        <f>if(AF2 &gt; 0, AF2^0.5, -(ABS(AF2)^0.5))</f>
        <v>0.8619158812</v>
      </c>
      <c r="AH2" s="1"/>
      <c r="AI2" s="5">
        <f t="shared" ref="AI2:AI63" si="12">average(AG2,F2,M2,V2)</f>
        <v>0.73675773</v>
      </c>
      <c r="AJ2" s="5">
        <v>1.3374310840902828</v>
      </c>
      <c r="AK2" s="5">
        <f t="shared" ref="AK2:AK63" si="13">if(AJ2=0, AI2, (0.75*AI2+0.25*AJ2))</f>
        <v>0.8869260685</v>
      </c>
      <c r="AL2" s="1"/>
      <c r="AM2" s="1"/>
      <c r="AN2" s="1"/>
      <c r="AO2" s="1"/>
      <c r="AP2" s="1"/>
      <c r="AQ2" s="1"/>
      <c r="AR2" s="1"/>
      <c r="AS2" s="1"/>
      <c r="AT2" s="1"/>
      <c r="AU2" s="1"/>
    </row>
    <row r="3">
      <c r="A3" s="5">
        <v>816.0</v>
      </c>
      <c r="B3" s="1" t="s">
        <v>51</v>
      </c>
      <c r="C3" s="1"/>
      <c r="D3" s="5">
        <v>402.8</v>
      </c>
      <c r="E3" s="5">
        <f t="shared" si="3"/>
        <v>2.178117144</v>
      </c>
      <c r="F3" s="5">
        <f t="shared" si="4"/>
        <v>1.475844553</v>
      </c>
      <c r="G3" s="1"/>
      <c r="H3" s="1"/>
      <c r="I3" s="1"/>
      <c r="J3" s="5" t="str">
        <f t="shared" ref="J3:K3" si="5">if(ISNUMBER(H3), (H3-average(H:H))/stdev(H:H), "")</f>
        <v/>
      </c>
      <c r="K3" s="5" t="str">
        <f t="shared" si="5"/>
        <v/>
      </c>
      <c r="L3" s="5"/>
      <c r="M3" s="1"/>
      <c r="N3" s="5"/>
      <c r="O3" s="5">
        <v>307.0</v>
      </c>
      <c r="P3" s="5">
        <v>0.0</v>
      </c>
      <c r="Q3" s="5">
        <f t="shared" si="6"/>
        <v>307</v>
      </c>
      <c r="R3" s="5">
        <f t="shared" si="7"/>
        <v>1</v>
      </c>
      <c r="S3" s="5">
        <f t="shared" si="8"/>
        <v>0.5062565905</v>
      </c>
      <c r="T3" s="5">
        <f t="shared" si="9"/>
        <v>-0.2130632616</v>
      </c>
      <c r="U3" s="5">
        <f t="shared" si="10"/>
        <v>0.1465966644</v>
      </c>
      <c r="V3" s="5">
        <f t="shared" si="11"/>
        <v>0.3828794385</v>
      </c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1"/>
      <c r="AI3" s="5">
        <f t="shared" si="12"/>
        <v>0.9293619956</v>
      </c>
      <c r="AJ3" s="5">
        <v>0.6845112152779168</v>
      </c>
      <c r="AK3" s="5">
        <f t="shared" si="13"/>
        <v>0.8681493005</v>
      </c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5">
        <v>825.0</v>
      </c>
      <c r="B4" s="1" t="s">
        <v>42</v>
      </c>
      <c r="C4" s="1"/>
      <c r="D4" s="5">
        <v>383.8</v>
      </c>
      <c r="E4" s="5">
        <f t="shared" si="3"/>
        <v>2.030684918</v>
      </c>
      <c r="F4" s="5">
        <f t="shared" si="4"/>
        <v>1.425021024</v>
      </c>
      <c r="G4" s="1"/>
      <c r="H4" s="5">
        <v>4.0</v>
      </c>
      <c r="I4" s="5">
        <v>1.0</v>
      </c>
      <c r="J4" s="5">
        <f t="shared" ref="J4:K4" si="14">if(ISNUMBER(H4), (H4-average(H:H))/stdev(H:H), "")</f>
        <v>0.3570777979</v>
      </c>
      <c r="K4" s="5">
        <f t="shared" si="14"/>
        <v>0.3069816835</v>
      </c>
      <c r="L4" s="5">
        <f t="shared" ref="L4:L63" si="17">average(J4, K4)</f>
        <v>0.3320297407</v>
      </c>
      <c r="M4" s="5">
        <f t="shared" ref="M4:M63" si="18">if(L4 &gt; 0, L4^0.5, -(ABS(L4)^0.5))</f>
        <v>0.5762202189</v>
      </c>
      <c r="N4" s="5"/>
      <c r="O4" s="5">
        <v>292.0</v>
      </c>
      <c r="P4" s="5">
        <v>12.0</v>
      </c>
      <c r="Q4" s="5">
        <f t="shared" si="6"/>
        <v>304</v>
      </c>
      <c r="R4" s="5">
        <f t="shared" si="7"/>
        <v>0.9210526316</v>
      </c>
      <c r="S4" s="5">
        <f t="shared" si="8"/>
        <v>0.4039683492</v>
      </c>
      <c r="T4" s="5">
        <f t="shared" si="9"/>
        <v>-0.2179491902</v>
      </c>
      <c r="U4" s="5">
        <f t="shared" si="10"/>
        <v>0.09300957949</v>
      </c>
      <c r="V4" s="5">
        <f t="shared" si="11"/>
        <v>0.3049747194</v>
      </c>
      <c r="W4" s="1"/>
      <c r="X4" s="5">
        <v>80.79</v>
      </c>
      <c r="Y4" s="5">
        <v>71.22</v>
      </c>
      <c r="Z4" s="5">
        <v>78.84</v>
      </c>
      <c r="AA4" s="5">
        <v>56.97</v>
      </c>
      <c r="AB4" s="5">
        <f t="shared" ref="AB4:AE4" si="15">if(X4=0, -1, (X4-average(X:X))/stdev(X:X))</f>
        <v>1.515044073</v>
      </c>
      <c r="AC4" s="5">
        <f t="shared" si="15"/>
        <v>1.382341736</v>
      </c>
      <c r="AD4" s="5">
        <f t="shared" si="15"/>
        <v>1.417928606</v>
      </c>
      <c r="AE4" s="5">
        <f t="shared" si="15"/>
        <v>1.048536345</v>
      </c>
      <c r="AF4" s="5">
        <f t="shared" ref="AF4:AF61" si="20">average(AB4:AE4)</f>
        <v>1.34096269</v>
      </c>
      <c r="AG4" s="5">
        <f t="shared" ref="AG4:AG61" si="21">if(AF4 &gt; 0, AF4^0.5, -(ABS(AF4)^0.5))</f>
        <v>1.157999434</v>
      </c>
      <c r="AH4" s="1"/>
      <c r="AI4" s="5">
        <f t="shared" si="12"/>
        <v>0.8660538491</v>
      </c>
      <c r="AJ4" s="5">
        <v>0.6293941320774142</v>
      </c>
      <c r="AK4" s="5">
        <f t="shared" si="13"/>
        <v>0.8068889199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5">
        <v>176.0</v>
      </c>
      <c r="B5" s="1" t="s">
        <v>38</v>
      </c>
      <c r="C5" s="1"/>
      <c r="D5" s="5">
        <v>464.3</v>
      </c>
      <c r="E5" s="5">
        <f t="shared" si="3"/>
        <v>2.655331979</v>
      </c>
      <c r="F5" s="5">
        <f t="shared" si="4"/>
        <v>1.629518941</v>
      </c>
      <c r="G5" s="1"/>
      <c r="H5" s="5">
        <v>2.0</v>
      </c>
      <c r="I5" s="5">
        <v>1.0</v>
      </c>
      <c r="J5" s="5">
        <f t="shared" ref="J5:K5" si="16">if(ISNUMBER(H5), (H5-average(H:H))/stdev(H:H), "")</f>
        <v>-2.754600155</v>
      </c>
      <c r="K5" s="5">
        <f t="shared" si="16"/>
        <v>0.3069816835</v>
      </c>
      <c r="L5" s="5">
        <f t="shared" si="17"/>
        <v>-1.223809236</v>
      </c>
      <c r="M5" s="5">
        <f t="shared" si="18"/>
        <v>-1.106259118</v>
      </c>
      <c r="N5" s="5"/>
      <c r="O5" s="5">
        <v>1406.0</v>
      </c>
      <c r="P5" s="5">
        <v>0.0</v>
      </c>
      <c r="Q5" s="5">
        <f t="shared" si="6"/>
        <v>1406</v>
      </c>
      <c r="R5" s="5">
        <f t="shared" si="7"/>
        <v>1</v>
      </c>
      <c r="S5" s="5">
        <f t="shared" si="8"/>
        <v>0.5062565905</v>
      </c>
      <c r="T5" s="5">
        <f t="shared" si="9"/>
        <v>1.576815239</v>
      </c>
      <c r="U5" s="5">
        <f t="shared" si="10"/>
        <v>1.041535915</v>
      </c>
      <c r="V5" s="5">
        <f t="shared" si="11"/>
        <v>1.020556669</v>
      </c>
      <c r="W5" s="1"/>
      <c r="X5" s="5">
        <v>71.75</v>
      </c>
      <c r="Y5" s="5">
        <v>50.26</v>
      </c>
      <c r="Z5" s="5">
        <v>77.28</v>
      </c>
      <c r="AA5" s="5">
        <v>47.01</v>
      </c>
      <c r="AB5" s="5">
        <f t="shared" ref="AB5:AE5" si="19">if(X5=0, -1, (X5-average(X:X))/stdev(X:X))</f>
        <v>0.8951239578</v>
      </c>
      <c r="AC5" s="5">
        <f t="shared" si="19"/>
        <v>-0.005451413931</v>
      </c>
      <c r="AD5" s="5">
        <f t="shared" si="19"/>
        <v>1.29170831</v>
      </c>
      <c r="AE5" s="5">
        <f t="shared" si="19"/>
        <v>0.2994385546</v>
      </c>
      <c r="AF5" s="5">
        <f t="shared" si="20"/>
        <v>0.6202048521</v>
      </c>
      <c r="AG5" s="5">
        <f t="shared" si="21"/>
        <v>0.7875308579</v>
      </c>
      <c r="AH5" s="1"/>
      <c r="AI5" s="5">
        <f t="shared" si="12"/>
        <v>0.5828368375</v>
      </c>
      <c r="AJ5" s="5">
        <v>0.8926451586841984</v>
      </c>
      <c r="AK5" s="5">
        <f t="shared" si="13"/>
        <v>0.6602889178</v>
      </c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5">
        <v>758.0</v>
      </c>
      <c r="B6" s="1" t="s">
        <v>36</v>
      </c>
      <c r="C6" s="1"/>
      <c r="D6" s="5">
        <v>348.3</v>
      </c>
      <c r="E6" s="5">
        <f t="shared" si="3"/>
        <v>1.755219444</v>
      </c>
      <c r="F6" s="5">
        <f t="shared" si="4"/>
        <v>1.324846951</v>
      </c>
      <c r="G6" s="1"/>
      <c r="H6" s="5">
        <v>2.0</v>
      </c>
      <c r="I6" s="5">
        <v>1.0</v>
      </c>
      <c r="J6" s="5">
        <f t="shared" ref="J6:K6" si="22">if(ISNUMBER(H6), (H6-average(H:H))/stdev(H:H), "")</f>
        <v>-2.754600155</v>
      </c>
      <c r="K6" s="5">
        <f t="shared" si="22"/>
        <v>0.3069816835</v>
      </c>
      <c r="L6" s="5">
        <f t="shared" si="17"/>
        <v>-1.223809236</v>
      </c>
      <c r="M6" s="5">
        <f t="shared" si="18"/>
        <v>-1.106259118</v>
      </c>
      <c r="N6" s="5"/>
      <c r="O6" s="5">
        <v>1372.0</v>
      </c>
      <c r="P6" s="5">
        <v>0.0</v>
      </c>
      <c r="Q6" s="5">
        <f t="shared" si="6"/>
        <v>1372</v>
      </c>
      <c r="R6" s="5">
        <f t="shared" si="7"/>
        <v>1</v>
      </c>
      <c r="S6" s="5">
        <f t="shared" si="8"/>
        <v>0.5062565905</v>
      </c>
      <c r="T6" s="5">
        <f t="shared" si="9"/>
        <v>1.521441382</v>
      </c>
      <c r="U6" s="5">
        <f t="shared" si="10"/>
        <v>1.013848986</v>
      </c>
      <c r="V6" s="5">
        <f t="shared" si="11"/>
        <v>1.006900683</v>
      </c>
      <c r="W6" s="1"/>
      <c r="X6" s="5">
        <v>64.84</v>
      </c>
      <c r="Y6" s="5">
        <v>65.56</v>
      </c>
      <c r="Z6" s="5">
        <v>77.21</v>
      </c>
      <c r="AA6" s="5">
        <v>67.71</v>
      </c>
      <c r="AB6" s="5">
        <f t="shared" ref="AB6:AE6" si="23">if(X6=0, -1, (X6-average(X:X))/stdev(X:X))</f>
        <v>0.4212690913</v>
      </c>
      <c r="AC6" s="5">
        <f t="shared" si="23"/>
        <v>1.007584616</v>
      </c>
      <c r="AD6" s="5">
        <f t="shared" si="23"/>
        <v>1.286044578</v>
      </c>
      <c r="AE6" s="5">
        <f t="shared" si="23"/>
        <v>1.856298421</v>
      </c>
      <c r="AF6" s="5">
        <f t="shared" si="20"/>
        <v>1.142799177</v>
      </c>
      <c r="AG6" s="5">
        <f t="shared" si="21"/>
        <v>1.069017856</v>
      </c>
      <c r="AH6" s="1"/>
      <c r="AI6" s="5">
        <f t="shared" si="12"/>
        <v>0.5736265932</v>
      </c>
      <c r="AJ6" s="5">
        <v>0.815864499373448</v>
      </c>
      <c r="AK6" s="5">
        <f t="shared" si="13"/>
        <v>0.6341860697</v>
      </c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5">
        <v>1077.0</v>
      </c>
      <c r="B7" s="1" t="s">
        <v>70</v>
      </c>
      <c r="C7" s="1"/>
      <c r="D7" s="5">
        <v>274.4</v>
      </c>
      <c r="E7" s="5">
        <f t="shared" si="3"/>
        <v>1.181785682</v>
      </c>
      <c r="F7" s="5">
        <f t="shared" si="4"/>
        <v>1.087099665</v>
      </c>
      <c r="G7" s="1"/>
      <c r="H7" s="5">
        <v>4.0</v>
      </c>
      <c r="I7" s="5">
        <v>1.0</v>
      </c>
      <c r="J7" s="5">
        <f t="shared" ref="J7:K7" si="24">if(ISNUMBER(H7), (H7-average(H:H))/stdev(H:H), "")</f>
        <v>0.3570777979</v>
      </c>
      <c r="K7" s="5">
        <f t="shared" si="24"/>
        <v>0.3069816835</v>
      </c>
      <c r="L7" s="5">
        <f t="shared" si="17"/>
        <v>0.3320297407</v>
      </c>
      <c r="M7" s="5">
        <f t="shared" si="18"/>
        <v>0.5762202189</v>
      </c>
      <c r="N7" s="5"/>
      <c r="O7" s="5">
        <v>393.0</v>
      </c>
      <c r="P7" s="5">
        <v>0.0</v>
      </c>
      <c r="Q7" s="5">
        <f t="shared" si="6"/>
        <v>393</v>
      </c>
      <c r="R7" s="5">
        <f t="shared" si="7"/>
        <v>1</v>
      </c>
      <c r="S7" s="5">
        <f t="shared" si="8"/>
        <v>0.5062565905</v>
      </c>
      <c r="T7" s="5">
        <f t="shared" si="9"/>
        <v>-0.07299997584</v>
      </c>
      <c r="U7" s="5">
        <f t="shared" si="10"/>
        <v>0.2166283073</v>
      </c>
      <c r="V7" s="5">
        <f t="shared" si="11"/>
        <v>0.4654334617</v>
      </c>
      <c r="W7" s="1"/>
      <c r="X7" s="5">
        <v>67.9</v>
      </c>
      <c r="Y7" s="5">
        <v>52.86</v>
      </c>
      <c r="Z7" s="5">
        <v>61.39</v>
      </c>
      <c r="AA7" s="5">
        <v>46.22</v>
      </c>
      <c r="AB7" s="5">
        <f t="shared" ref="AB7:AE7" si="25">if(X7=0, -1, (X7-average(X:X))/stdev(X:X))</f>
        <v>0.6311093072</v>
      </c>
      <c r="AC7" s="5">
        <f t="shared" si="25"/>
        <v>0.1666984997</v>
      </c>
      <c r="AD7" s="5">
        <f t="shared" si="25"/>
        <v>0.006041313346</v>
      </c>
      <c r="AE7" s="5">
        <f t="shared" si="25"/>
        <v>0.2400221636</v>
      </c>
      <c r="AF7" s="5">
        <f t="shared" si="20"/>
        <v>0.260967821</v>
      </c>
      <c r="AG7" s="5">
        <f t="shared" si="21"/>
        <v>0.5108500964</v>
      </c>
      <c r="AH7" s="1"/>
      <c r="AI7" s="5">
        <f t="shared" si="12"/>
        <v>0.6599008606</v>
      </c>
      <c r="AJ7" s="5">
        <v>0.4749140877577612</v>
      </c>
      <c r="AK7" s="5">
        <f t="shared" si="13"/>
        <v>0.6136541674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5">
        <v>505.0</v>
      </c>
      <c r="B8" s="1" t="s">
        <v>44</v>
      </c>
      <c r="C8" s="1"/>
      <c r="D8" s="5">
        <v>86.3</v>
      </c>
      <c r="E8" s="5">
        <f t="shared" si="3"/>
        <v>-0.2777933514</v>
      </c>
      <c r="F8" s="5">
        <f t="shared" si="4"/>
        <v>-0.5270610509</v>
      </c>
      <c r="G8" s="1"/>
      <c r="H8" s="5">
        <v>4.0</v>
      </c>
      <c r="I8" s="5">
        <v>1.0</v>
      </c>
      <c r="J8" s="5">
        <f t="shared" ref="J8:K8" si="26">if(ISNUMBER(H8), (H8-average(H:H))/stdev(H:H), "")</f>
        <v>0.3570777979</v>
      </c>
      <c r="K8" s="5">
        <f t="shared" si="26"/>
        <v>0.3069816835</v>
      </c>
      <c r="L8" s="5">
        <f t="shared" si="17"/>
        <v>0.3320297407</v>
      </c>
      <c r="M8" s="5">
        <f t="shared" si="18"/>
        <v>0.5762202189</v>
      </c>
      <c r="N8" s="5"/>
      <c r="O8" s="5">
        <v>2024.0</v>
      </c>
      <c r="P8" s="5">
        <v>0.0</v>
      </c>
      <c r="Q8" s="5">
        <f t="shared" si="6"/>
        <v>2024</v>
      </c>
      <c r="R8" s="5">
        <f t="shared" si="7"/>
        <v>1</v>
      </c>
      <c r="S8" s="5">
        <f t="shared" si="8"/>
        <v>0.5062565905</v>
      </c>
      <c r="T8" s="5">
        <f t="shared" si="9"/>
        <v>2.583316525</v>
      </c>
      <c r="U8" s="5">
        <f t="shared" si="10"/>
        <v>1.544786558</v>
      </c>
      <c r="V8" s="5">
        <f t="shared" si="11"/>
        <v>1.242894427</v>
      </c>
      <c r="W8" s="1"/>
      <c r="X8" s="5">
        <v>57.55</v>
      </c>
      <c r="Y8" s="5">
        <v>70.05</v>
      </c>
      <c r="Z8" s="5">
        <v>63.35</v>
      </c>
      <c r="AA8" s="5">
        <v>62.89</v>
      </c>
      <c r="AB8" s="5">
        <f t="shared" ref="AB8:AE8" si="27">if(X8=0, -1, (X8-average(X:X))/stdev(X:X))</f>
        <v>-0.07864436412</v>
      </c>
      <c r="AC8" s="5">
        <f t="shared" si="27"/>
        <v>1.304874275</v>
      </c>
      <c r="AD8" s="5">
        <f t="shared" si="27"/>
        <v>0.1646257887</v>
      </c>
      <c r="AE8" s="5">
        <f t="shared" si="27"/>
        <v>1.493783225</v>
      </c>
      <c r="AF8" s="5">
        <f t="shared" si="20"/>
        <v>0.7211597311</v>
      </c>
      <c r="AG8" s="5">
        <f t="shared" si="21"/>
        <v>0.8492112406</v>
      </c>
      <c r="AH8" s="1"/>
      <c r="AI8" s="5">
        <f t="shared" si="12"/>
        <v>0.535316209</v>
      </c>
      <c r="AJ8" s="5">
        <v>0.650569878033059</v>
      </c>
      <c r="AK8" s="5">
        <f t="shared" si="13"/>
        <v>0.5641296263</v>
      </c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5">
        <v>831.0</v>
      </c>
      <c r="B9" s="1" t="s">
        <v>74</v>
      </c>
      <c r="C9" s="1"/>
      <c r="D9" s="5">
        <v>272.2</v>
      </c>
      <c r="E9" s="5">
        <f t="shared" si="3"/>
        <v>1.164714582</v>
      </c>
      <c r="F9" s="5">
        <f t="shared" si="4"/>
        <v>1.079219432</v>
      </c>
      <c r="G9" s="1"/>
      <c r="H9" s="5">
        <v>4.0</v>
      </c>
      <c r="I9" s="5">
        <v>1.0</v>
      </c>
      <c r="J9" s="5">
        <f t="shared" ref="J9:K9" si="28">if(ISNUMBER(H9), (H9-average(H:H))/stdev(H:H), "")</f>
        <v>0.3570777979</v>
      </c>
      <c r="K9" s="5">
        <f t="shared" si="28"/>
        <v>0.3069816835</v>
      </c>
      <c r="L9" s="5">
        <f t="shared" si="17"/>
        <v>0.3320297407</v>
      </c>
      <c r="M9" s="5">
        <f t="shared" si="18"/>
        <v>0.5762202189</v>
      </c>
      <c r="N9" s="5"/>
      <c r="O9" s="5">
        <v>1408.0</v>
      </c>
      <c r="P9" s="5">
        <v>0.0</v>
      </c>
      <c r="Q9" s="5">
        <f t="shared" si="6"/>
        <v>1408</v>
      </c>
      <c r="R9" s="5">
        <f t="shared" si="7"/>
        <v>1</v>
      </c>
      <c r="S9" s="5">
        <f t="shared" si="8"/>
        <v>0.5062565905</v>
      </c>
      <c r="T9" s="5">
        <f t="shared" si="9"/>
        <v>1.580072525</v>
      </c>
      <c r="U9" s="5">
        <f t="shared" si="10"/>
        <v>1.043164558</v>
      </c>
      <c r="V9" s="5">
        <f t="shared" si="11"/>
        <v>1.021354276</v>
      </c>
      <c r="W9" s="1"/>
      <c r="X9" s="5">
        <v>58.79</v>
      </c>
      <c r="Y9" s="5">
        <v>56.58</v>
      </c>
      <c r="Z9" s="5">
        <v>54.04</v>
      </c>
      <c r="AA9" s="5">
        <v>39.78</v>
      </c>
      <c r="AB9" s="5">
        <f t="shared" ref="AB9:AE9" si="29">if(X9=0, -1, (X9-average(X:X))/stdev(X:X))</f>
        <v>0.006388925962</v>
      </c>
      <c r="AC9" s="5">
        <f t="shared" si="29"/>
        <v>0.4130052992</v>
      </c>
      <c r="AD9" s="5">
        <f t="shared" si="29"/>
        <v>-0.5886504691</v>
      </c>
      <c r="AE9" s="5">
        <f t="shared" si="29"/>
        <v>-0.2443342392</v>
      </c>
      <c r="AF9" s="5">
        <f t="shared" si="20"/>
        <v>-0.1033976208</v>
      </c>
      <c r="AG9" s="5">
        <f t="shared" si="21"/>
        <v>-0.3215550043</v>
      </c>
      <c r="AH9" s="1"/>
      <c r="AI9" s="5">
        <f t="shared" si="12"/>
        <v>0.5888097307</v>
      </c>
      <c r="AJ9" s="5">
        <v>0.48899208442124614</v>
      </c>
      <c r="AK9" s="5">
        <f t="shared" si="13"/>
        <v>0.5638553191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5">
        <v>1092.0</v>
      </c>
      <c r="B10" s="1" t="s">
        <v>73</v>
      </c>
      <c r="C10" s="1"/>
      <c r="D10" s="5">
        <v>129.2</v>
      </c>
      <c r="E10" s="5">
        <f t="shared" si="3"/>
        <v>0.05509309483</v>
      </c>
      <c r="F10" s="5">
        <f t="shared" si="4"/>
        <v>0.2347191829</v>
      </c>
      <c r="G10" s="1"/>
      <c r="H10" s="5">
        <v>4.0</v>
      </c>
      <c r="I10" s="5">
        <v>1.0</v>
      </c>
      <c r="J10" s="5">
        <f t="shared" ref="J10:K10" si="30">if(ISNUMBER(H10), (H10-average(H:H))/stdev(H:H), "")</f>
        <v>0.3570777979</v>
      </c>
      <c r="K10" s="5">
        <f t="shared" si="30"/>
        <v>0.3069816835</v>
      </c>
      <c r="L10" s="5">
        <f t="shared" si="17"/>
        <v>0.3320297407</v>
      </c>
      <c r="M10" s="5">
        <f t="shared" si="18"/>
        <v>0.5762202189</v>
      </c>
      <c r="N10" s="5"/>
      <c r="O10" s="5">
        <v>407.0</v>
      </c>
      <c r="P10" s="5">
        <v>0.0</v>
      </c>
      <c r="Q10" s="5">
        <f t="shared" si="6"/>
        <v>407</v>
      </c>
      <c r="R10" s="5">
        <f t="shared" si="7"/>
        <v>1</v>
      </c>
      <c r="S10" s="5">
        <f t="shared" si="8"/>
        <v>0.5062565905</v>
      </c>
      <c r="T10" s="5">
        <f t="shared" si="9"/>
        <v>-0.05019897583</v>
      </c>
      <c r="U10" s="5">
        <f t="shared" si="10"/>
        <v>0.2280288073</v>
      </c>
      <c r="V10" s="5">
        <f t="shared" si="11"/>
        <v>0.4775236196</v>
      </c>
      <c r="W10" s="1"/>
      <c r="X10" s="5">
        <v>94.08</v>
      </c>
      <c r="Y10" s="5">
        <v>76.63</v>
      </c>
      <c r="Z10" s="5">
        <v>89.71</v>
      </c>
      <c r="AA10" s="5">
        <v>62.44</v>
      </c>
      <c r="AB10" s="5">
        <f t="shared" ref="AB10:AE10" si="31">if(X10=0, -1, (X10-average(X:X))/stdev(X:X))</f>
        <v>2.426408932</v>
      </c>
      <c r="AC10" s="5">
        <f t="shared" si="31"/>
        <v>1.740545979</v>
      </c>
      <c r="AD10" s="5">
        <f t="shared" si="31"/>
        <v>2.297425161</v>
      </c>
      <c r="AE10" s="5">
        <f t="shared" si="31"/>
        <v>1.459938445</v>
      </c>
      <c r="AF10" s="5">
        <f t="shared" si="20"/>
        <v>1.981079629</v>
      </c>
      <c r="AG10" s="5">
        <f t="shared" si="21"/>
        <v>1.407508305</v>
      </c>
      <c r="AH10" s="1"/>
      <c r="AI10" s="5">
        <f t="shared" si="12"/>
        <v>0.6739928317</v>
      </c>
      <c r="AJ10" s="5">
        <v>0.22226434840645629</v>
      </c>
      <c r="AK10" s="5">
        <f t="shared" si="13"/>
        <v>0.5610607109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5">
        <v>1097.0</v>
      </c>
      <c r="B11" s="16" t="s">
        <v>99</v>
      </c>
      <c r="C11" s="1"/>
      <c r="D11" s="5">
        <v>396.2</v>
      </c>
      <c r="E11" s="5">
        <f t="shared" si="3"/>
        <v>2.126903844</v>
      </c>
      <c r="F11" s="5">
        <f t="shared" si="4"/>
        <v>1.458390841</v>
      </c>
      <c r="G11" s="16"/>
      <c r="H11" s="5">
        <v>4.0</v>
      </c>
      <c r="I11" s="5">
        <v>1.0</v>
      </c>
      <c r="J11" s="5">
        <f t="shared" ref="J11:K11" si="32">if(ISNUMBER(H11), (H11-average(H:H))/stdev(H:H), "")</f>
        <v>0.3570777979</v>
      </c>
      <c r="K11" s="5">
        <f t="shared" si="32"/>
        <v>0.3069816835</v>
      </c>
      <c r="L11" s="5">
        <f t="shared" si="17"/>
        <v>0.3320297407</v>
      </c>
      <c r="M11" s="5">
        <f t="shared" si="18"/>
        <v>0.5762202189</v>
      </c>
      <c r="N11" s="5"/>
      <c r="O11" s="5">
        <v>25.0</v>
      </c>
      <c r="P11" s="5">
        <v>0.0</v>
      </c>
      <c r="Q11" s="5">
        <f t="shared" si="6"/>
        <v>25</v>
      </c>
      <c r="R11" s="5">
        <f t="shared" si="7"/>
        <v>1</v>
      </c>
      <c r="S11" s="5">
        <f t="shared" si="8"/>
        <v>0.5062565905</v>
      </c>
      <c r="T11" s="5">
        <f t="shared" si="9"/>
        <v>-0.6723405475</v>
      </c>
      <c r="U11" s="5">
        <f t="shared" si="10"/>
        <v>-0.08304197854</v>
      </c>
      <c r="V11" s="5">
        <f t="shared" si="11"/>
        <v>-0.2881700514</v>
      </c>
      <c r="W11" s="16"/>
      <c r="X11" s="5">
        <v>74.41</v>
      </c>
      <c r="Y11" s="5">
        <v>62.24</v>
      </c>
      <c r="Z11" s="5">
        <v>75.78</v>
      </c>
      <c r="AA11" s="5">
        <v>60.87</v>
      </c>
      <c r="AB11" s="5">
        <f t="shared" ref="AB11:AE11" si="33">if(X11=0, -1, (X11-average(X:X))/stdev(X:X))</f>
        <v>1.07753408</v>
      </c>
      <c r="AC11" s="5">
        <f t="shared" si="33"/>
        <v>0.7877624188</v>
      </c>
      <c r="AD11" s="5">
        <f t="shared" si="33"/>
        <v>1.17034264</v>
      </c>
      <c r="AE11" s="5">
        <f t="shared" si="33"/>
        <v>1.341857769</v>
      </c>
      <c r="AF11" s="5">
        <f t="shared" si="20"/>
        <v>1.094374227</v>
      </c>
      <c r="AG11" s="5">
        <f t="shared" si="21"/>
        <v>1.046123428</v>
      </c>
      <c r="AH11" s="1"/>
      <c r="AI11" s="5">
        <f t="shared" si="12"/>
        <v>0.6981411091</v>
      </c>
      <c r="AJ11" s="5">
        <v>0.11134857030609924</v>
      </c>
      <c r="AK11" s="5">
        <f t="shared" si="13"/>
        <v>0.5514429744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5">
        <v>808.0</v>
      </c>
      <c r="B12" s="1" t="s">
        <v>71</v>
      </c>
      <c r="C12" s="1"/>
      <c r="D12" s="5">
        <v>62.1</v>
      </c>
      <c r="E12" s="5">
        <f t="shared" si="3"/>
        <v>-0.4655754493</v>
      </c>
      <c r="F12" s="5">
        <f t="shared" si="4"/>
        <v>-0.6823308943</v>
      </c>
      <c r="G12" s="1"/>
      <c r="H12" s="5">
        <v>4.0</v>
      </c>
      <c r="I12" s="5">
        <v>1.0</v>
      </c>
      <c r="J12" s="5">
        <f t="shared" ref="J12:K12" si="34">if(ISNUMBER(H12), (H12-average(H:H))/stdev(H:H), "")</f>
        <v>0.3570777979</v>
      </c>
      <c r="K12" s="5">
        <f t="shared" si="34"/>
        <v>0.3069816835</v>
      </c>
      <c r="L12" s="5">
        <f t="shared" si="17"/>
        <v>0.3320297407</v>
      </c>
      <c r="M12" s="5">
        <f t="shared" si="18"/>
        <v>0.5762202189</v>
      </c>
      <c r="N12" s="5"/>
      <c r="O12" s="5">
        <v>904.0</v>
      </c>
      <c r="P12" s="5">
        <v>0.0</v>
      </c>
      <c r="Q12" s="5">
        <f t="shared" si="6"/>
        <v>904</v>
      </c>
      <c r="R12" s="5">
        <f t="shared" si="7"/>
        <v>1</v>
      </c>
      <c r="S12" s="5">
        <f t="shared" si="8"/>
        <v>0.5062565905</v>
      </c>
      <c r="T12" s="5">
        <f t="shared" si="9"/>
        <v>0.7592365245</v>
      </c>
      <c r="U12" s="5">
        <f t="shared" si="10"/>
        <v>0.6327465575</v>
      </c>
      <c r="V12" s="5">
        <f t="shared" si="11"/>
        <v>0.7954536803</v>
      </c>
      <c r="W12" s="1"/>
      <c r="X12" s="5">
        <v>87.17</v>
      </c>
      <c r="Y12" s="5">
        <v>79.36</v>
      </c>
      <c r="Z12" s="5">
        <v>88.8</v>
      </c>
      <c r="AA12" s="5">
        <v>77.02</v>
      </c>
      <c r="AB12" s="5">
        <f t="shared" ref="AB12:AE12" si="35">if(X12=0, -1, (X12-average(X:X))/stdev(X:X))</f>
        <v>1.952554065</v>
      </c>
      <c r="AC12" s="5">
        <f t="shared" si="35"/>
        <v>1.921303389</v>
      </c>
      <c r="AD12" s="5">
        <f t="shared" si="35"/>
        <v>2.223796655</v>
      </c>
      <c r="AE12" s="5">
        <f t="shared" si="35"/>
        <v>2.556509308</v>
      </c>
      <c r="AF12" s="5">
        <f t="shared" si="20"/>
        <v>2.163540854</v>
      </c>
      <c r="AG12" s="5">
        <f t="shared" si="21"/>
        <v>1.470897975</v>
      </c>
      <c r="AH12" s="1"/>
      <c r="AI12" s="5">
        <f t="shared" si="12"/>
        <v>0.5400602451</v>
      </c>
      <c r="AJ12" s="5">
        <v>0.2830119196978228</v>
      </c>
      <c r="AK12" s="5">
        <f t="shared" si="13"/>
        <v>0.4757981637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5">
        <v>830.0</v>
      </c>
      <c r="B13" s="1" t="s">
        <v>53</v>
      </c>
      <c r="C13" s="1"/>
      <c r="D13" s="5">
        <v>381.6</v>
      </c>
      <c r="E13" s="5">
        <f t="shared" si="3"/>
        <v>2.013613818</v>
      </c>
      <c r="F13" s="5">
        <f t="shared" si="4"/>
        <v>1.419018611</v>
      </c>
      <c r="G13" s="1"/>
      <c r="H13" s="5">
        <v>4.0</v>
      </c>
      <c r="I13" s="5">
        <v>1.0</v>
      </c>
      <c r="J13" s="5">
        <f t="shared" ref="J13:K13" si="36">if(ISNUMBER(H13), (H13-average(H:H))/stdev(H:H), "")</f>
        <v>0.3570777979</v>
      </c>
      <c r="K13" s="5">
        <f t="shared" si="36"/>
        <v>0.3069816835</v>
      </c>
      <c r="L13" s="5">
        <f t="shared" si="17"/>
        <v>0.3320297407</v>
      </c>
      <c r="M13" s="5">
        <f t="shared" si="18"/>
        <v>0.5762202189</v>
      </c>
      <c r="N13" s="5"/>
      <c r="O13" s="5">
        <v>552.0</v>
      </c>
      <c r="P13" s="5">
        <v>0.0</v>
      </c>
      <c r="Q13" s="5">
        <f t="shared" si="6"/>
        <v>552</v>
      </c>
      <c r="R13" s="5">
        <f t="shared" si="7"/>
        <v>1</v>
      </c>
      <c r="S13" s="5">
        <f t="shared" si="8"/>
        <v>0.5062565905</v>
      </c>
      <c r="T13" s="5">
        <f t="shared" si="9"/>
        <v>0.1859542386</v>
      </c>
      <c r="U13" s="5">
        <f t="shared" si="10"/>
        <v>0.3461054145</v>
      </c>
      <c r="V13" s="5">
        <f t="shared" si="11"/>
        <v>0.588307245</v>
      </c>
      <c r="W13" s="1"/>
      <c r="X13" s="5">
        <v>43.88</v>
      </c>
      <c r="Y13" s="5">
        <v>43.82</v>
      </c>
      <c r="Z13" s="5">
        <v>44.27</v>
      </c>
      <c r="AA13" s="5">
        <v>26.11</v>
      </c>
      <c r="AB13" s="5">
        <f t="shared" ref="AB13:AE13" si="37">if(X13=0, -1, (X13-average(X:X))/stdev(X:X))</f>
        <v>-1.016067812</v>
      </c>
      <c r="AC13" s="5">
        <f t="shared" si="37"/>
        <v>-0.4318535077</v>
      </c>
      <c r="AD13" s="5">
        <f t="shared" si="37"/>
        <v>-1.379145532</v>
      </c>
      <c r="AE13" s="5">
        <f t="shared" si="37"/>
        <v>-1.272463436</v>
      </c>
      <c r="AF13" s="5">
        <f t="shared" si="20"/>
        <v>-1.024882572</v>
      </c>
      <c r="AG13" s="5">
        <f t="shared" si="21"/>
        <v>-1.012364841</v>
      </c>
      <c r="AH13" s="1"/>
      <c r="AI13" s="5">
        <f t="shared" si="12"/>
        <v>0.3927953084</v>
      </c>
      <c r="AJ13" s="5">
        <v>0.49609302462596294</v>
      </c>
      <c r="AK13" s="5">
        <f t="shared" si="13"/>
        <v>0.4186197374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5">
        <v>814.0</v>
      </c>
      <c r="B14" s="1" t="s">
        <v>50</v>
      </c>
      <c r="C14" s="1"/>
      <c r="D14" s="5">
        <v>162.2</v>
      </c>
      <c r="E14" s="5">
        <f t="shared" si="3"/>
        <v>0.3111595919</v>
      </c>
      <c r="F14" s="5">
        <f t="shared" si="4"/>
        <v>0.5578168086</v>
      </c>
      <c r="G14" s="1"/>
      <c r="H14" s="5">
        <v>4.0</v>
      </c>
      <c r="I14" s="5">
        <v>1.0</v>
      </c>
      <c r="J14" s="5">
        <f t="shared" ref="J14:K14" si="38">if(ISNUMBER(H14), (H14-average(H:H))/stdev(H:H), "")</f>
        <v>0.3570777979</v>
      </c>
      <c r="K14" s="5">
        <f t="shared" si="38"/>
        <v>0.3069816835</v>
      </c>
      <c r="L14" s="5">
        <f t="shared" si="17"/>
        <v>0.3320297407</v>
      </c>
      <c r="M14" s="5">
        <f t="shared" si="18"/>
        <v>0.5762202189</v>
      </c>
      <c r="N14" s="5"/>
      <c r="O14" s="5">
        <v>1038.0</v>
      </c>
      <c r="P14" s="5">
        <v>0.0</v>
      </c>
      <c r="Q14" s="5">
        <f t="shared" si="6"/>
        <v>1038</v>
      </c>
      <c r="R14" s="5">
        <f t="shared" si="7"/>
        <v>1</v>
      </c>
      <c r="S14" s="5">
        <f t="shared" si="8"/>
        <v>0.5062565905</v>
      </c>
      <c r="T14" s="5">
        <f t="shared" si="9"/>
        <v>0.9774746675</v>
      </c>
      <c r="U14" s="5">
        <f t="shared" si="10"/>
        <v>0.741865629</v>
      </c>
      <c r="V14" s="5">
        <f t="shared" si="11"/>
        <v>0.8613162189</v>
      </c>
      <c r="W14" s="1"/>
      <c r="X14" s="5">
        <v>59.05</v>
      </c>
      <c r="Y14" s="5">
        <v>58.09</v>
      </c>
      <c r="Z14" s="5">
        <v>58.59</v>
      </c>
      <c r="AA14" s="5">
        <v>38.09</v>
      </c>
      <c r="AB14" s="5">
        <f t="shared" ref="AB14:AE14" si="39">if(X14=0, -1, (X14-average(X:X))/stdev(X:X))</f>
        <v>0.02421848679</v>
      </c>
      <c r="AC14" s="5">
        <f t="shared" si="39"/>
        <v>0.5129846721</v>
      </c>
      <c r="AD14" s="5">
        <f t="shared" si="39"/>
        <v>-0.2205079371</v>
      </c>
      <c r="AE14" s="5">
        <f t="shared" si="39"/>
        <v>-0.3714401897</v>
      </c>
      <c r="AF14" s="5">
        <f t="shared" si="20"/>
        <v>-0.01368624198</v>
      </c>
      <c r="AG14" s="5">
        <f t="shared" si="21"/>
        <v>-0.116988213</v>
      </c>
      <c r="AH14" s="1"/>
      <c r="AI14" s="5">
        <f t="shared" si="12"/>
        <v>0.4695912584</v>
      </c>
      <c r="AJ14" s="5">
        <v>0.24464871569845703</v>
      </c>
      <c r="AK14" s="5">
        <f t="shared" si="13"/>
        <v>0.4133556227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5">
        <v>520.0</v>
      </c>
      <c r="B15" s="1" t="s">
        <v>55</v>
      </c>
      <c r="C15" s="1"/>
      <c r="D15" s="5">
        <v>64.9</v>
      </c>
      <c r="E15" s="5">
        <f t="shared" si="3"/>
        <v>-0.443848595</v>
      </c>
      <c r="F15" s="5">
        <f t="shared" si="4"/>
        <v>-0.6662196297</v>
      </c>
      <c r="G15" s="1"/>
      <c r="H15" s="5">
        <v>4.0</v>
      </c>
      <c r="I15" s="5">
        <v>1.0</v>
      </c>
      <c r="J15" s="5">
        <f t="shared" ref="J15:K15" si="40">if(ISNUMBER(H15), (H15-average(H:H))/stdev(H:H), "")</f>
        <v>0.3570777979</v>
      </c>
      <c r="K15" s="5">
        <f t="shared" si="40"/>
        <v>0.3069816835</v>
      </c>
      <c r="L15" s="5">
        <f t="shared" si="17"/>
        <v>0.3320297407</v>
      </c>
      <c r="M15" s="5">
        <f t="shared" si="18"/>
        <v>0.5762202189</v>
      </c>
      <c r="N15" s="5"/>
      <c r="O15" s="5">
        <v>636.0</v>
      </c>
      <c r="P15" s="5">
        <v>0.0</v>
      </c>
      <c r="Q15" s="5">
        <f t="shared" si="6"/>
        <v>636</v>
      </c>
      <c r="R15" s="5">
        <f t="shared" si="7"/>
        <v>1</v>
      </c>
      <c r="S15" s="5">
        <f t="shared" si="8"/>
        <v>0.5062565905</v>
      </c>
      <c r="T15" s="5">
        <f t="shared" si="9"/>
        <v>0.3227602386</v>
      </c>
      <c r="U15" s="5">
        <f t="shared" si="10"/>
        <v>0.4145084145</v>
      </c>
      <c r="V15" s="5">
        <f t="shared" si="11"/>
        <v>0.643823279</v>
      </c>
      <c r="W15" s="1"/>
      <c r="X15" s="5">
        <v>54.17</v>
      </c>
      <c r="Y15" s="5">
        <v>74.15</v>
      </c>
      <c r="Z15" s="5">
        <v>82.94</v>
      </c>
      <c r="AA15" s="5">
        <v>56.58</v>
      </c>
      <c r="AB15" s="5">
        <f t="shared" ref="AB15:AE15" si="41">if(X15=0, -1, (X15-average(X:X))/stdev(X:X))</f>
        <v>-0.3104286548</v>
      </c>
      <c r="AC15" s="5">
        <f t="shared" si="41"/>
        <v>1.576341446</v>
      </c>
      <c r="AD15" s="5">
        <f t="shared" si="41"/>
        <v>1.749661437</v>
      </c>
      <c r="AE15" s="5">
        <f t="shared" si="41"/>
        <v>1.019204203</v>
      </c>
      <c r="AF15" s="5">
        <f t="shared" si="20"/>
        <v>1.008694608</v>
      </c>
      <c r="AG15" s="5">
        <f t="shared" si="21"/>
        <v>1.004337895</v>
      </c>
      <c r="AH15" s="1"/>
      <c r="AI15" s="5">
        <f t="shared" si="12"/>
        <v>0.3895404409</v>
      </c>
      <c r="AJ15" s="5">
        <v>0.3383400464467791</v>
      </c>
      <c r="AK15" s="5">
        <f t="shared" si="13"/>
        <v>0.3767403423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5">
        <v>1221.0</v>
      </c>
      <c r="B16" s="1" t="s">
        <v>117</v>
      </c>
      <c r="C16" s="1"/>
      <c r="D16" s="5">
        <v>117.8</v>
      </c>
      <c r="E16" s="5">
        <f t="shared" si="3"/>
        <v>-0.03336624053</v>
      </c>
      <c r="F16" s="5">
        <f t="shared" si="4"/>
        <v>-0.1826642837</v>
      </c>
      <c r="G16" s="1"/>
      <c r="H16" s="5">
        <v>4.0</v>
      </c>
      <c r="I16" s="5">
        <v>1.0</v>
      </c>
      <c r="J16" s="5">
        <f t="shared" ref="J16:K16" si="42">if(ISNUMBER(H16), (H16-average(H:H))/stdev(H:H), "")</f>
        <v>0.3570777979</v>
      </c>
      <c r="K16" s="5">
        <f t="shared" si="42"/>
        <v>0.3069816835</v>
      </c>
      <c r="L16" s="5">
        <f t="shared" si="17"/>
        <v>0.3320297407</v>
      </c>
      <c r="M16" s="5">
        <f t="shared" si="18"/>
        <v>0.5762202189</v>
      </c>
      <c r="N16" s="5"/>
      <c r="O16" s="5">
        <v>194.0</v>
      </c>
      <c r="P16" s="5">
        <v>0.0</v>
      </c>
      <c r="Q16" s="5">
        <f t="shared" si="6"/>
        <v>194</v>
      </c>
      <c r="R16" s="5">
        <f t="shared" si="7"/>
        <v>1</v>
      </c>
      <c r="S16" s="5">
        <f t="shared" si="8"/>
        <v>0.5062565905</v>
      </c>
      <c r="T16" s="5">
        <f t="shared" si="9"/>
        <v>-0.3970999046</v>
      </c>
      <c r="U16" s="5">
        <f t="shared" si="10"/>
        <v>0.05457834295</v>
      </c>
      <c r="V16" s="5">
        <f t="shared" si="11"/>
        <v>0.2336200825</v>
      </c>
      <c r="W16" s="1"/>
      <c r="X16" s="5">
        <v>84.38</v>
      </c>
      <c r="Y16" s="5">
        <v>65.63</v>
      </c>
      <c r="Z16" s="5">
        <v>58.59</v>
      </c>
      <c r="AA16" s="5">
        <v>48.44</v>
      </c>
      <c r="AB16" s="5">
        <f t="shared" ref="AB16:AE16" si="43">if(X16=0, -1, (X16-average(X:X))/stdev(X:X))</f>
        <v>1.761229162</v>
      </c>
      <c r="AC16" s="5">
        <f t="shared" si="43"/>
        <v>1.012219422</v>
      </c>
      <c r="AD16" s="5">
        <f t="shared" si="43"/>
        <v>-0.2205079371</v>
      </c>
      <c r="AE16" s="5">
        <f t="shared" si="43"/>
        <v>0.4069897435</v>
      </c>
      <c r="AF16" s="5">
        <f t="shared" si="20"/>
        <v>0.7399825976</v>
      </c>
      <c r="AG16" s="5">
        <f t="shared" si="21"/>
        <v>0.8602224117</v>
      </c>
      <c r="AH16" s="1"/>
      <c r="AI16" s="5">
        <f t="shared" si="12"/>
        <v>0.3718496074</v>
      </c>
      <c r="AJ16" s="1"/>
      <c r="AK16" s="5">
        <f t="shared" si="13"/>
        <v>0.3718496074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5">
        <v>541.0</v>
      </c>
      <c r="B17" s="1" t="s">
        <v>58</v>
      </c>
      <c r="C17" s="1"/>
      <c r="D17" s="5">
        <v>47.9</v>
      </c>
      <c r="E17" s="5">
        <f t="shared" si="3"/>
        <v>-0.575761639</v>
      </c>
      <c r="F17" s="5">
        <f t="shared" si="4"/>
        <v>-0.7587895881</v>
      </c>
      <c r="G17" s="1"/>
      <c r="H17" s="5">
        <v>4.0</v>
      </c>
      <c r="I17" s="5">
        <v>1.0</v>
      </c>
      <c r="J17" s="5">
        <f t="shared" ref="J17:K17" si="44">if(ISNUMBER(H17), (H17-average(H:H))/stdev(H:H), "")</f>
        <v>0.3570777979</v>
      </c>
      <c r="K17" s="5">
        <f t="shared" si="44"/>
        <v>0.3069816835</v>
      </c>
      <c r="L17" s="5">
        <f t="shared" si="17"/>
        <v>0.3320297407</v>
      </c>
      <c r="M17" s="5">
        <f t="shared" si="18"/>
        <v>0.5762202189</v>
      </c>
      <c r="N17" s="5"/>
      <c r="O17" s="5">
        <v>594.0</v>
      </c>
      <c r="P17" s="5">
        <v>0.0</v>
      </c>
      <c r="Q17" s="5">
        <f t="shared" si="6"/>
        <v>594</v>
      </c>
      <c r="R17" s="5">
        <f t="shared" si="7"/>
        <v>1</v>
      </c>
      <c r="S17" s="5">
        <f t="shared" si="8"/>
        <v>0.5062565905</v>
      </c>
      <c r="T17" s="5">
        <f t="shared" si="9"/>
        <v>0.2543572386</v>
      </c>
      <c r="U17" s="5">
        <f t="shared" si="10"/>
        <v>0.3803069145</v>
      </c>
      <c r="V17" s="5">
        <f t="shared" si="11"/>
        <v>0.6166902906</v>
      </c>
      <c r="W17" s="1"/>
      <c r="X17" s="5">
        <v>73.76</v>
      </c>
      <c r="Y17" s="5">
        <v>61.26</v>
      </c>
      <c r="Z17" s="5">
        <v>80.47</v>
      </c>
      <c r="AA17" s="5">
        <v>59.51</v>
      </c>
      <c r="AB17" s="5">
        <f t="shared" ref="AB17:AE17" si="45">if(X17=0, -1, (X17-average(X:X))/stdev(X:X))</f>
        <v>1.032960178</v>
      </c>
      <c r="AC17" s="5">
        <f t="shared" si="45"/>
        <v>0.7228751437</v>
      </c>
      <c r="AD17" s="5">
        <f t="shared" si="45"/>
        <v>1.549812634</v>
      </c>
      <c r="AE17" s="5">
        <f t="shared" si="45"/>
        <v>1.239571324</v>
      </c>
      <c r="AF17" s="5">
        <f t="shared" si="20"/>
        <v>1.13630482</v>
      </c>
      <c r="AG17" s="5">
        <f t="shared" si="21"/>
        <v>1.065975994</v>
      </c>
      <c r="AH17" s="1"/>
      <c r="AI17" s="5">
        <f t="shared" si="12"/>
        <v>0.3750242289</v>
      </c>
      <c r="AJ17" s="5">
        <v>0.22161455324394272</v>
      </c>
      <c r="AK17" s="5">
        <f t="shared" si="13"/>
        <v>0.33667181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5">
        <v>239.0</v>
      </c>
      <c r="B18" s="1" t="s">
        <v>40</v>
      </c>
      <c r="C18" s="1"/>
      <c r="D18" s="5">
        <v>114.0</v>
      </c>
      <c r="E18" s="5">
        <f t="shared" si="3"/>
        <v>-0.06285268565</v>
      </c>
      <c r="F18" s="5">
        <f t="shared" si="4"/>
        <v>-0.250704379</v>
      </c>
      <c r="G18" s="1"/>
      <c r="H18" s="5">
        <v>4.0</v>
      </c>
      <c r="I18" s="5">
        <v>1.0</v>
      </c>
      <c r="J18" s="5">
        <f t="shared" ref="J18:K18" si="46">if(ISNUMBER(H18), (H18-average(H:H))/stdev(H:H), "")</f>
        <v>0.3570777979</v>
      </c>
      <c r="K18" s="5">
        <f t="shared" si="46"/>
        <v>0.3069816835</v>
      </c>
      <c r="L18" s="5">
        <f t="shared" si="17"/>
        <v>0.3320297407</v>
      </c>
      <c r="M18" s="5">
        <f t="shared" si="18"/>
        <v>0.5762202189</v>
      </c>
      <c r="N18" s="5"/>
      <c r="O18" s="5">
        <v>243.0</v>
      </c>
      <c r="P18" s="5">
        <v>0.0</v>
      </c>
      <c r="Q18" s="5">
        <f t="shared" si="6"/>
        <v>243</v>
      </c>
      <c r="R18" s="5">
        <f t="shared" si="7"/>
        <v>1</v>
      </c>
      <c r="S18" s="5">
        <f t="shared" si="8"/>
        <v>0.5062565905</v>
      </c>
      <c r="T18" s="5">
        <f t="shared" si="9"/>
        <v>-0.3172964045</v>
      </c>
      <c r="U18" s="5">
        <f t="shared" si="10"/>
        <v>0.09448009297</v>
      </c>
      <c r="V18" s="5">
        <f t="shared" si="11"/>
        <v>0.3073761425</v>
      </c>
      <c r="W18" s="1"/>
      <c r="X18" s="5">
        <v>66.6</v>
      </c>
      <c r="Y18" s="5">
        <v>58.07</v>
      </c>
      <c r="Z18" s="5">
        <v>71.61</v>
      </c>
      <c r="AA18" s="5">
        <v>53.52</v>
      </c>
      <c r="AB18" s="5">
        <f t="shared" ref="AB18:AE18" si="47">if(X18=0, -1, (X18-average(X:X))/stdev(X:X))</f>
        <v>0.541961503</v>
      </c>
      <c r="AC18" s="5">
        <f t="shared" si="47"/>
        <v>0.511660442</v>
      </c>
      <c r="AD18" s="5">
        <f t="shared" si="47"/>
        <v>0.8329460776</v>
      </c>
      <c r="AE18" s="5">
        <f t="shared" si="47"/>
        <v>0.789059701</v>
      </c>
      <c r="AF18" s="5">
        <f t="shared" si="20"/>
        <v>0.6689069309</v>
      </c>
      <c r="AG18" s="5">
        <f t="shared" si="21"/>
        <v>0.8178673064</v>
      </c>
      <c r="AH18" s="1"/>
      <c r="AI18" s="5">
        <f t="shared" si="12"/>
        <v>0.3626898222</v>
      </c>
      <c r="AJ18" s="5">
        <v>0.18569821735795322</v>
      </c>
      <c r="AK18" s="5">
        <f t="shared" si="13"/>
        <v>0.318441921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5">
        <v>810.0</v>
      </c>
      <c r="B19" s="1" t="s">
        <v>54</v>
      </c>
      <c r="C19" s="1"/>
      <c r="D19" s="5">
        <v>371.5</v>
      </c>
      <c r="E19" s="5">
        <f t="shared" si="3"/>
        <v>1.935241951</v>
      </c>
      <c r="F19" s="5">
        <f t="shared" si="4"/>
        <v>1.391129739</v>
      </c>
      <c r="G19" s="1"/>
      <c r="H19" s="5">
        <v>4.0</v>
      </c>
      <c r="I19" s="5">
        <v>1.0</v>
      </c>
      <c r="J19" s="5">
        <f t="shared" ref="J19:K19" si="48">if(ISNUMBER(H19), (H19-average(H:H))/stdev(H:H), "")</f>
        <v>0.3570777979</v>
      </c>
      <c r="K19" s="5">
        <f t="shared" si="48"/>
        <v>0.3069816835</v>
      </c>
      <c r="L19" s="5">
        <f t="shared" si="17"/>
        <v>0.3320297407</v>
      </c>
      <c r="M19" s="5">
        <f t="shared" si="18"/>
        <v>0.5762202189</v>
      </c>
      <c r="N19" s="5"/>
      <c r="O19" s="5">
        <v>300.0</v>
      </c>
      <c r="P19" s="5">
        <v>4.0</v>
      </c>
      <c r="Q19" s="5">
        <f t="shared" si="6"/>
        <v>304</v>
      </c>
      <c r="R19" s="5">
        <f t="shared" si="7"/>
        <v>0.9736842105</v>
      </c>
      <c r="S19" s="5">
        <f t="shared" si="8"/>
        <v>0.47216051</v>
      </c>
      <c r="T19" s="5">
        <f t="shared" si="9"/>
        <v>-0.2179491902</v>
      </c>
      <c r="U19" s="5">
        <f t="shared" si="10"/>
        <v>0.1271056599</v>
      </c>
      <c r="V19" s="5">
        <f t="shared" si="11"/>
        <v>0.3565188072</v>
      </c>
      <c r="W19" s="1"/>
      <c r="X19" s="5">
        <v>52.86</v>
      </c>
      <c r="Y19" s="5">
        <v>28.19</v>
      </c>
      <c r="Z19" s="5">
        <v>60.61</v>
      </c>
      <c r="AA19" s="5">
        <v>28.32</v>
      </c>
      <c r="AB19" s="5">
        <f t="shared" ref="AB19:AE19" si="49">if(X19=0, -1, (X19-average(X:X))/stdev(X:X))</f>
        <v>-0.4002622113</v>
      </c>
      <c r="AC19" s="5">
        <f t="shared" si="49"/>
        <v>-1.466739335</v>
      </c>
      <c r="AD19" s="5">
        <f t="shared" si="49"/>
        <v>-0.057068835</v>
      </c>
      <c r="AE19" s="5">
        <f t="shared" si="49"/>
        <v>-1.106247962</v>
      </c>
      <c r="AF19" s="5">
        <f t="shared" si="20"/>
        <v>-0.7575795858</v>
      </c>
      <c r="AG19" s="5">
        <f t="shared" si="21"/>
        <v>-0.8703904789</v>
      </c>
      <c r="AH19" s="1"/>
      <c r="AI19" s="5">
        <f t="shared" si="12"/>
        <v>0.3633695716</v>
      </c>
      <c r="AJ19" s="5">
        <v>0.10311432218507618</v>
      </c>
      <c r="AK19" s="5">
        <f t="shared" si="13"/>
        <v>0.2983057592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5">
        <v>1183.0</v>
      </c>
      <c r="B20" s="14" t="s">
        <v>100</v>
      </c>
      <c r="C20" s="1"/>
      <c r="D20" s="5">
        <v>116.4</v>
      </c>
      <c r="E20" s="5">
        <f t="shared" si="3"/>
        <v>-0.04422966768</v>
      </c>
      <c r="F20" s="5">
        <f t="shared" si="4"/>
        <v>-0.210308506</v>
      </c>
      <c r="G20" s="1"/>
      <c r="H20" s="5">
        <v>4.0</v>
      </c>
      <c r="I20" s="5">
        <v>1.0</v>
      </c>
      <c r="J20" s="5">
        <f t="shared" ref="J20:K20" si="50">if(ISNUMBER(H20), (H20-average(H:H))/stdev(H:H), "")</f>
        <v>0.3570777979</v>
      </c>
      <c r="K20" s="5">
        <f t="shared" si="50"/>
        <v>0.3069816835</v>
      </c>
      <c r="L20" s="5">
        <f t="shared" si="17"/>
        <v>0.3320297407</v>
      </c>
      <c r="M20" s="5">
        <f t="shared" si="18"/>
        <v>0.5762202189</v>
      </c>
      <c r="N20" s="5"/>
      <c r="O20" s="5">
        <v>402.0</v>
      </c>
      <c r="P20" s="5">
        <v>0.0</v>
      </c>
      <c r="Q20" s="5">
        <f t="shared" si="6"/>
        <v>402</v>
      </c>
      <c r="R20" s="5">
        <f t="shared" si="7"/>
        <v>1</v>
      </c>
      <c r="S20" s="5">
        <f t="shared" si="8"/>
        <v>0.5062565905</v>
      </c>
      <c r="T20" s="5">
        <f t="shared" si="9"/>
        <v>-0.05834219012</v>
      </c>
      <c r="U20" s="5">
        <f t="shared" si="10"/>
        <v>0.2239572002</v>
      </c>
      <c r="V20" s="5">
        <f t="shared" si="11"/>
        <v>0.4732411649</v>
      </c>
      <c r="W20" s="1"/>
      <c r="X20" s="5">
        <v>73.5</v>
      </c>
      <c r="Y20" s="5">
        <v>48.37</v>
      </c>
      <c r="Z20" s="5">
        <v>67.51</v>
      </c>
      <c r="AA20" s="5">
        <v>54.49</v>
      </c>
      <c r="AB20" s="5">
        <f t="shared" ref="AB20:AE20" si="51">if(X20=0, -1, (X20-average(X:X))/stdev(X:X))</f>
        <v>1.015130617</v>
      </c>
      <c r="AC20" s="5">
        <f t="shared" si="51"/>
        <v>-0.1305911588</v>
      </c>
      <c r="AD20" s="5">
        <f t="shared" si="51"/>
        <v>0.5012132465</v>
      </c>
      <c r="AE20" s="5">
        <f t="shared" si="51"/>
        <v>0.8620140039</v>
      </c>
      <c r="AF20" s="5">
        <f t="shared" si="20"/>
        <v>0.5619416772</v>
      </c>
      <c r="AG20" s="5">
        <f t="shared" si="21"/>
        <v>0.7496276924</v>
      </c>
      <c r="AH20" s="1"/>
      <c r="AI20" s="5">
        <f t="shared" si="12"/>
        <v>0.3971951426</v>
      </c>
      <c r="AJ20" s="17">
        <v>-0.128115910258843</v>
      </c>
      <c r="AK20" s="5">
        <f t="shared" si="13"/>
        <v>0.2658673794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5">
        <v>945.0</v>
      </c>
      <c r="B21" s="1" t="s">
        <v>118</v>
      </c>
      <c r="C21" s="1"/>
      <c r="D21" s="5">
        <v>107.0</v>
      </c>
      <c r="E21" s="5">
        <f t="shared" si="3"/>
        <v>-0.1171698214</v>
      </c>
      <c r="F21" s="5">
        <f t="shared" si="4"/>
        <v>-0.3423007762</v>
      </c>
      <c r="G21" s="1"/>
      <c r="H21" s="5">
        <v>4.0</v>
      </c>
      <c r="I21" s="5">
        <v>1.0</v>
      </c>
      <c r="J21" s="5">
        <f t="shared" ref="J21:K21" si="52">if(ISNUMBER(H21), (H21-average(H:H))/stdev(H:H), "")</f>
        <v>0.3570777979</v>
      </c>
      <c r="K21" s="5">
        <f t="shared" si="52"/>
        <v>0.3069816835</v>
      </c>
      <c r="L21" s="5">
        <f t="shared" si="17"/>
        <v>0.3320297407</v>
      </c>
      <c r="M21" s="5">
        <f t="shared" si="18"/>
        <v>0.5762202189</v>
      </c>
      <c r="N21" s="5"/>
      <c r="O21" s="5">
        <v>77.0</v>
      </c>
      <c r="P21" s="5">
        <v>0.0</v>
      </c>
      <c r="Q21" s="5">
        <f t="shared" si="6"/>
        <v>77</v>
      </c>
      <c r="R21" s="5">
        <f t="shared" si="7"/>
        <v>1</v>
      </c>
      <c r="S21" s="5">
        <f t="shared" si="8"/>
        <v>0.5062565905</v>
      </c>
      <c r="T21" s="5">
        <f t="shared" si="9"/>
        <v>-0.5876511189</v>
      </c>
      <c r="U21" s="5">
        <f t="shared" si="10"/>
        <v>-0.04069726424</v>
      </c>
      <c r="V21" s="5">
        <f t="shared" si="11"/>
        <v>-0.2017356296</v>
      </c>
      <c r="W21" s="1"/>
      <c r="X21" s="5">
        <v>77.08</v>
      </c>
      <c r="Y21" s="5">
        <v>72.92</v>
      </c>
      <c r="Z21" s="5">
        <v>57.55</v>
      </c>
      <c r="AA21" s="5">
        <v>60.16</v>
      </c>
      <c r="AB21" s="5">
        <f t="shared" ref="AB21:AE21" si="53">if(X21=0, -1, (X21-average(X:X))/stdev(X:X))</f>
        <v>1.260629955</v>
      </c>
      <c r="AC21" s="5">
        <f t="shared" si="53"/>
        <v>1.494901295</v>
      </c>
      <c r="AD21" s="5">
        <f t="shared" si="53"/>
        <v>-0.3046548016</v>
      </c>
      <c r="AE21" s="5">
        <f t="shared" si="53"/>
        <v>1.288458228</v>
      </c>
      <c r="AF21" s="5">
        <f t="shared" si="20"/>
        <v>0.934833669</v>
      </c>
      <c r="AG21" s="5">
        <f t="shared" si="21"/>
        <v>0.9668679688</v>
      </c>
      <c r="AH21" s="1"/>
      <c r="AI21" s="5">
        <f t="shared" si="12"/>
        <v>0.2497629455</v>
      </c>
      <c r="AJ21" s="5">
        <v>0.29562839870690827</v>
      </c>
      <c r="AK21" s="5">
        <f t="shared" si="13"/>
        <v>0.2612293088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>
      <c r="A22" s="5">
        <v>934.0</v>
      </c>
      <c r="B22" s="1" t="s">
        <v>52</v>
      </c>
      <c r="C22" s="1"/>
      <c r="D22" s="5">
        <v>104.4</v>
      </c>
      <c r="E22" s="5">
        <f t="shared" si="3"/>
        <v>-0.1373447575</v>
      </c>
      <c r="F22" s="5">
        <f t="shared" si="4"/>
        <v>-0.3706005363</v>
      </c>
      <c r="G22" s="1"/>
      <c r="H22" s="5">
        <v>4.0</v>
      </c>
      <c r="I22" s="5">
        <v>1.0</v>
      </c>
      <c r="J22" s="5">
        <f t="shared" ref="J22:K22" si="54">if(ISNUMBER(H22), (H22-average(H:H))/stdev(H:H), "")</f>
        <v>0.3570777979</v>
      </c>
      <c r="K22" s="5">
        <f t="shared" si="54"/>
        <v>0.3069816835</v>
      </c>
      <c r="L22" s="5">
        <f t="shared" si="17"/>
        <v>0.3320297407</v>
      </c>
      <c r="M22" s="5">
        <f t="shared" si="18"/>
        <v>0.5762202189</v>
      </c>
      <c r="N22" s="5"/>
      <c r="O22" s="5">
        <v>455.0</v>
      </c>
      <c r="P22" s="5">
        <v>0.0</v>
      </c>
      <c r="Q22" s="5">
        <f t="shared" si="6"/>
        <v>455</v>
      </c>
      <c r="R22" s="5">
        <f t="shared" si="7"/>
        <v>1</v>
      </c>
      <c r="S22" s="5">
        <f t="shared" si="8"/>
        <v>0.5062565905</v>
      </c>
      <c r="T22" s="5">
        <f t="shared" si="9"/>
        <v>0.02797588135</v>
      </c>
      <c r="U22" s="5">
        <f t="shared" si="10"/>
        <v>0.2671162359</v>
      </c>
      <c r="V22" s="5">
        <f t="shared" si="11"/>
        <v>0.5168328897</v>
      </c>
      <c r="W22" s="1"/>
      <c r="X22" s="5">
        <v>53.84</v>
      </c>
      <c r="Y22" s="5">
        <v>50.59</v>
      </c>
      <c r="Z22" s="5">
        <v>68.42</v>
      </c>
      <c r="AA22" s="5">
        <v>40.23</v>
      </c>
      <c r="AB22" s="5">
        <f t="shared" ref="AB22:AE22" si="55">if(X22=0, -1, (X22-average(X:X))/stdev(X:X))</f>
        <v>-0.333058482</v>
      </c>
      <c r="AC22" s="5">
        <f t="shared" si="55"/>
        <v>0.0163983828</v>
      </c>
      <c r="AD22" s="5">
        <f t="shared" si="55"/>
        <v>0.5748417529</v>
      </c>
      <c r="AE22" s="5">
        <f t="shared" si="55"/>
        <v>-0.2104894595</v>
      </c>
      <c r="AF22" s="5">
        <f t="shared" si="20"/>
        <v>0.01192304853</v>
      </c>
      <c r="AG22" s="5">
        <f t="shared" si="21"/>
        <v>0.1091927128</v>
      </c>
      <c r="AH22" s="1"/>
      <c r="AI22" s="5">
        <f t="shared" si="12"/>
        <v>0.2079113213</v>
      </c>
      <c r="AJ22" s="5">
        <v>0.4124702122253819</v>
      </c>
      <c r="AK22" s="5">
        <f t="shared" si="13"/>
        <v>0.259051044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>
      <c r="A23" s="5">
        <v>174.0</v>
      </c>
      <c r="B23" s="1" t="s">
        <v>35</v>
      </c>
      <c r="C23" s="1"/>
      <c r="D23" s="5">
        <v>85.5</v>
      </c>
      <c r="E23" s="5">
        <f t="shared" si="3"/>
        <v>-0.2840010241</v>
      </c>
      <c r="F23" s="5">
        <f t="shared" si="4"/>
        <v>-0.5329174646</v>
      </c>
      <c r="G23" s="1"/>
      <c r="H23" s="5">
        <v>4.0</v>
      </c>
      <c r="I23" s="5">
        <v>1.0</v>
      </c>
      <c r="J23" s="5">
        <f t="shared" ref="J23:K23" si="56">if(ISNUMBER(H23), (H23-average(H:H))/stdev(H:H), "")</f>
        <v>0.3570777979</v>
      </c>
      <c r="K23" s="5">
        <f t="shared" si="56"/>
        <v>0.3069816835</v>
      </c>
      <c r="L23" s="5">
        <f t="shared" si="17"/>
        <v>0.3320297407</v>
      </c>
      <c r="M23" s="5">
        <f t="shared" si="18"/>
        <v>0.5762202189</v>
      </c>
      <c r="N23" s="5"/>
      <c r="O23" s="5">
        <v>1451.0</v>
      </c>
      <c r="P23" s="5">
        <v>0.0</v>
      </c>
      <c r="Q23" s="5">
        <f t="shared" si="6"/>
        <v>1451</v>
      </c>
      <c r="R23" s="5">
        <f t="shared" si="7"/>
        <v>1</v>
      </c>
      <c r="S23" s="5">
        <f t="shared" si="8"/>
        <v>0.5062565905</v>
      </c>
      <c r="T23" s="5">
        <f t="shared" si="9"/>
        <v>1.650104168</v>
      </c>
      <c r="U23" s="5">
        <f t="shared" si="10"/>
        <v>1.078180379</v>
      </c>
      <c r="V23" s="5">
        <f t="shared" si="11"/>
        <v>1.03835465</v>
      </c>
      <c r="W23" s="1"/>
      <c r="X23" s="5">
        <v>51.43</v>
      </c>
      <c r="Y23" s="5">
        <v>52.67</v>
      </c>
      <c r="Z23" s="5">
        <v>64.97</v>
      </c>
      <c r="AA23" s="5">
        <v>44.14</v>
      </c>
      <c r="AB23" s="5">
        <f t="shared" ref="AB23:AE23" si="57">if(X23=0, -1, (X23-average(X:X))/stdev(X:X))</f>
        <v>-0.4983247958</v>
      </c>
      <c r="AC23" s="5">
        <f t="shared" si="57"/>
        <v>0.1541183137</v>
      </c>
      <c r="AD23" s="5">
        <f t="shared" si="57"/>
        <v>0.2957007122</v>
      </c>
      <c r="AE23" s="5">
        <f t="shared" si="57"/>
        <v>0.08358407076</v>
      </c>
      <c r="AF23" s="5">
        <f t="shared" si="20"/>
        <v>0.008769575194</v>
      </c>
      <c r="AG23" s="5">
        <f t="shared" si="21"/>
        <v>0.09364601002</v>
      </c>
      <c r="AH23" s="1"/>
      <c r="AI23" s="5">
        <f t="shared" si="12"/>
        <v>0.2938258536</v>
      </c>
      <c r="AJ23" s="5">
        <v>0.11496282695657002</v>
      </c>
      <c r="AK23" s="5">
        <f t="shared" si="13"/>
        <v>0.2491100969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5">
        <v>1117.0</v>
      </c>
      <c r="B24" s="1" t="s">
        <v>119</v>
      </c>
      <c r="C24" s="1"/>
      <c r="D24" s="5">
        <v>98.6</v>
      </c>
      <c r="E24" s="5">
        <f t="shared" si="3"/>
        <v>-0.1823503843</v>
      </c>
      <c r="F24" s="5">
        <f t="shared" si="4"/>
        <v>-0.4270250394</v>
      </c>
      <c r="G24" s="1"/>
      <c r="H24" s="5">
        <v>4.0</v>
      </c>
      <c r="I24" s="5">
        <v>1.0</v>
      </c>
      <c r="J24" s="5">
        <f t="shared" ref="J24:K24" si="58">if(ISNUMBER(H24), (H24-average(H:H))/stdev(H:H), "")</f>
        <v>0.3570777979</v>
      </c>
      <c r="K24" s="5">
        <f t="shared" si="58"/>
        <v>0.3069816835</v>
      </c>
      <c r="L24" s="5">
        <f t="shared" si="17"/>
        <v>0.3320297407</v>
      </c>
      <c r="M24" s="5">
        <f t="shared" si="18"/>
        <v>0.5762202189</v>
      </c>
      <c r="N24" s="5"/>
      <c r="O24" s="5">
        <v>365.0</v>
      </c>
      <c r="P24" s="5">
        <v>0.0</v>
      </c>
      <c r="Q24" s="5">
        <f t="shared" si="6"/>
        <v>365</v>
      </c>
      <c r="R24" s="5">
        <f t="shared" si="7"/>
        <v>1</v>
      </c>
      <c r="S24" s="5">
        <f t="shared" si="8"/>
        <v>0.5062565905</v>
      </c>
      <c r="T24" s="5">
        <f t="shared" si="9"/>
        <v>-0.1186019759</v>
      </c>
      <c r="U24" s="5">
        <f t="shared" si="10"/>
        <v>0.1938273073</v>
      </c>
      <c r="V24" s="5">
        <f t="shared" si="11"/>
        <v>0.440258228</v>
      </c>
      <c r="W24" s="1"/>
      <c r="X24" s="5">
        <v>59.38</v>
      </c>
      <c r="Y24" s="5">
        <v>51.39</v>
      </c>
      <c r="Z24" s="5">
        <v>59.03</v>
      </c>
      <c r="AA24" s="5">
        <v>50.0</v>
      </c>
      <c r="AB24" s="5">
        <f t="shared" ref="AB24:AE24" si="59">if(X24=0, -1, (X24-average(X:X))/stdev(X:X))</f>
        <v>0.04684831399</v>
      </c>
      <c r="AC24" s="5">
        <f t="shared" si="59"/>
        <v>0.06936758699</v>
      </c>
      <c r="AD24" s="5">
        <f t="shared" si="59"/>
        <v>-0.1849073406</v>
      </c>
      <c r="AE24" s="5">
        <f t="shared" si="59"/>
        <v>0.5243183131</v>
      </c>
      <c r="AF24" s="5">
        <f t="shared" si="20"/>
        <v>0.1139067184</v>
      </c>
      <c r="AG24" s="5">
        <f t="shared" si="21"/>
        <v>0.3375006939</v>
      </c>
      <c r="AH24" s="1"/>
      <c r="AI24" s="5">
        <f t="shared" si="12"/>
        <v>0.2317385253</v>
      </c>
      <c r="AJ24" s="1"/>
      <c r="AK24" s="5">
        <f t="shared" si="13"/>
        <v>0.2317385253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5">
        <v>513.0</v>
      </c>
      <c r="B25" s="1" t="s">
        <v>57</v>
      </c>
      <c r="C25" s="1"/>
      <c r="D25" s="5">
        <v>28.8</v>
      </c>
      <c r="E25" s="5">
        <f t="shared" si="3"/>
        <v>-0.7239698236</v>
      </c>
      <c r="F25" s="5">
        <f t="shared" si="4"/>
        <v>-0.8508641629</v>
      </c>
      <c r="G25" s="1"/>
      <c r="H25" s="5">
        <v>4.0</v>
      </c>
      <c r="I25" s="5">
        <v>1.0</v>
      </c>
      <c r="J25" s="5">
        <f t="shared" ref="J25:K25" si="60">if(ISNUMBER(H25), (H25-average(H:H))/stdev(H:H), "")</f>
        <v>0.3570777979</v>
      </c>
      <c r="K25" s="5">
        <f t="shared" si="60"/>
        <v>0.3069816835</v>
      </c>
      <c r="L25" s="5">
        <f t="shared" si="17"/>
        <v>0.3320297407</v>
      </c>
      <c r="M25" s="5">
        <f t="shared" si="18"/>
        <v>0.5762202189</v>
      </c>
      <c r="N25" s="5"/>
      <c r="O25" s="5">
        <v>401.0</v>
      </c>
      <c r="P25" s="5">
        <v>0.0</v>
      </c>
      <c r="Q25" s="5">
        <f t="shared" si="6"/>
        <v>401</v>
      </c>
      <c r="R25" s="5">
        <f t="shared" si="7"/>
        <v>1</v>
      </c>
      <c r="S25" s="5">
        <f t="shared" si="8"/>
        <v>0.5062565905</v>
      </c>
      <c r="T25" s="5">
        <f t="shared" si="9"/>
        <v>-0.05997083298</v>
      </c>
      <c r="U25" s="5">
        <f t="shared" si="10"/>
        <v>0.2231428787</v>
      </c>
      <c r="V25" s="5">
        <f t="shared" si="11"/>
        <v>0.4723800152</v>
      </c>
      <c r="W25" s="1"/>
      <c r="X25" s="5">
        <v>64.45</v>
      </c>
      <c r="Y25" s="5">
        <v>68.29</v>
      </c>
      <c r="Z25" s="5">
        <v>68.84</v>
      </c>
      <c r="AA25" s="5">
        <v>59.51</v>
      </c>
      <c r="AB25" s="5">
        <f t="shared" ref="AB25:AE25" si="61">if(X25=0, -1, (X25-average(X:X))/stdev(X:X))</f>
        <v>0.3945247501</v>
      </c>
      <c r="AC25" s="5">
        <f t="shared" si="61"/>
        <v>1.188342026</v>
      </c>
      <c r="AD25" s="5">
        <f t="shared" si="61"/>
        <v>0.6088241405</v>
      </c>
      <c r="AE25" s="5">
        <f t="shared" si="61"/>
        <v>1.239571324</v>
      </c>
      <c r="AF25" s="5">
        <f t="shared" si="20"/>
        <v>0.8578155601</v>
      </c>
      <c r="AG25" s="5">
        <f t="shared" si="21"/>
        <v>0.9261833296</v>
      </c>
      <c r="AH25" s="1"/>
      <c r="AI25" s="5">
        <f t="shared" si="12"/>
        <v>0.2809798502</v>
      </c>
      <c r="AJ25" s="5">
        <v>-0.02634034712750692</v>
      </c>
      <c r="AK25" s="5">
        <f t="shared" si="13"/>
        <v>0.2041498009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5">
        <v>616.0</v>
      </c>
      <c r="B26" s="1" t="s">
        <v>37</v>
      </c>
      <c r="C26" s="1"/>
      <c r="D26" s="5">
        <v>198.1</v>
      </c>
      <c r="E26" s="5">
        <f t="shared" si="3"/>
        <v>0.5897289024</v>
      </c>
      <c r="F26" s="5">
        <f t="shared" si="4"/>
        <v>0.767938085</v>
      </c>
      <c r="G26" s="1"/>
      <c r="H26" s="5">
        <v>4.0</v>
      </c>
      <c r="I26" s="5">
        <v>0.0</v>
      </c>
      <c r="J26" s="5">
        <f t="shared" ref="J26:K26" si="62">if(ISNUMBER(H26), (H26-average(H:H))/stdev(H:H), "")</f>
        <v>0.3570777979</v>
      </c>
      <c r="K26" s="5">
        <f t="shared" si="62"/>
        <v>-2.033753653</v>
      </c>
      <c r="L26" s="5">
        <f t="shared" si="17"/>
        <v>-0.8383379276</v>
      </c>
      <c r="M26" s="5">
        <f t="shared" si="18"/>
        <v>-0.9156079552</v>
      </c>
      <c r="N26" s="5"/>
      <c r="O26" s="5">
        <v>406.0</v>
      </c>
      <c r="P26" s="5">
        <v>0.0</v>
      </c>
      <c r="Q26" s="5">
        <f t="shared" si="6"/>
        <v>406</v>
      </c>
      <c r="R26" s="5">
        <f t="shared" si="7"/>
        <v>1</v>
      </c>
      <c r="S26" s="5">
        <f t="shared" si="8"/>
        <v>0.5062565905</v>
      </c>
      <c r="T26" s="5">
        <f t="shared" si="9"/>
        <v>-0.05182761869</v>
      </c>
      <c r="U26" s="5">
        <f t="shared" si="10"/>
        <v>0.2272144859</v>
      </c>
      <c r="V26" s="5">
        <f t="shared" si="11"/>
        <v>0.4766702066</v>
      </c>
      <c r="W26" s="1"/>
      <c r="X26" s="5">
        <v>56.25</v>
      </c>
      <c r="Y26" s="5">
        <v>52.34</v>
      </c>
      <c r="Z26" s="5">
        <v>66.41</v>
      </c>
      <c r="AA26" s="5">
        <v>46.09</v>
      </c>
      <c r="AB26" s="5">
        <f t="shared" ref="AB26:AE26" si="63">if(X26=0, -1, (X26-average(X:X))/stdev(X:X))</f>
        <v>-0.1677921682</v>
      </c>
      <c r="AC26" s="5">
        <f t="shared" si="63"/>
        <v>0.132268517</v>
      </c>
      <c r="AD26" s="5">
        <f t="shared" si="63"/>
        <v>0.4122117553</v>
      </c>
      <c r="AE26" s="5">
        <f t="shared" si="63"/>
        <v>0.2302447828</v>
      </c>
      <c r="AF26" s="5">
        <f t="shared" si="20"/>
        <v>0.1517332217</v>
      </c>
      <c r="AG26" s="5">
        <f t="shared" si="21"/>
        <v>0.3895294876</v>
      </c>
      <c r="AH26" s="1"/>
      <c r="AI26" s="5">
        <f t="shared" si="12"/>
        <v>0.179632456</v>
      </c>
      <c r="AJ26" s="5">
        <v>0.18953942420631442</v>
      </c>
      <c r="AK26" s="5">
        <f t="shared" si="13"/>
        <v>0.1821091981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5">
        <v>200.0</v>
      </c>
      <c r="B27" s="1" t="s">
        <v>43</v>
      </c>
      <c r="C27" s="1"/>
      <c r="D27" s="5">
        <v>48.6</v>
      </c>
      <c r="E27" s="5">
        <f t="shared" si="3"/>
        <v>-0.5703299254</v>
      </c>
      <c r="F27" s="5">
        <f t="shared" si="4"/>
        <v>-0.7552019103</v>
      </c>
      <c r="G27" s="1"/>
      <c r="H27" s="5">
        <v>4.0</v>
      </c>
      <c r="I27" s="5">
        <v>1.0</v>
      </c>
      <c r="J27" s="5">
        <f t="shared" ref="J27:K27" si="64">if(ISNUMBER(H27), (H27-average(H:H))/stdev(H:H), "")</f>
        <v>0.3570777979</v>
      </c>
      <c r="K27" s="5">
        <f t="shared" si="64"/>
        <v>0.3069816835</v>
      </c>
      <c r="L27" s="5">
        <f t="shared" si="17"/>
        <v>0.3320297407</v>
      </c>
      <c r="M27" s="5">
        <f t="shared" si="18"/>
        <v>0.5762202189</v>
      </c>
      <c r="N27" s="5"/>
      <c r="O27" s="5">
        <v>277.0</v>
      </c>
      <c r="P27" s="5">
        <v>0.0</v>
      </c>
      <c r="Q27" s="5">
        <f t="shared" si="6"/>
        <v>277</v>
      </c>
      <c r="R27" s="5">
        <f t="shared" si="7"/>
        <v>1</v>
      </c>
      <c r="S27" s="5">
        <f t="shared" si="8"/>
        <v>0.5062565905</v>
      </c>
      <c r="T27" s="5">
        <f t="shared" si="9"/>
        <v>-0.2619225474</v>
      </c>
      <c r="U27" s="5">
        <f t="shared" si="10"/>
        <v>0.1221670216</v>
      </c>
      <c r="V27" s="5">
        <f t="shared" si="11"/>
        <v>0.3495239928</v>
      </c>
      <c r="W27" s="1"/>
      <c r="X27" s="5">
        <v>68.75</v>
      </c>
      <c r="Y27" s="5">
        <v>52.8</v>
      </c>
      <c r="Z27" s="5">
        <v>71.22</v>
      </c>
      <c r="AA27" s="5">
        <v>54.56</v>
      </c>
      <c r="AB27" s="5">
        <f t="shared" ref="AB27:AE27" si="65">if(X27=0, -1, (X27-average(X:X))/stdev(X:X))</f>
        <v>0.689398256</v>
      </c>
      <c r="AC27" s="5">
        <f t="shared" si="65"/>
        <v>0.1627258094</v>
      </c>
      <c r="AD27" s="5">
        <f t="shared" si="65"/>
        <v>0.8013910034</v>
      </c>
      <c r="AE27" s="5">
        <f t="shared" si="65"/>
        <v>0.8672787474</v>
      </c>
      <c r="AF27" s="5">
        <f t="shared" si="20"/>
        <v>0.630198454</v>
      </c>
      <c r="AG27" s="5">
        <f t="shared" si="21"/>
        <v>0.7938503978</v>
      </c>
      <c r="AH27" s="1"/>
      <c r="AI27" s="5">
        <f t="shared" si="12"/>
        <v>0.2410981748</v>
      </c>
      <c r="AJ27" s="5">
        <v>-0.004249277315329701</v>
      </c>
      <c r="AK27" s="5">
        <f t="shared" si="13"/>
        <v>0.1797613118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5">
        <v>949.0</v>
      </c>
      <c r="B28" s="1" t="s">
        <v>68</v>
      </c>
      <c r="C28" s="1"/>
      <c r="D28" s="5">
        <v>28.1</v>
      </c>
      <c r="E28" s="5">
        <f t="shared" si="3"/>
        <v>-0.7294015372</v>
      </c>
      <c r="F28" s="5">
        <f t="shared" si="4"/>
        <v>-0.8540500789</v>
      </c>
      <c r="G28" s="1"/>
      <c r="H28" s="5">
        <v>4.0</v>
      </c>
      <c r="I28" s="5">
        <v>1.0</v>
      </c>
      <c r="J28" s="5">
        <f t="shared" ref="J28:K28" si="66">if(ISNUMBER(H28), (H28-average(H:H))/stdev(H:H), "")</f>
        <v>0.3570777979</v>
      </c>
      <c r="K28" s="5">
        <f t="shared" si="66"/>
        <v>0.3069816835</v>
      </c>
      <c r="L28" s="5">
        <f t="shared" si="17"/>
        <v>0.3320297407</v>
      </c>
      <c r="M28" s="5">
        <f t="shared" si="18"/>
        <v>0.5762202189</v>
      </c>
      <c r="N28" s="5"/>
      <c r="O28" s="5">
        <v>223.0</v>
      </c>
      <c r="P28" s="5">
        <v>0.0</v>
      </c>
      <c r="Q28" s="5">
        <f t="shared" si="6"/>
        <v>223</v>
      </c>
      <c r="R28" s="5">
        <f t="shared" si="7"/>
        <v>1</v>
      </c>
      <c r="S28" s="5">
        <f t="shared" si="8"/>
        <v>0.5062565905</v>
      </c>
      <c r="T28" s="5">
        <f t="shared" si="9"/>
        <v>-0.3498692617</v>
      </c>
      <c r="U28" s="5">
        <f t="shared" si="10"/>
        <v>0.07819366439</v>
      </c>
      <c r="V28" s="5">
        <f t="shared" si="11"/>
        <v>0.2796313008</v>
      </c>
      <c r="W28" s="1"/>
      <c r="X28" s="5">
        <v>65.43</v>
      </c>
      <c r="Y28" s="5">
        <v>66.73</v>
      </c>
      <c r="Z28" s="5">
        <v>61.85</v>
      </c>
      <c r="AA28" s="5">
        <v>55.73</v>
      </c>
      <c r="AB28" s="5">
        <f t="shared" ref="AB28:AE28" si="67">if(X28=0, -1, (X28-average(X:X))/stdev(X:X))</f>
        <v>0.4617284793</v>
      </c>
      <c r="AC28" s="5">
        <f t="shared" si="67"/>
        <v>1.085052077</v>
      </c>
      <c r="AD28" s="5">
        <f t="shared" si="67"/>
        <v>0.04326011878</v>
      </c>
      <c r="AE28" s="5">
        <f t="shared" si="67"/>
        <v>0.9552751747</v>
      </c>
      <c r="AF28" s="5">
        <f t="shared" si="20"/>
        <v>0.6363289625</v>
      </c>
      <c r="AG28" s="5">
        <f t="shared" si="21"/>
        <v>0.7977023019</v>
      </c>
      <c r="AH28" s="1"/>
      <c r="AI28" s="5">
        <f t="shared" si="12"/>
        <v>0.1998759357</v>
      </c>
      <c r="AJ28" s="5">
        <v>-0.05107982551242084</v>
      </c>
      <c r="AK28" s="5">
        <f t="shared" si="13"/>
        <v>0.1371369954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5">
        <v>1042.0</v>
      </c>
      <c r="B29" s="1" t="s">
        <v>63</v>
      </c>
      <c r="C29" s="1"/>
      <c r="D29" s="5">
        <v>57.3</v>
      </c>
      <c r="E29" s="5">
        <f t="shared" si="3"/>
        <v>-0.5028214852</v>
      </c>
      <c r="F29" s="5">
        <f t="shared" si="4"/>
        <v>-0.7090990659</v>
      </c>
      <c r="G29" s="1"/>
      <c r="H29" s="5">
        <v>4.0</v>
      </c>
      <c r="I29" s="5">
        <v>1.0</v>
      </c>
      <c r="J29" s="5">
        <f t="shared" ref="J29:K29" si="68">if(ISNUMBER(H29), (H29-average(H:H))/stdev(H:H), "")</f>
        <v>0.3570777979</v>
      </c>
      <c r="K29" s="5">
        <f t="shared" si="68"/>
        <v>0.3069816835</v>
      </c>
      <c r="L29" s="5">
        <f t="shared" si="17"/>
        <v>0.3320297407</v>
      </c>
      <c r="M29" s="5">
        <f t="shared" si="18"/>
        <v>0.5762202189</v>
      </c>
      <c r="N29" s="5"/>
      <c r="O29" s="5">
        <v>2235.0</v>
      </c>
      <c r="P29" s="5">
        <v>100.0</v>
      </c>
      <c r="Q29" s="5">
        <f t="shared" si="6"/>
        <v>2335</v>
      </c>
      <c r="R29" s="5">
        <f t="shared" si="7"/>
        <v>0.9143468951</v>
      </c>
      <c r="S29" s="5">
        <f t="shared" si="8"/>
        <v>0.3952800546</v>
      </c>
      <c r="T29" s="5">
        <f t="shared" si="9"/>
        <v>3.089824454</v>
      </c>
      <c r="U29" s="5">
        <f t="shared" si="10"/>
        <v>1.742552254</v>
      </c>
      <c r="V29" s="5">
        <f t="shared" si="11"/>
        <v>1.320057671</v>
      </c>
      <c r="W29" s="1"/>
      <c r="X29" s="5">
        <v>49.35</v>
      </c>
      <c r="Y29" s="5">
        <v>39.0</v>
      </c>
      <c r="Z29" s="5">
        <v>63.54</v>
      </c>
      <c r="AA29" s="5">
        <v>41.6</v>
      </c>
      <c r="AB29" s="5">
        <f t="shared" ref="AB29:AE29" si="69">if(X29=0, -1, (X29-average(X:X))/stdev(X:X))</f>
        <v>-0.6409612824</v>
      </c>
      <c r="AC29" s="5">
        <f t="shared" si="69"/>
        <v>-0.7509929629</v>
      </c>
      <c r="AD29" s="5">
        <f t="shared" si="69"/>
        <v>0.1799987735</v>
      </c>
      <c r="AE29" s="5">
        <f t="shared" si="69"/>
        <v>-0.107450908</v>
      </c>
      <c r="AF29" s="5">
        <f t="shared" si="20"/>
        <v>-0.329851595</v>
      </c>
      <c r="AG29" s="5">
        <f t="shared" si="21"/>
        <v>-0.5743270801</v>
      </c>
      <c r="AH29" s="1"/>
      <c r="AI29" s="5">
        <f t="shared" si="12"/>
        <v>0.1532129359</v>
      </c>
      <c r="AJ29" s="5">
        <v>0.013170877905720814</v>
      </c>
      <c r="AK29" s="5">
        <f t="shared" si="13"/>
        <v>0.1182024214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5">
        <v>755.0</v>
      </c>
      <c r="B30" s="1" t="s">
        <v>65</v>
      </c>
      <c r="C30" s="1"/>
      <c r="D30" s="5">
        <v>59.3</v>
      </c>
      <c r="E30" s="5">
        <f t="shared" si="3"/>
        <v>-0.4873023036</v>
      </c>
      <c r="F30" s="5">
        <f t="shared" si="4"/>
        <v>-0.6980704145</v>
      </c>
      <c r="G30" s="1"/>
      <c r="H30" s="5">
        <v>4.0</v>
      </c>
      <c r="I30" s="5">
        <v>1.0</v>
      </c>
      <c r="J30" s="5">
        <f t="shared" ref="J30:K30" si="70">if(ISNUMBER(H30), (H30-average(H:H))/stdev(H:H), "")</f>
        <v>0.3570777979</v>
      </c>
      <c r="K30" s="5">
        <f t="shared" si="70"/>
        <v>0.3069816835</v>
      </c>
      <c r="L30" s="5">
        <f t="shared" si="17"/>
        <v>0.3320297407</v>
      </c>
      <c r="M30" s="5">
        <f t="shared" si="18"/>
        <v>0.5762202189</v>
      </c>
      <c r="N30" s="5"/>
      <c r="O30" s="5">
        <v>165.0</v>
      </c>
      <c r="P30" s="5">
        <v>0.0</v>
      </c>
      <c r="Q30" s="5">
        <f t="shared" si="6"/>
        <v>165</v>
      </c>
      <c r="R30" s="5">
        <f t="shared" si="7"/>
        <v>1</v>
      </c>
      <c r="S30" s="5">
        <f t="shared" si="8"/>
        <v>0.5062565905</v>
      </c>
      <c r="T30" s="5">
        <f t="shared" si="9"/>
        <v>-0.4443305474</v>
      </c>
      <c r="U30" s="5">
        <f t="shared" si="10"/>
        <v>0.03096302151</v>
      </c>
      <c r="V30" s="5">
        <f t="shared" si="11"/>
        <v>0.1759631254</v>
      </c>
      <c r="W30" s="1"/>
      <c r="X30" s="5">
        <v>57.62</v>
      </c>
      <c r="Y30" s="5">
        <v>53.71</v>
      </c>
      <c r="Z30" s="5">
        <v>60.48</v>
      </c>
      <c r="AA30" s="5">
        <v>57.94</v>
      </c>
      <c r="AB30" s="5">
        <f t="shared" ref="AB30:AE30" si="71">if(X30=0, -1, (X30-average(X:X))/stdev(X:X))</f>
        <v>-0.07384409775</v>
      </c>
      <c r="AC30" s="5">
        <f t="shared" si="71"/>
        <v>0.2229782791</v>
      </c>
      <c r="AD30" s="5">
        <f t="shared" si="71"/>
        <v>-0.06758719306</v>
      </c>
      <c r="AE30" s="5">
        <f t="shared" si="71"/>
        <v>1.121490648</v>
      </c>
      <c r="AF30" s="5">
        <f t="shared" si="20"/>
        <v>0.3007594092</v>
      </c>
      <c r="AG30" s="5">
        <f t="shared" si="21"/>
        <v>0.5484153619</v>
      </c>
      <c r="AH30" s="1"/>
      <c r="AI30" s="5">
        <f t="shared" si="12"/>
        <v>0.1506320729</v>
      </c>
      <c r="AJ30" s="5">
        <v>0.013448405129643055</v>
      </c>
      <c r="AK30" s="5">
        <f t="shared" si="13"/>
        <v>0.116336156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5">
        <v>865.0</v>
      </c>
      <c r="B31" s="14" t="s">
        <v>64</v>
      </c>
      <c r="C31" s="1"/>
      <c r="D31" s="5">
        <v>230.6</v>
      </c>
      <c r="E31" s="5">
        <f t="shared" si="3"/>
        <v>0.8419156041</v>
      </c>
      <c r="F31" s="5">
        <f t="shared" si="4"/>
        <v>0.9175595916</v>
      </c>
      <c r="G31" s="1"/>
      <c r="H31" s="5">
        <v>4.0</v>
      </c>
      <c r="I31" s="5">
        <v>1.0</v>
      </c>
      <c r="J31" s="5">
        <f t="shared" ref="J31:K31" si="72">if(ISNUMBER(H31), (H31-average(H:H))/stdev(H:H), "")</f>
        <v>0.3570777979</v>
      </c>
      <c r="K31" s="5">
        <f t="shared" si="72"/>
        <v>0.3069816835</v>
      </c>
      <c r="L31" s="5">
        <f t="shared" si="17"/>
        <v>0.3320297407</v>
      </c>
      <c r="M31" s="5">
        <f t="shared" si="18"/>
        <v>0.5762202189</v>
      </c>
      <c r="N31" s="5"/>
      <c r="O31" s="5">
        <v>126.0</v>
      </c>
      <c r="P31" s="5">
        <v>100.0</v>
      </c>
      <c r="Q31" s="5">
        <f t="shared" si="6"/>
        <v>226</v>
      </c>
      <c r="R31" s="5">
        <f t="shared" si="7"/>
        <v>0.1150442478</v>
      </c>
      <c r="S31" s="5">
        <f t="shared" si="8"/>
        <v>-0.6403372646</v>
      </c>
      <c r="T31" s="5">
        <f t="shared" si="9"/>
        <v>-0.3449833331</v>
      </c>
      <c r="U31" s="5">
        <f t="shared" si="10"/>
        <v>-0.4926602989</v>
      </c>
      <c r="V31" s="5">
        <f t="shared" si="11"/>
        <v>-0.7018976413</v>
      </c>
      <c r="W31" s="1"/>
      <c r="X31" s="5">
        <v>52.15</v>
      </c>
      <c r="Y31" s="5">
        <v>38.41</v>
      </c>
      <c r="Z31" s="5">
        <v>65.76</v>
      </c>
      <c r="AA31" s="5">
        <v>39.45</v>
      </c>
      <c r="AB31" s="5">
        <f t="shared" ref="AB31:AE31" si="73">if(X31=0, -1, (X31-average(X:X))/stdev(X:X))</f>
        <v>-0.4489506274</v>
      </c>
      <c r="AC31" s="5">
        <f t="shared" si="73"/>
        <v>-0.790057751</v>
      </c>
      <c r="AD31" s="5">
        <f t="shared" si="73"/>
        <v>0.359619965</v>
      </c>
      <c r="AE31" s="5">
        <f t="shared" si="73"/>
        <v>-0.2691537444</v>
      </c>
      <c r="AF31" s="5">
        <f t="shared" si="20"/>
        <v>-0.2871355394</v>
      </c>
      <c r="AG31" s="5">
        <f t="shared" si="21"/>
        <v>-0.5358502957</v>
      </c>
      <c r="AH31" s="1"/>
      <c r="AI31" s="5">
        <f t="shared" si="12"/>
        <v>0.06400796836</v>
      </c>
      <c r="AJ31" s="5">
        <v>0.13928509744006923</v>
      </c>
      <c r="AK31" s="5">
        <f t="shared" si="13"/>
        <v>0.08282725063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5">
        <v>877.0</v>
      </c>
      <c r="B32" s="1" t="s">
        <v>78</v>
      </c>
      <c r="C32" s="1"/>
      <c r="D32" s="5">
        <v>130.3</v>
      </c>
      <c r="E32" s="5">
        <f t="shared" si="3"/>
        <v>0.06362864474</v>
      </c>
      <c r="F32" s="5">
        <f t="shared" si="4"/>
        <v>0.2522471897</v>
      </c>
      <c r="G32" s="1"/>
      <c r="H32" s="5">
        <v>4.0</v>
      </c>
      <c r="I32" s="5">
        <v>1.0</v>
      </c>
      <c r="J32" s="5">
        <f t="shared" ref="J32:K32" si="74">if(ISNUMBER(H32), (H32-average(H:H))/stdev(H:H), "")</f>
        <v>0.3570777979</v>
      </c>
      <c r="K32" s="5">
        <f t="shared" si="74"/>
        <v>0.3069816835</v>
      </c>
      <c r="L32" s="5">
        <f t="shared" si="17"/>
        <v>0.3320297407</v>
      </c>
      <c r="M32" s="5">
        <f t="shared" si="18"/>
        <v>0.5762202189</v>
      </c>
      <c r="N32" s="5"/>
      <c r="O32" s="5">
        <v>102.0</v>
      </c>
      <c r="P32" s="5">
        <v>100.0</v>
      </c>
      <c r="Q32" s="5">
        <f t="shared" si="6"/>
        <v>202</v>
      </c>
      <c r="R32" s="5">
        <f t="shared" si="7"/>
        <v>0.009900990099</v>
      </c>
      <c r="S32" s="5">
        <f t="shared" si="8"/>
        <v>-0.7765662375</v>
      </c>
      <c r="T32" s="5">
        <f t="shared" si="9"/>
        <v>-0.3840707617</v>
      </c>
      <c r="U32" s="5">
        <f t="shared" si="10"/>
        <v>-0.5803184996</v>
      </c>
      <c r="V32" s="5">
        <f t="shared" si="11"/>
        <v>-0.7617863871</v>
      </c>
      <c r="W32" s="1"/>
      <c r="X32" s="5">
        <v>75.59</v>
      </c>
      <c r="Y32" s="5">
        <v>66.41</v>
      </c>
      <c r="Z32" s="5">
        <v>72.27</v>
      </c>
      <c r="AA32" s="5">
        <v>41.67</v>
      </c>
      <c r="AB32" s="5">
        <f t="shared" ref="AB32:AE32" si="75">if(X32=0, -1, (X32-average(X:X))/stdev(X:X))</f>
        <v>1.158452856</v>
      </c>
      <c r="AC32" s="5">
        <f t="shared" si="75"/>
        <v>1.063864396</v>
      </c>
      <c r="AD32" s="5">
        <f t="shared" si="75"/>
        <v>0.8863469723</v>
      </c>
      <c r="AE32" s="5">
        <f t="shared" si="75"/>
        <v>-0.1021861645</v>
      </c>
      <c r="AF32" s="5">
        <f t="shared" si="20"/>
        <v>0.7516195149</v>
      </c>
      <c r="AG32" s="5">
        <f t="shared" si="21"/>
        <v>0.8669599269</v>
      </c>
      <c r="AH32" s="1"/>
      <c r="AI32" s="5">
        <f t="shared" si="12"/>
        <v>0.2334102371</v>
      </c>
      <c r="AJ32" s="5">
        <v>-0.3861498807723328</v>
      </c>
      <c r="AK32" s="5">
        <f t="shared" si="13"/>
        <v>0.07852020765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5">
        <v>1062.0</v>
      </c>
      <c r="B33" s="1" t="s">
        <v>98</v>
      </c>
      <c r="C33" s="1"/>
      <c r="D33" s="5">
        <v>86.2</v>
      </c>
      <c r="E33" s="5">
        <f t="shared" si="3"/>
        <v>-0.2785693105</v>
      </c>
      <c r="F33" s="5">
        <f t="shared" si="4"/>
        <v>-0.5277966564</v>
      </c>
      <c r="G33" s="1"/>
      <c r="H33" s="5">
        <v>4.0</v>
      </c>
      <c r="I33" s="5">
        <v>1.0</v>
      </c>
      <c r="J33" s="5">
        <f t="shared" ref="J33:K33" si="76">if(ISNUMBER(H33), (H33-average(H:H))/stdev(H:H), "")</f>
        <v>0.3570777979</v>
      </c>
      <c r="K33" s="5">
        <f t="shared" si="76"/>
        <v>0.3069816835</v>
      </c>
      <c r="L33" s="5">
        <f t="shared" si="17"/>
        <v>0.3320297407</v>
      </c>
      <c r="M33" s="5">
        <f t="shared" si="18"/>
        <v>0.5762202189</v>
      </c>
      <c r="N33" s="5"/>
      <c r="O33" s="5">
        <v>5.0</v>
      </c>
      <c r="P33" s="5">
        <v>0.0</v>
      </c>
      <c r="Q33" s="5">
        <f t="shared" si="6"/>
        <v>5</v>
      </c>
      <c r="R33" s="5">
        <f t="shared" si="7"/>
        <v>1</v>
      </c>
      <c r="S33" s="5">
        <f t="shared" si="8"/>
        <v>0.5062565905</v>
      </c>
      <c r="T33" s="5">
        <f t="shared" si="9"/>
        <v>-0.7049134047</v>
      </c>
      <c r="U33" s="5">
        <f t="shared" si="10"/>
        <v>-0.09932840712</v>
      </c>
      <c r="V33" s="5">
        <f t="shared" si="11"/>
        <v>-0.3151640955</v>
      </c>
      <c r="W33" s="1"/>
      <c r="X33" s="5">
        <v>68.82</v>
      </c>
      <c r="Y33" s="5">
        <v>64.52</v>
      </c>
      <c r="Z33" s="5">
        <v>69.21</v>
      </c>
      <c r="AA33" s="5">
        <v>48.63</v>
      </c>
      <c r="AB33" s="5">
        <f t="shared" ref="AB33:AE33" si="77">if(X33=0, -1, (X33-average(X:X))/stdev(X:X))</f>
        <v>0.6941985224</v>
      </c>
      <c r="AC33" s="5">
        <f t="shared" si="77"/>
        <v>0.9387246508</v>
      </c>
      <c r="AD33" s="5">
        <f t="shared" si="77"/>
        <v>0.6387610057</v>
      </c>
      <c r="AE33" s="5">
        <f t="shared" si="77"/>
        <v>0.4212797616</v>
      </c>
      <c r="AF33" s="5">
        <f t="shared" si="20"/>
        <v>0.6732409851</v>
      </c>
      <c r="AG33" s="5">
        <f t="shared" si="21"/>
        <v>0.8205126356</v>
      </c>
      <c r="AH33" s="1"/>
      <c r="AI33" s="5">
        <f t="shared" si="12"/>
        <v>0.1384430256</v>
      </c>
      <c r="AJ33" s="5">
        <v>-0.3364733876232001</v>
      </c>
      <c r="AK33" s="5">
        <f t="shared" si="13"/>
        <v>0.01971392232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5">
        <v>205.0</v>
      </c>
      <c r="B34" s="1" t="s">
        <v>45</v>
      </c>
      <c r="C34" s="1"/>
      <c r="D34" s="5">
        <v>29.4</v>
      </c>
      <c r="E34" s="5">
        <f t="shared" si="3"/>
        <v>-0.7193140691</v>
      </c>
      <c r="F34" s="5">
        <f t="shared" si="4"/>
        <v>-0.8481238525</v>
      </c>
      <c r="G34" s="1"/>
      <c r="H34" s="5">
        <v>4.0</v>
      </c>
      <c r="I34" s="5">
        <v>1.0</v>
      </c>
      <c r="J34" s="5">
        <f t="shared" ref="J34:K34" si="78">if(ISNUMBER(H34), (H34-average(H:H))/stdev(H:H), "")</f>
        <v>0.3570777979</v>
      </c>
      <c r="K34" s="5">
        <f t="shared" si="78"/>
        <v>0.3069816835</v>
      </c>
      <c r="L34" s="5">
        <f t="shared" si="17"/>
        <v>0.3320297407</v>
      </c>
      <c r="M34" s="5">
        <f t="shared" si="18"/>
        <v>0.5762202189</v>
      </c>
      <c r="N34" s="5"/>
      <c r="O34" s="5">
        <v>200.0</v>
      </c>
      <c r="P34" s="5">
        <v>0.0</v>
      </c>
      <c r="Q34" s="5">
        <f t="shared" si="6"/>
        <v>200</v>
      </c>
      <c r="R34" s="5">
        <f t="shared" si="7"/>
        <v>1</v>
      </c>
      <c r="S34" s="5">
        <f t="shared" si="8"/>
        <v>0.5062565905</v>
      </c>
      <c r="T34" s="5">
        <f t="shared" si="9"/>
        <v>-0.3873280474</v>
      </c>
      <c r="U34" s="5">
        <f t="shared" si="10"/>
        <v>0.05946427152</v>
      </c>
      <c r="V34" s="5">
        <f t="shared" si="11"/>
        <v>0.2438529711</v>
      </c>
      <c r="W34" s="1"/>
      <c r="X34" s="5">
        <v>49.15</v>
      </c>
      <c r="Y34" s="5">
        <v>68.36</v>
      </c>
      <c r="Z34" s="5">
        <v>69.34</v>
      </c>
      <c r="AA34" s="5">
        <v>50.46</v>
      </c>
      <c r="AB34" s="5">
        <f t="shared" ref="AB34:AE34" si="79">if(X34=0, -1, (X34-average(X:X))/stdev(X:X))</f>
        <v>-0.6546763292</v>
      </c>
      <c r="AC34" s="5">
        <f t="shared" si="79"/>
        <v>1.192976831</v>
      </c>
      <c r="AD34" s="5">
        <f t="shared" si="79"/>
        <v>0.6492793638</v>
      </c>
      <c r="AE34" s="5">
        <f t="shared" si="79"/>
        <v>0.558915199</v>
      </c>
      <c r="AF34" s="5">
        <f t="shared" si="20"/>
        <v>0.4366237661</v>
      </c>
      <c r="AG34" s="5">
        <f t="shared" si="21"/>
        <v>0.6607751252</v>
      </c>
      <c r="AH34" s="1"/>
      <c r="AI34" s="5">
        <f t="shared" si="12"/>
        <v>0.1581811157</v>
      </c>
      <c r="AJ34" s="5">
        <v>-0.42484508140208993</v>
      </c>
      <c r="AK34" s="5">
        <f t="shared" si="13"/>
        <v>0.01242456642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5">
        <v>869.0</v>
      </c>
      <c r="B35" s="1" t="s">
        <v>76</v>
      </c>
      <c r="C35" s="1"/>
      <c r="D35" s="5">
        <v>32.9</v>
      </c>
      <c r="E35" s="5">
        <f t="shared" si="3"/>
        <v>-0.6921555013</v>
      </c>
      <c r="F35" s="5">
        <f t="shared" si="4"/>
        <v>-0.8319588339</v>
      </c>
      <c r="G35" s="1"/>
      <c r="H35" s="5">
        <v>4.0</v>
      </c>
      <c r="I35" s="5">
        <v>1.0</v>
      </c>
      <c r="J35" s="5">
        <f t="shared" ref="J35:K35" si="80">if(ISNUMBER(H35), (H35-average(H:H))/stdev(H:H), "")</f>
        <v>0.3570777979</v>
      </c>
      <c r="K35" s="5">
        <f t="shared" si="80"/>
        <v>0.3069816835</v>
      </c>
      <c r="L35" s="5">
        <f t="shared" si="17"/>
        <v>0.3320297407</v>
      </c>
      <c r="M35" s="5">
        <f t="shared" si="18"/>
        <v>0.5762202189</v>
      </c>
      <c r="N35" s="5"/>
      <c r="O35" s="5">
        <v>1188.0</v>
      </c>
      <c r="P35" s="5">
        <v>0.0</v>
      </c>
      <c r="Q35" s="5">
        <f t="shared" si="6"/>
        <v>1188</v>
      </c>
      <c r="R35" s="5">
        <f t="shared" si="7"/>
        <v>1</v>
      </c>
      <c r="S35" s="5">
        <f t="shared" si="8"/>
        <v>0.5062565905</v>
      </c>
      <c r="T35" s="5">
        <f t="shared" si="9"/>
        <v>1.221771096</v>
      </c>
      <c r="U35" s="5">
        <f t="shared" si="10"/>
        <v>0.8640138433</v>
      </c>
      <c r="V35" s="5">
        <f t="shared" si="11"/>
        <v>0.9295234496</v>
      </c>
      <c r="W35" s="1"/>
      <c r="X35" s="5">
        <v>63.41</v>
      </c>
      <c r="Y35" s="5">
        <v>51.76</v>
      </c>
      <c r="Z35" s="5">
        <v>55.73</v>
      </c>
      <c r="AA35" s="5">
        <v>36.52</v>
      </c>
      <c r="AB35" s="5">
        <f t="shared" ref="AB35:AE35" si="81">if(X35=0, -1, (X35-average(X:X))/stdev(X:X))</f>
        <v>0.3232065068</v>
      </c>
      <c r="AC35" s="5">
        <f t="shared" si="81"/>
        <v>0.09386584393</v>
      </c>
      <c r="AD35" s="5">
        <f t="shared" si="81"/>
        <v>-0.4519118144</v>
      </c>
      <c r="AE35" s="5">
        <f t="shared" si="81"/>
        <v>-0.4895208655</v>
      </c>
      <c r="AF35" s="5">
        <f t="shared" si="20"/>
        <v>-0.1310900823</v>
      </c>
      <c r="AG35" s="5">
        <f t="shared" si="21"/>
        <v>-0.362063644</v>
      </c>
      <c r="AH35" s="1"/>
      <c r="AI35" s="5">
        <f t="shared" si="12"/>
        <v>0.07793029765</v>
      </c>
      <c r="AJ35" s="5">
        <v>-0.21083617469424365</v>
      </c>
      <c r="AK35" s="5">
        <f t="shared" si="13"/>
        <v>0.005738679565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5">
        <v>1233.0</v>
      </c>
      <c r="B36" s="14" t="s">
        <v>125</v>
      </c>
      <c r="C36" s="1"/>
      <c r="D36" s="5">
        <v>193.5</v>
      </c>
      <c r="E36" s="5">
        <f t="shared" si="3"/>
        <v>0.5540347847</v>
      </c>
      <c r="F36" s="5">
        <f t="shared" si="4"/>
        <v>0.7443351293</v>
      </c>
      <c r="G36" s="1"/>
      <c r="H36" s="5">
        <v>4.0</v>
      </c>
      <c r="I36" s="5">
        <v>1.0</v>
      </c>
      <c r="J36" s="5">
        <f t="shared" ref="J36:K36" si="82">if(ISNUMBER(H36), (H36-average(H:H))/stdev(H:H), "")</f>
        <v>0.3570777979</v>
      </c>
      <c r="K36" s="5">
        <f t="shared" si="82"/>
        <v>0.3069816835</v>
      </c>
      <c r="L36" s="5">
        <f t="shared" si="17"/>
        <v>0.3320297407</v>
      </c>
      <c r="M36" s="5">
        <f t="shared" si="18"/>
        <v>0.5762202189</v>
      </c>
      <c r="N36" s="5"/>
      <c r="O36" s="5">
        <v>6.0</v>
      </c>
      <c r="P36" s="5">
        <v>0.0</v>
      </c>
      <c r="Q36" s="5">
        <f t="shared" si="6"/>
        <v>6</v>
      </c>
      <c r="R36" s="5">
        <f t="shared" si="7"/>
        <v>1</v>
      </c>
      <c r="S36" s="5">
        <f t="shared" si="8"/>
        <v>0.5062565905</v>
      </c>
      <c r="T36" s="5">
        <f t="shared" si="9"/>
        <v>-0.7032847618</v>
      </c>
      <c r="U36" s="5">
        <f t="shared" si="10"/>
        <v>-0.09851408569</v>
      </c>
      <c r="V36" s="5">
        <f t="shared" si="11"/>
        <v>-0.3138695361</v>
      </c>
      <c r="W36" s="1"/>
      <c r="X36" s="5">
        <v>39.84</v>
      </c>
      <c r="Y36" s="5">
        <v>39.06</v>
      </c>
      <c r="Z36" s="5">
        <v>32.81</v>
      </c>
      <c r="AA36" s="5">
        <v>25.78</v>
      </c>
      <c r="AB36" s="5">
        <f t="shared" ref="AB36:AE36" si="83">if(X36=0, -1, (X36-average(X:X))/stdev(X:X))</f>
        <v>-1.293111757</v>
      </c>
      <c r="AC36" s="5">
        <f t="shared" si="83"/>
        <v>-0.7470202726</v>
      </c>
      <c r="AD36" s="5">
        <f t="shared" si="83"/>
        <v>-2.30637925</v>
      </c>
      <c r="AE36" s="5">
        <f t="shared" si="83"/>
        <v>-1.297282941</v>
      </c>
      <c r="AF36" s="5">
        <f t="shared" si="20"/>
        <v>-1.410948555</v>
      </c>
      <c r="AG36" s="5">
        <f t="shared" si="21"/>
        <v>-1.187833555</v>
      </c>
      <c r="AH36" s="1"/>
      <c r="AI36" s="5">
        <f t="shared" si="12"/>
        <v>-0.04528693583</v>
      </c>
      <c r="AJ36" s="1"/>
      <c r="AK36" s="5">
        <f t="shared" si="13"/>
        <v>-0.04528693583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5">
        <v>523.0</v>
      </c>
      <c r="B37" s="1" t="s">
        <v>47</v>
      </c>
      <c r="C37" s="1"/>
      <c r="D37" s="5">
        <v>12.0</v>
      </c>
      <c r="E37" s="5">
        <f t="shared" si="3"/>
        <v>-0.8543309494</v>
      </c>
      <c r="F37" s="5">
        <f t="shared" si="4"/>
        <v>-0.9243002485</v>
      </c>
      <c r="G37" s="1"/>
      <c r="H37" s="5">
        <v>4.0</v>
      </c>
      <c r="I37" s="5">
        <v>1.0</v>
      </c>
      <c r="J37" s="5">
        <f t="shared" ref="J37:K37" si="84">if(ISNUMBER(H37), (H37-average(H:H))/stdev(H:H), "")</f>
        <v>0.3570777979</v>
      </c>
      <c r="K37" s="5">
        <f t="shared" si="84"/>
        <v>0.3069816835</v>
      </c>
      <c r="L37" s="5">
        <f t="shared" si="17"/>
        <v>0.3320297407</v>
      </c>
      <c r="M37" s="5">
        <f t="shared" si="18"/>
        <v>0.5762202189</v>
      </c>
      <c r="N37" s="5"/>
      <c r="O37" s="5">
        <v>1153.0</v>
      </c>
      <c r="P37" s="5">
        <v>100.0</v>
      </c>
      <c r="Q37" s="5">
        <f t="shared" si="6"/>
        <v>1253</v>
      </c>
      <c r="R37" s="5">
        <f t="shared" si="7"/>
        <v>0.8403830806</v>
      </c>
      <c r="S37" s="5">
        <f t="shared" si="8"/>
        <v>0.2994487602</v>
      </c>
      <c r="T37" s="5">
        <f t="shared" si="9"/>
        <v>1.327632882</v>
      </c>
      <c r="U37" s="5">
        <f t="shared" si="10"/>
        <v>0.8135408211</v>
      </c>
      <c r="V37" s="5">
        <f t="shared" si="11"/>
        <v>0.9019649777</v>
      </c>
      <c r="W37" s="1"/>
      <c r="X37" s="5">
        <v>45.7</v>
      </c>
      <c r="Y37" s="5">
        <v>39.58</v>
      </c>
      <c r="Z37" s="5">
        <v>49.02</v>
      </c>
      <c r="AA37" s="5">
        <v>28.32</v>
      </c>
      <c r="AB37" s="5">
        <f t="shared" ref="AB37:AE37" si="85">if(X37=0, -1, (X37-average(X:X))/stdev(X:X))</f>
        <v>-0.8912608863</v>
      </c>
      <c r="AC37" s="5">
        <f t="shared" si="85"/>
        <v>-0.7125902899</v>
      </c>
      <c r="AD37" s="5">
        <f t="shared" si="85"/>
        <v>-0.994820911</v>
      </c>
      <c r="AE37" s="5">
        <f t="shared" si="85"/>
        <v>-1.106247962</v>
      </c>
      <c r="AF37" s="5">
        <f t="shared" si="20"/>
        <v>-0.9262300124</v>
      </c>
      <c r="AG37" s="5">
        <f t="shared" si="21"/>
        <v>-0.9624084436</v>
      </c>
      <c r="AH37" s="1"/>
      <c r="AI37" s="5">
        <f t="shared" si="12"/>
        <v>-0.1021308739</v>
      </c>
      <c r="AJ37" s="5">
        <v>-0.1162407518321365</v>
      </c>
      <c r="AK37" s="5">
        <f t="shared" si="13"/>
        <v>-0.1056583434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5">
        <v>1081.0</v>
      </c>
      <c r="B38" s="1" t="s">
        <v>96</v>
      </c>
      <c r="C38" s="1"/>
      <c r="D38" s="5">
        <v>56.6</v>
      </c>
      <c r="E38" s="5">
        <f t="shared" si="3"/>
        <v>-0.5082531988</v>
      </c>
      <c r="F38" s="5">
        <f t="shared" si="4"/>
        <v>-0.7129187884</v>
      </c>
      <c r="G38" s="1"/>
      <c r="H38" s="5">
        <v>4.0</v>
      </c>
      <c r="I38" s="5">
        <v>1.0</v>
      </c>
      <c r="J38" s="5">
        <f t="shared" ref="J38:K38" si="86">if(ISNUMBER(H38), (H38-average(H:H))/stdev(H:H), "")</f>
        <v>0.3570777979</v>
      </c>
      <c r="K38" s="5">
        <f t="shared" si="86"/>
        <v>0.3069816835</v>
      </c>
      <c r="L38" s="5">
        <f t="shared" si="17"/>
        <v>0.3320297407</v>
      </c>
      <c r="M38" s="5">
        <f t="shared" si="18"/>
        <v>0.5762202189</v>
      </c>
      <c r="N38" s="5"/>
      <c r="O38" s="5">
        <v>17.0</v>
      </c>
      <c r="P38" s="5">
        <v>0.0</v>
      </c>
      <c r="Q38" s="5">
        <f t="shared" si="6"/>
        <v>17</v>
      </c>
      <c r="R38" s="5">
        <f t="shared" si="7"/>
        <v>1</v>
      </c>
      <c r="S38" s="5">
        <f t="shared" si="8"/>
        <v>0.5062565905</v>
      </c>
      <c r="T38" s="5">
        <f t="shared" si="9"/>
        <v>-0.6853696904</v>
      </c>
      <c r="U38" s="5">
        <f t="shared" si="10"/>
        <v>-0.08955654997</v>
      </c>
      <c r="V38" s="5">
        <f t="shared" si="11"/>
        <v>-0.299260004</v>
      </c>
      <c r="W38" s="1"/>
      <c r="X38" s="5">
        <v>64.26</v>
      </c>
      <c r="Y38" s="5">
        <v>50.39</v>
      </c>
      <c r="Z38" s="5">
        <v>56.84</v>
      </c>
      <c r="AA38" s="5">
        <v>44.6</v>
      </c>
      <c r="AB38" s="5">
        <f t="shared" ref="AB38:AE38" si="87">if(X38=0, -1, (X38-average(X:X))/stdev(X:X))</f>
        <v>0.3814954556</v>
      </c>
      <c r="AC38" s="5">
        <f t="shared" si="87"/>
        <v>0.00315608175</v>
      </c>
      <c r="AD38" s="5">
        <f t="shared" si="87"/>
        <v>-0.3621012187</v>
      </c>
      <c r="AE38" s="5">
        <f t="shared" si="87"/>
        <v>0.1181809567</v>
      </c>
      <c r="AF38" s="5">
        <f t="shared" si="20"/>
        <v>0.03518281885</v>
      </c>
      <c r="AG38" s="5">
        <f t="shared" si="21"/>
        <v>0.1875708369</v>
      </c>
      <c r="AH38" s="1"/>
      <c r="AI38" s="5">
        <f t="shared" si="12"/>
        <v>-0.06209693414</v>
      </c>
      <c r="AJ38" s="5">
        <v>-0.3043943324812772</v>
      </c>
      <c r="AK38" s="5">
        <f t="shared" si="13"/>
        <v>-0.1226712837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5">
        <v>1257.0</v>
      </c>
      <c r="B39" s="1" t="s">
        <v>126</v>
      </c>
      <c r="C39" s="1"/>
      <c r="D39" s="5">
        <v>33.3</v>
      </c>
      <c r="E39" s="5">
        <f t="shared" si="3"/>
        <v>-0.6890516649</v>
      </c>
      <c r="F39" s="5">
        <f t="shared" si="4"/>
        <v>-0.8300913594</v>
      </c>
      <c r="G39" s="1"/>
      <c r="H39" s="5">
        <v>4.0</v>
      </c>
      <c r="I39" s="5">
        <v>1.0</v>
      </c>
      <c r="J39" s="5">
        <f t="shared" ref="J39:K39" si="88">if(ISNUMBER(H39), (H39-average(H:H))/stdev(H:H), "")</f>
        <v>0.3570777979</v>
      </c>
      <c r="K39" s="5">
        <f t="shared" si="88"/>
        <v>0.3069816835</v>
      </c>
      <c r="L39" s="5">
        <f t="shared" si="17"/>
        <v>0.3320297407</v>
      </c>
      <c r="M39" s="5">
        <f t="shared" si="18"/>
        <v>0.5762202189</v>
      </c>
      <c r="N39" s="5"/>
      <c r="O39" s="5">
        <v>0.0</v>
      </c>
      <c r="P39" s="5">
        <v>0.0</v>
      </c>
      <c r="Q39" s="5">
        <f t="shared" si="6"/>
        <v>0</v>
      </c>
      <c r="R39" s="5">
        <f t="shared" si="7"/>
        <v>-1</v>
      </c>
      <c r="S39" s="5">
        <f t="shared" si="8"/>
        <v>-1</v>
      </c>
      <c r="T39" s="5">
        <f t="shared" si="9"/>
        <v>-1</v>
      </c>
      <c r="U39" s="5">
        <f t="shared" si="10"/>
        <v>-1</v>
      </c>
      <c r="V39" s="5">
        <f t="shared" si="11"/>
        <v>-1</v>
      </c>
      <c r="W39" s="1"/>
      <c r="X39" s="5">
        <v>64.84</v>
      </c>
      <c r="Y39" s="5">
        <v>48.44</v>
      </c>
      <c r="Z39" s="5">
        <v>60.16</v>
      </c>
      <c r="AA39" s="5">
        <v>53.13</v>
      </c>
      <c r="AB39" s="5">
        <f t="shared" ref="AB39:AE39" si="89">if(X39=0, -1, (X39-average(X:X))/stdev(X:X))</f>
        <v>0.4212690913</v>
      </c>
      <c r="AC39" s="5">
        <f t="shared" si="89"/>
        <v>-0.1259563535</v>
      </c>
      <c r="AD39" s="5">
        <f t="shared" si="89"/>
        <v>-0.09347853597</v>
      </c>
      <c r="AE39" s="5">
        <f t="shared" si="89"/>
        <v>0.7597275586</v>
      </c>
      <c r="AF39" s="5">
        <f t="shared" si="20"/>
        <v>0.2403904401</v>
      </c>
      <c r="AG39" s="5">
        <f t="shared" si="21"/>
        <v>0.4902962779</v>
      </c>
      <c r="AH39" s="1"/>
      <c r="AI39" s="5">
        <f t="shared" si="12"/>
        <v>-0.1908937156</v>
      </c>
      <c r="AJ39" s="1"/>
      <c r="AK39" s="5">
        <f t="shared" si="13"/>
        <v>-0.1908937156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5">
        <v>1085.0</v>
      </c>
      <c r="B40" s="1" t="s">
        <v>94</v>
      </c>
      <c r="C40" s="1"/>
      <c r="D40" s="1"/>
      <c r="E40" s="5">
        <f t="shared" si="3"/>
        <v>-1</v>
      </c>
      <c r="F40" s="5">
        <f t="shared" si="4"/>
        <v>-1</v>
      </c>
      <c r="G40" s="1"/>
      <c r="H40" s="5">
        <v>4.0</v>
      </c>
      <c r="I40" s="5">
        <v>1.0</v>
      </c>
      <c r="J40" s="5">
        <f t="shared" ref="J40:K40" si="90">if(ISNUMBER(H40), (H40-average(H:H))/stdev(H:H), "")</f>
        <v>0.3570777979</v>
      </c>
      <c r="K40" s="5">
        <f t="shared" si="90"/>
        <v>0.3069816835</v>
      </c>
      <c r="L40" s="5">
        <f t="shared" si="17"/>
        <v>0.3320297407</v>
      </c>
      <c r="M40" s="5">
        <f t="shared" si="18"/>
        <v>0.5762202189</v>
      </c>
      <c r="N40" s="5"/>
      <c r="O40" s="5">
        <v>0.0</v>
      </c>
      <c r="P40" s="5">
        <v>0.0</v>
      </c>
      <c r="Q40" s="5">
        <f t="shared" si="6"/>
        <v>0</v>
      </c>
      <c r="R40" s="5">
        <f t="shared" si="7"/>
        <v>-1</v>
      </c>
      <c r="S40" s="5">
        <f t="shared" si="8"/>
        <v>-1</v>
      </c>
      <c r="T40" s="5">
        <f t="shared" si="9"/>
        <v>-1</v>
      </c>
      <c r="U40" s="5">
        <f t="shared" si="10"/>
        <v>-1</v>
      </c>
      <c r="V40" s="5">
        <f t="shared" si="11"/>
        <v>-1</v>
      </c>
      <c r="W40" s="1"/>
      <c r="X40" s="5">
        <v>60.29</v>
      </c>
      <c r="Y40" s="5">
        <v>75.26</v>
      </c>
      <c r="Z40" s="5">
        <v>68.75</v>
      </c>
      <c r="AA40" s="5">
        <v>55.05</v>
      </c>
      <c r="AB40" s="5">
        <f t="shared" ref="AB40:AE40" si="91">if(X40=0, -1, (X40-average(X:X))/stdev(X:X))</f>
        <v>0.1092517769</v>
      </c>
      <c r="AC40" s="5">
        <f t="shared" si="91"/>
        <v>1.649836217</v>
      </c>
      <c r="AD40" s="5">
        <f t="shared" si="91"/>
        <v>0.6015422003</v>
      </c>
      <c r="AE40" s="5">
        <f t="shared" si="91"/>
        <v>0.904131952</v>
      </c>
      <c r="AF40" s="5">
        <f t="shared" si="20"/>
        <v>0.8161905365</v>
      </c>
      <c r="AG40" s="5">
        <f t="shared" si="21"/>
        <v>0.9034326408</v>
      </c>
      <c r="AH40" s="1"/>
      <c r="AI40" s="5">
        <f t="shared" si="12"/>
        <v>-0.1300867851</v>
      </c>
      <c r="AJ40" s="5">
        <v>-0.385870030542208</v>
      </c>
      <c r="AK40" s="5">
        <f t="shared" si="13"/>
        <v>-0.1940325964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>
      <c r="A41" s="5">
        <v>676.0</v>
      </c>
      <c r="B41" s="1" t="s">
        <v>59</v>
      </c>
      <c r="C41" s="1"/>
      <c r="D41" s="5">
        <v>35.4</v>
      </c>
      <c r="E41" s="5">
        <f t="shared" si="3"/>
        <v>-0.6727565242</v>
      </c>
      <c r="F41" s="5">
        <f t="shared" si="4"/>
        <v>-0.820217364</v>
      </c>
      <c r="G41" s="1"/>
      <c r="H41" s="5">
        <v>4.0</v>
      </c>
      <c r="I41" s="5">
        <v>1.0</v>
      </c>
      <c r="J41" s="5">
        <f t="shared" ref="J41:K41" si="92">if(ISNUMBER(H41), (H41-average(H:H))/stdev(H:H), "")</f>
        <v>0.3570777979</v>
      </c>
      <c r="K41" s="5">
        <f t="shared" si="92"/>
        <v>0.3069816835</v>
      </c>
      <c r="L41" s="5">
        <f t="shared" si="17"/>
        <v>0.3320297407</v>
      </c>
      <c r="M41" s="5">
        <f t="shared" si="18"/>
        <v>0.5762202189</v>
      </c>
      <c r="N41" s="5"/>
      <c r="O41" s="5">
        <v>202.0</v>
      </c>
      <c r="P41" s="5">
        <v>0.0</v>
      </c>
      <c r="Q41" s="5">
        <f t="shared" si="6"/>
        <v>202</v>
      </c>
      <c r="R41" s="5">
        <f t="shared" si="7"/>
        <v>1</v>
      </c>
      <c r="S41" s="5">
        <f t="shared" si="8"/>
        <v>0.5062565905</v>
      </c>
      <c r="T41" s="5">
        <f t="shared" si="9"/>
        <v>-0.3840707617</v>
      </c>
      <c r="U41" s="5">
        <f t="shared" si="10"/>
        <v>0.06109291438</v>
      </c>
      <c r="V41" s="5">
        <f t="shared" si="11"/>
        <v>0.2471698088</v>
      </c>
      <c r="W41" s="1"/>
      <c r="X41" s="5">
        <v>43.03</v>
      </c>
      <c r="Y41" s="5">
        <v>42.43</v>
      </c>
      <c r="Z41" s="5">
        <v>57.75</v>
      </c>
      <c r="AA41" s="5">
        <v>30.79</v>
      </c>
      <c r="AB41" s="5">
        <f t="shared" ref="AB41:AE41" si="93">if(X41=0, -1, (X41-average(X:X))/stdev(X:X))</f>
        <v>-1.074356761</v>
      </c>
      <c r="AC41" s="5">
        <f t="shared" si="93"/>
        <v>-0.5238874999</v>
      </c>
      <c r="AD41" s="5">
        <f t="shared" si="93"/>
        <v>-0.2884727123</v>
      </c>
      <c r="AE41" s="5">
        <f t="shared" si="93"/>
        <v>-0.9204777271</v>
      </c>
      <c r="AF41" s="5">
        <f t="shared" si="20"/>
        <v>-0.7017986751</v>
      </c>
      <c r="AG41" s="5">
        <f t="shared" si="21"/>
        <v>-0.8377342509</v>
      </c>
      <c r="AH41" s="1"/>
      <c r="AI41" s="5">
        <f t="shared" si="12"/>
        <v>-0.2086403968</v>
      </c>
      <c r="AJ41" s="5">
        <v>-0.23510325956833344</v>
      </c>
      <c r="AK41" s="5">
        <f t="shared" si="13"/>
        <v>-0.2152561125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>
      <c r="A42" s="5">
        <v>1018.0</v>
      </c>
      <c r="B42" s="1" t="s">
        <v>91</v>
      </c>
      <c r="C42" s="1"/>
      <c r="D42" s="5">
        <v>59.5</v>
      </c>
      <c r="E42" s="5">
        <f t="shared" si="3"/>
        <v>-0.4857503854</v>
      </c>
      <c r="F42" s="5">
        <f t="shared" si="4"/>
        <v>-0.696957951</v>
      </c>
      <c r="G42" s="1"/>
      <c r="H42" s="5">
        <v>4.0</v>
      </c>
      <c r="I42" s="5">
        <v>1.0</v>
      </c>
      <c r="J42" s="5">
        <f t="shared" ref="J42:K42" si="94">if(ISNUMBER(H42), (H42-average(H:H))/stdev(H:H), "")</f>
        <v>0.3570777979</v>
      </c>
      <c r="K42" s="5">
        <f t="shared" si="94"/>
        <v>0.3069816835</v>
      </c>
      <c r="L42" s="5">
        <f t="shared" si="17"/>
        <v>0.3320297407</v>
      </c>
      <c r="M42" s="5">
        <f t="shared" si="18"/>
        <v>0.5762202189</v>
      </c>
      <c r="N42" s="5"/>
      <c r="O42" s="5">
        <v>0.0</v>
      </c>
      <c r="P42" s="5">
        <v>0.0</v>
      </c>
      <c r="Q42" s="5">
        <f t="shared" si="6"/>
        <v>0</v>
      </c>
      <c r="R42" s="5">
        <f t="shared" si="7"/>
        <v>-1</v>
      </c>
      <c r="S42" s="5">
        <f t="shared" si="8"/>
        <v>-1</v>
      </c>
      <c r="T42" s="5">
        <f t="shared" si="9"/>
        <v>-1</v>
      </c>
      <c r="U42" s="5">
        <f t="shared" si="10"/>
        <v>-1</v>
      </c>
      <c r="V42" s="5">
        <f t="shared" si="11"/>
        <v>-1</v>
      </c>
      <c r="W42" s="1"/>
      <c r="X42" s="5">
        <v>82.81</v>
      </c>
      <c r="Y42" s="5">
        <v>50.0</v>
      </c>
      <c r="Z42" s="5">
        <v>60.03</v>
      </c>
      <c r="AA42" s="5">
        <v>34.31</v>
      </c>
      <c r="AB42" s="5">
        <f t="shared" ref="AB42:AE42" si="95">if(X42=0, -1, (X42-average(X:X))/stdev(X:X))</f>
        <v>1.653566045</v>
      </c>
      <c r="AC42" s="5">
        <f t="shared" si="95"/>
        <v>-0.02266640529</v>
      </c>
      <c r="AD42" s="5">
        <f t="shared" si="95"/>
        <v>-0.103996894</v>
      </c>
      <c r="AE42" s="5">
        <f t="shared" si="95"/>
        <v>-0.6557363392</v>
      </c>
      <c r="AF42" s="5">
        <f t="shared" si="20"/>
        <v>0.2177916017</v>
      </c>
      <c r="AG42" s="5">
        <f t="shared" si="21"/>
        <v>0.4666814778</v>
      </c>
      <c r="AH42" s="1"/>
      <c r="AI42" s="5">
        <f t="shared" si="12"/>
        <v>-0.1635140636</v>
      </c>
      <c r="AJ42" s="5">
        <v>-0.37356448277555926</v>
      </c>
      <c r="AK42" s="5">
        <f t="shared" si="13"/>
        <v>-0.2160266684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>
      <c r="A43" s="5">
        <v>1087.0</v>
      </c>
      <c r="B43" s="1" t="s">
        <v>102</v>
      </c>
      <c r="C43" s="1"/>
      <c r="D43" s="5">
        <v>87.8</v>
      </c>
      <c r="E43" s="5">
        <f t="shared" si="3"/>
        <v>-0.2661539652</v>
      </c>
      <c r="F43" s="5">
        <f t="shared" si="4"/>
        <v>-0.5159011196</v>
      </c>
      <c r="G43" s="1"/>
      <c r="H43" s="5">
        <v>4.0</v>
      </c>
      <c r="I43" s="5">
        <v>1.0</v>
      </c>
      <c r="J43" s="5">
        <f t="shared" ref="J43:K43" si="96">if(ISNUMBER(H43), (H43-average(H:H))/stdev(H:H), "")</f>
        <v>0.3570777979</v>
      </c>
      <c r="K43" s="5">
        <f t="shared" si="96"/>
        <v>0.3069816835</v>
      </c>
      <c r="L43" s="5">
        <f t="shared" si="17"/>
        <v>0.3320297407</v>
      </c>
      <c r="M43" s="5">
        <f t="shared" si="18"/>
        <v>0.5762202189</v>
      </c>
      <c r="N43" s="5"/>
      <c r="O43" s="5">
        <v>6.0</v>
      </c>
      <c r="P43" s="5">
        <v>0.0</v>
      </c>
      <c r="Q43" s="5">
        <f t="shared" si="6"/>
        <v>6</v>
      </c>
      <c r="R43" s="5">
        <f t="shared" si="7"/>
        <v>1</v>
      </c>
      <c r="S43" s="5">
        <f t="shared" si="8"/>
        <v>0.5062565905</v>
      </c>
      <c r="T43" s="5">
        <f t="shared" si="9"/>
        <v>-0.7032847618</v>
      </c>
      <c r="U43" s="5">
        <f t="shared" si="10"/>
        <v>-0.09851408569</v>
      </c>
      <c r="V43" s="5">
        <f t="shared" si="11"/>
        <v>-0.3138695361</v>
      </c>
      <c r="W43" s="1"/>
      <c r="X43" s="5">
        <v>64.0</v>
      </c>
      <c r="Y43" s="5">
        <v>47.33</v>
      </c>
      <c r="Z43" s="5">
        <v>58.72</v>
      </c>
      <c r="AA43" s="5">
        <v>35.42</v>
      </c>
      <c r="AB43" s="5">
        <f t="shared" ref="AB43:AE43" si="97">if(X43=0, -1, (X43-average(X:X))/stdev(X:X))</f>
        <v>0.3636658948</v>
      </c>
      <c r="AC43" s="5">
        <f t="shared" si="97"/>
        <v>-0.1994511243</v>
      </c>
      <c r="AD43" s="5">
        <f t="shared" si="97"/>
        <v>-0.2099895791</v>
      </c>
      <c r="AE43" s="5">
        <f t="shared" si="97"/>
        <v>-0.5722525493</v>
      </c>
      <c r="AF43" s="5">
        <f t="shared" si="20"/>
        <v>-0.1545068395</v>
      </c>
      <c r="AG43" s="5">
        <f t="shared" si="21"/>
        <v>-0.3930735802</v>
      </c>
      <c r="AH43" s="1"/>
      <c r="AI43" s="5">
        <f t="shared" si="12"/>
        <v>-0.1616560042</v>
      </c>
      <c r="AJ43" s="5">
        <v>-0.380452309558859</v>
      </c>
      <c r="AK43" s="5">
        <f t="shared" si="13"/>
        <v>-0.2163550806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>
      <c r="A44" s="5">
        <v>940.0</v>
      </c>
      <c r="B44" s="1" t="s">
        <v>75</v>
      </c>
      <c r="C44" s="1"/>
      <c r="D44" s="5">
        <v>29.6</v>
      </c>
      <c r="E44" s="5">
        <f t="shared" si="3"/>
        <v>-0.717762151</v>
      </c>
      <c r="F44" s="5">
        <f t="shared" si="4"/>
        <v>-0.847208446</v>
      </c>
      <c r="G44" s="1"/>
      <c r="H44" s="5">
        <v>4.0</v>
      </c>
      <c r="I44" s="5">
        <v>1.0</v>
      </c>
      <c r="J44" s="5">
        <f t="shared" ref="J44:K44" si="98">if(ISNUMBER(H44), (H44-average(H:H))/stdev(H:H), "")</f>
        <v>0.3570777979</v>
      </c>
      <c r="K44" s="5">
        <f t="shared" si="98"/>
        <v>0.3069816835</v>
      </c>
      <c r="L44" s="5">
        <f t="shared" si="17"/>
        <v>0.3320297407</v>
      </c>
      <c r="M44" s="5">
        <f t="shared" si="18"/>
        <v>0.5762202189</v>
      </c>
      <c r="N44" s="5"/>
      <c r="O44" s="5">
        <v>42.0</v>
      </c>
      <c r="P44" s="5">
        <v>0.0</v>
      </c>
      <c r="Q44" s="5">
        <f t="shared" si="6"/>
        <v>42</v>
      </c>
      <c r="R44" s="5">
        <f t="shared" si="7"/>
        <v>1</v>
      </c>
      <c r="S44" s="5">
        <f t="shared" si="8"/>
        <v>0.5062565905</v>
      </c>
      <c r="T44" s="5">
        <f t="shared" si="9"/>
        <v>-0.644653619</v>
      </c>
      <c r="U44" s="5">
        <f t="shared" si="10"/>
        <v>-0.06919851425</v>
      </c>
      <c r="V44" s="5">
        <f t="shared" si="11"/>
        <v>-0.2630561048</v>
      </c>
      <c r="W44" s="1"/>
      <c r="X44" s="5">
        <v>53.65</v>
      </c>
      <c r="Y44" s="5">
        <v>48.5</v>
      </c>
      <c r="Z44" s="5">
        <v>47.27</v>
      </c>
      <c r="AA44" s="5">
        <v>40.63</v>
      </c>
      <c r="AB44" s="5">
        <f t="shared" ref="AB44:AE44" si="99">if(X44=0, -1, (X44-average(X:X))/stdev(X:X))</f>
        <v>-0.3460877765</v>
      </c>
      <c r="AC44" s="5">
        <f t="shared" si="99"/>
        <v>-0.1219836632</v>
      </c>
      <c r="AD44" s="5">
        <f t="shared" si="99"/>
        <v>-1.136414193</v>
      </c>
      <c r="AE44" s="5">
        <f t="shared" si="99"/>
        <v>-0.1804052109</v>
      </c>
      <c r="AF44" s="5">
        <f t="shared" si="20"/>
        <v>-0.4462227108</v>
      </c>
      <c r="AG44" s="5">
        <f t="shared" si="21"/>
        <v>-0.667999035</v>
      </c>
      <c r="AH44" s="1"/>
      <c r="AI44" s="5">
        <f t="shared" si="12"/>
        <v>-0.3005108417</v>
      </c>
      <c r="AJ44" s="5">
        <v>-0.09895092515809306</v>
      </c>
      <c r="AK44" s="5">
        <f t="shared" si="13"/>
        <v>-0.2501208626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>
      <c r="A45" s="5">
        <v>955.0</v>
      </c>
      <c r="B45" s="1" t="s">
        <v>89</v>
      </c>
      <c r="C45" s="1"/>
      <c r="D45" s="5">
        <v>43.0</v>
      </c>
      <c r="E45" s="5">
        <f t="shared" si="3"/>
        <v>-0.613783634</v>
      </c>
      <c r="F45" s="5">
        <f t="shared" si="4"/>
        <v>-0.7834434466</v>
      </c>
      <c r="G45" s="1"/>
      <c r="H45" s="5">
        <v>4.0</v>
      </c>
      <c r="I45" s="5">
        <v>1.0</v>
      </c>
      <c r="J45" s="5">
        <f t="shared" ref="J45:K45" si="100">if(ISNUMBER(H45), (H45-average(H:H))/stdev(H:H), "")</f>
        <v>0.3570777979</v>
      </c>
      <c r="K45" s="5">
        <f t="shared" si="100"/>
        <v>0.3069816835</v>
      </c>
      <c r="L45" s="5">
        <f t="shared" si="17"/>
        <v>0.3320297407</v>
      </c>
      <c r="M45" s="5">
        <f t="shared" si="18"/>
        <v>0.5762202189</v>
      </c>
      <c r="N45" s="5"/>
      <c r="O45" s="5">
        <v>100.0</v>
      </c>
      <c r="P45" s="5">
        <v>0.0</v>
      </c>
      <c r="Q45" s="5">
        <f t="shared" si="6"/>
        <v>100</v>
      </c>
      <c r="R45" s="5">
        <f t="shared" si="7"/>
        <v>1</v>
      </c>
      <c r="S45" s="5">
        <f t="shared" si="8"/>
        <v>0.5062565905</v>
      </c>
      <c r="T45" s="5">
        <f t="shared" si="9"/>
        <v>-0.5501923332</v>
      </c>
      <c r="U45" s="5">
        <f t="shared" si="10"/>
        <v>-0.02196787137</v>
      </c>
      <c r="V45" s="5">
        <f t="shared" si="11"/>
        <v>-0.1482156246</v>
      </c>
      <c r="W45" s="1"/>
      <c r="X45" s="5">
        <v>69.01</v>
      </c>
      <c r="Y45" s="5">
        <v>42.9</v>
      </c>
      <c r="Z45" s="5">
        <v>63.09</v>
      </c>
      <c r="AA45" s="5">
        <v>31.58</v>
      </c>
      <c r="AB45" s="5">
        <f t="shared" ref="AB45:AE45" si="101">if(X45=0, -1, (X45-average(X:X))/stdev(X:X))</f>
        <v>0.7072278168</v>
      </c>
      <c r="AC45" s="5">
        <f t="shared" si="101"/>
        <v>-0.4927680925</v>
      </c>
      <c r="AD45" s="5">
        <f t="shared" si="101"/>
        <v>0.1435890726</v>
      </c>
      <c r="AE45" s="5">
        <f t="shared" si="101"/>
        <v>-0.861061336</v>
      </c>
      <c r="AF45" s="5">
        <f t="shared" si="20"/>
        <v>-0.1257531348</v>
      </c>
      <c r="AG45" s="5">
        <f t="shared" si="21"/>
        <v>-0.3546168845</v>
      </c>
      <c r="AH45" s="1"/>
      <c r="AI45" s="5">
        <f t="shared" si="12"/>
        <v>-0.1775139342</v>
      </c>
      <c r="AJ45" s="5">
        <v>-0.5367306052871582</v>
      </c>
      <c r="AK45" s="5">
        <f t="shared" si="13"/>
        <v>-0.267318102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>
      <c r="A46" s="5">
        <v>679.0</v>
      </c>
      <c r="B46" s="1" t="s">
        <v>62</v>
      </c>
      <c r="C46" s="1"/>
      <c r="D46" s="5">
        <v>35.5</v>
      </c>
      <c r="E46" s="5">
        <f t="shared" si="3"/>
        <v>-0.6719805651</v>
      </c>
      <c r="F46" s="5">
        <f t="shared" si="4"/>
        <v>-0.8197442071</v>
      </c>
      <c r="G46" s="1"/>
      <c r="H46" s="5">
        <v>4.0</v>
      </c>
      <c r="I46" s="5">
        <v>1.0</v>
      </c>
      <c r="J46" s="5">
        <f t="shared" ref="J46:K46" si="102">if(ISNUMBER(H46), (H46-average(H:H))/stdev(H:H), "")</f>
        <v>0.3570777979</v>
      </c>
      <c r="K46" s="5">
        <f t="shared" si="102"/>
        <v>0.3069816835</v>
      </c>
      <c r="L46" s="5">
        <f t="shared" si="17"/>
        <v>0.3320297407</v>
      </c>
      <c r="M46" s="5">
        <f t="shared" si="18"/>
        <v>0.5762202189</v>
      </c>
      <c r="N46" s="5"/>
      <c r="O46" s="5">
        <v>153.0</v>
      </c>
      <c r="P46" s="5">
        <v>0.0</v>
      </c>
      <c r="Q46" s="5">
        <f t="shared" si="6"/>
        <v>153</v>
      </c>
      <c r="R46" s="5">
        <f t="shared" si="7"/>
        <v>1</v>
      </c>
      <c r="S46" s="5">
        <f t="shared" si="8"/>
        <v>0.5062565905</v>
      </c>
      <c r="T46" s="5">
        <f t="shared" si="9"/>
        <v>-0.4638742617</v>
      </c>
      <c r="U46" s="5">
        <f t="shared" si="10"/>
        <v>0.02119116436</v>
      </c>
      <c r="V46" s="5">
        <f t="shared" si="11"/>
        <v>0.1455718529</v>
      </c>
      <c r="W46" s="1"/>
      <c r="X46" s="5">
        <v>49.35</v>
      </c>
      <c r="Y46" s="5">
        <v>27.54</v>
      </c>
      <c r="Z46" s="5">
        <v>61.2</v>
      </c>
      <c r="AA46" s="5">
        <v>38.15</v>
      </c>
      <c r="AB46" s="5">
        <f t="shared" ref="AB46:AE46" si="103">if(X46=0, -1, (X46-average(X:X))/stdev(X:X))</f>
        <v>-0.6409612824</v>
      </c>
      <c r="AC46" s="5">
        <f t="shared" si="103"/>
        <v>-1.509776813</v>
      </c>
      <c r="AD46" s="5">
        <f t="shared" si="103"/>
        <v>-0.009331671507</v>
      </c>
      <c r="AE46" s="5">
        <f t="shared" si="103"/>
        <v>-0.3669275524</v>
      </c>
      <c r="AF46" s="5">
        <f t="shared" si="20"/>
        <v>-0.6317493298</v>
      </c>
      <c r="AG46" s="5">
        <f t="shared" si="21"/>
        <v>-0.7948266036</v>
      </c>
      <c r="AH46" s="1"/>
      <c r="AI46" s="5">
        <f t="shared" si="12"/>
        <v>-0.2231946847</v>
      </c>
      <c r="AJ46" s="5">
        <v>-0.616508819483548</v>
      </c>
      <c r="AK46" s="5">
        <f t="shared" si="13"/>
        <v>-0.3215232184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>
      <c r="A47" s="5">
        <v>823.0</v>
      </c>
      <c r="B47" s="1" t="s">
        <v>72</v>
      </c>
      <c r="C47" s="1"/>
      <c r="D47" s="5">
        <v>81.4</v>
      </c>
      <c r="E47" s="5">
        <f t="shared" si="3"/>
        <v>-0.3158153464</v>
      </c>
      <c r="F47" s="5">
        <f t="shared" si="4"/>
        <v>-0.5619745069</v>
      </c>
      <c r="G47" s="1"/>
      <c r="H47" s="5">
        <v>4.0</v>
      </c>
      <c r="I47" s="5">
        <v>1.0</v>
      </c>
      <c r="J47" s="5">
        <f t="shared" ref="J47:K47" si="104">if(ISNUMBER(H47), (H47-average(H:H))/stdev(H:H), "")</f>
        <v>0.3570777979</v>
      </c>
      <c r="K47" s="5">
        <f t="shared" si="104"/>
        <v>0.3069816835</v>
      </c>
      <c r="L47" s="5">
        <f t="shared" si="17"/>
        <v>0.3320297407</v>
      </c>
      <c r="M47" s="5">
        <f t="shared" si="18"/>
        <v>0.5762202189</v>
      </c>
      <c r="N47" s="5"/>
      <c r="O47" s="5">
        <v>34.0</v>
      </c>
      <c r="P47" s="5">
        <v>0.0</v>
      </c>
      <c r="Q47" s="5">
        <f t="shared" si="6"/>
        <v>34</v>
      </c>
      <c r="R47" s="5">
        <f t="shared" si="7"/>
        <v>1</v>
      </c>
      <c r="S47" s="5">
        <f t="shared" si="8"/>
        <v>0.5062565905</v>
      </c>
      <c r="T47" s="5">
        <f t="shared" si="9"/>
        <v>-0.6576827618</v>
      </c>
      <c r="U47" s="5">
        <f t="shared" si="10"/>
        <v>-0.07571308568</v>
      </c>
      <c r="V47" s="5">
        <f t="shared" si="11"/>
        <v>-0.2751601092</v>
      </c>
      <c r="W47" s="1"/>
      <c r="X47" s="5">
        <v>41.15</v>
      </c>
      <c r="Y47" s="5">
        <v>48.44</v>
      </c>
      <c r="Z47" s="5">
        <v>49.09</v>
      </c>
      <c r="AA47" s="5">
        <v>41.15</v>
      </c>
      <c r="AB47" s="5">
        <f t="shared" ref="AB47:AE47" si="105">if(X47=0, -1, (X47-average(X:X))/stdev(X:X))</f>
        <v>-1.203278201</v>
      </c>
      <c r="AC47" s="5">
        <f t="shared" si="105"/>
        <v>-0.1259563535</v>
      </c>
      <c r="AD47" s="5">
        <f t="shared" si="105"/>
        <v>-0.9891571798</v>
      </c>
      <c r="AE47" s="5">
        <f t="shared" si="105"/>
        <v>-0.1412956877</v>
      </c>
      <c r="AF47" s="5">
        <f t="shared" si="20"/>
        <v>-0.6149218554</v>
      </c>
      <c r="AG47" s="5">
        <f t="shared" si="21"/>
        <v>-0.7841695323</v>
      </c>
      <c r="AH47" s="1"/>
      <c r="AI47" s="5">
        <f t="shared" si="12"/>
        <v>-0.2612709824</v>
      </c>
      <c r="AJ47" s="5">
        <v>-0.6464033922308763</v>
      </c>
      <c r="AK47" s="5">
        <f t="shared" si="13"/>
        <v>-0.3575540848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>
      <c r="A48" s="5">
        <v>871.0</v>
      </c>
      <c r="B48" s="1" t="s">
        <v>77</v>
      </c>
      <c r="C48" s="1"/>
      <c r="D48" s="5">
        <v>103.5</v>
      </c>
      <c r="E48" s="5">
        <f t="shared" si="3"/>
        <v>-0.1443283893</v>
      </c>
      <c r="F48" s="5">
        <f t="shared" si="4"/>
        <v>-0.3799057637</v>
      </c>
      <c r="G48" s="1"/>
      <c r="H48" s="5">
        <v>4.0</v>
      </c>
      <c r="I48" s="5">
        <v>1.0</v>
      </c>
      <c r="J48" s="5">
        <f t="shared" ref="J48:K48" si="106">if(ISNUMBER(H48), (H48-average(H:H))/stdev(H:H), "")</f>
        <v>0.3570777979</v>
      </c>
      <c r="K48" s="5">
        <f t="shared" si="106"/>
        <v>0.3069816835</v>
      </c>
      <c r="L48" s="5">
        <f t="shared" si="17"/>
        <v>0.3320297407</v>
      </c>
      <c r="M48" s="5">
        <f t="shared" si="18"/>
        <v>0.5762202189</v>
      </c>
      <c r="N48" s="5"/>
      <c r="O48" s="5">
        <v>0.0</v>
      </c>
      <c r="P48" s="5">
        <v>0.0</v>
      </c>
      <c r="Q48" s="5">
        <f t="shared" si="6"/>
        <v>0</v>
      </c>
      <c r="R48" s="5">
        <f t="shared" si="7"/>
        <v>-1</v>
      </c>
      <c r="S48" s="5">
        <f t="shared" si="8"/>
        <v>-1</v>
      </c>
      <c r="T48" s="5">
        <f t="shared" si="9"/>
        <v>-1</v>
      </c>
      <c r="U48" s="5">
        <f t="shared" si="10"/>
        <v>-1</v>
      </c>
      <c r="V48" s="5">
        <f t="shared" si="11"/>
        <v>-1</v>
      </c>
      <c r="W48" s="1"/>
      <c r="X48" s="5">
        <v>65.89</v>
      </c>
      <c r="Y48" s="5">
        <v>40.17</v>
      </c>
      <c r="Z48" s="5">
        <v>47.27</v>
      </c>
      <c r="AA48" s="5">
        <v>32.23</v>
      </c>
      <c r="AB48" s="5">
        <f t="shared" ref="AB48:AE48" si="107">if(X48=0, -1, (X48-average(X:X))/stdev(X:X))</f>
        <v>0.4932730869</v>
      </c>
      <c r="AC48" s="5">
        <f t="shared" si="107"/>
        <v>-0.6735255018</v>
      </c>
      <c r="AD48" s="5">
        <f t="shared" si="107"/>
        <v>-1.136414193</v>
      </c>
      <c r="AE48" s="5">
        <f t="shared" si="107"/>
        <v>-0.812174432</v>
      </c>
      <c r="AF48" s="5">
        <f t="shared" si="20"/>
        <v>-0.5322102599</v>
      </c>
      <c r="AG48" s="5">
        <f t="shared" si="21"/>
        <v>-0.7295274223</v>
      </c>
      <c r="AH48" s="1"/>
      <c r="AI48" s="5">
        <f t="shared" si="12"/>
        <v>-0.3833032418</v>
      </c>
      <c r="AJ48" s="5">
        <v>-0.457174823800665</v>
      </c>
      <c r="AK48" s="5">
        <f t="shared" si="13"/>
        <v>-0.4017711373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>
      <c r="A49" s="5">
        <v>244.0</v>
      </c>
      <c r="B49" s="1" t="s">
        <v>56</v>
      </c>
      <c r="C49" s="1"/>
      <c r="D49" s="5">
        <v>42.3</v>
      </c>
      <c r="E49" s="5">
        <f t="shared" si="3"/>
        <v>-0.6192153476</v>
      </c>
      <c r="F49" s="5">
        <f t="shared" si="4"/>
        <v>-0.7869023749</v>
      </c>
      <c r="G49" s="1"/>
      <c r="H49" s="5">
        <v>4.0</v>
      </c>
      <c r="I49" s="5">
        <v>1.0</v>
      </c>
      <c r="J49" s="5">
        <f t="shared" ref="J49:K49" si="108">if(ISNUMBER(H49), (H49-average(H:H))/stdev(H:H), "")</f>
        <v>0.3570777979</v>
      </c>
      <c r="K49" s="5">
        <f t="shared" si="108"/>
        <v>0.3069816835</v>
      </c>
      <c r="L49" s="5">
        <f t="shared" si="17"/>
        <v>0.3320297407</v>
      </c>
      <c r="M49" s="5">
        <f t="shared" si="18"/>
        <v>0.5762202189</v>
      </c>
      <c r="N49" s="5"/>
      <c r="O49" s="5">
        <v>29.0</v>
      </c>
      <c r="P49" s="5">
        <v>0.0</v>
      </c>
      <c r="Q49" s="5">
        <f t="shared" si="6"/>
        <v>29</v>
      </c>
      <c r="R49" s="5">
        <f t="shared" si="7"/>
        <v>1</v>
      </c>
      <c r="S49" s="5">
        <f t="shared" si="8"/>
        <v>0.5062565905</v>
      </c>
      <c r="T49" s="5">
        <f t="shared" si="9"/>
        <v>-0.6658259761</v>
      </c>
      <c r="U49" s="5">
        <f t="shared" si="10"/>
        <v>-0.07978469282</v>
      </c>
      <c r="V49" s="5">
        <f t="shared" si="11"/>
        <v>-0.2824618431</v>
      </c>
      <c r="W49" s="1"/>
      <c r="X49" s="5">
        <v>37.63</v>
      </c>
      <c r="Y49" s="5">
        <v>35.03</v>
      </c>
      <c r="Z49" s="5">
        <v>43.62</v>
      </c>
      <c r="AA49" s="5">
        <v>29.04</v>
      </c>
      <c r="AB49" s="5">
        <f t="shared" ref="AB49:AE49" si="109">if(X49=0, -1, (X49-average(X:X))/stdev(X:X))</f>
        <v>-1.444663024</v>
      </c>
      <c r="AC49" s="5">
        <f t="shared" si="109"/>
        <v>-1.013852639</v>
      </c>
      <c r="AD49" s="5">
        <f t="shared" si="109"/>
        <v>-1.431737323</v>
      </c>
      <c r="AE49" s="5">
        <f t="shared" si="109"/>
        <v>-1.052096315</v>
      </c>
      <c r="AF49" s="5">
        <f t="shared" si="20"/>
        <v>-1.235587325</v>
      </c>
      <c r="AG49" s="5">
        <f t="shared" si="21"/>
        <v>-1.111569757</v>
      </c>
      <c r="AH49" s="1"/>
      <c r="AI49" s="5">
        <f t="shared" si="12"/>
        <v>-0.4011784391</v>
      </c>
      <c r="AJ49" s="5">
        <v>-0.5313423833028766</v>
      </c>
      <c r="AK49" s="5">
        <f t="shared" si="13"/>
        <v>-0.4337194251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>
      <c r="A50" s="5">
        <v>924.0</v>
      </c>
      <c r="B50" s="1" t="s">
        <v>79</v>
      </c>
      <c r="C50" s="1"/>
      <c r="D50" s="5">
        <v>21.6</v>
      </c>
      <c r="E50" s="5">
        <f t="shared" si="3"/>
        <v>-0.7798388776</v>
      </c>
      <c r="F50" s="5">
        <f t="shared" si="4"/>
        <v>-0.8830848643</v>
      </c>
      <c r="G50" s="1"/>
      <c r="H50" s="5">
        <v>4.0</v>
      </c>
      <c r="I50" s="5">
        <v>1.0</v>
      </c>
      <c r="J50" s="5">
        <f t="shared" ref="J50:K50" si="110">if(ISNUMBER(H50), (H50-average(H:H))/stdev(H:H), "")</f>
        <v>0.3570777979</v>
      </c>
      <c r="K50" s="5">
        <f t="shared" si="110"/>
        <v>0.3069816835</v>
      </c>
      <c r="L50" s="5">
        <f t="shared" si="17"/>
        <v>0.3320297407</v>
      </c>
      <c r="M50" s="5">
        <f t="shared" si="18"/>
        <v>0.5762202189</v>
      </c>
      <c r="N50" s="5"/>
      <c r="O50" s="5">
        <v>67.0</v>
      </c>
      <c r="P50" s="5">
        <v>0.0</v>
      </c>
      <c r="Q50" s="5">
        <f t="shared" si="6"/>
        <v>67</v>
      </c>
      <c r="R50" s="5">
        <f t="shared" si="7"/>
        <v>1</v>
      </c>
      <c r="S50" s="5">
        <f t="shared" si="8"/>
        <v>0.5062565905</v>
      </c>
      <c r="T50" s="5">
        <f t="shared" si="9"/>
        <v>-0.6039375475</v>
      </c>
      <c r="U50" s="5">
        <f t="shared" si="10"/>
        <v>-0.04884047852</v>
      </c>
      <c r="V50" s="5">
        <f t="shared" si="11"/>
        <v>-0.2209988202</v>
      </c>
      <c r="W50" s="1"/>
      <c r="X50" s="5">
        <v>38.22</v>
      </c>
      <c r="Y50" s="5">
        <v>33.01</v>
      </c>
      <c r="Z50" s="5">
        <v>60.68</v>
      </c>
      <c r="AA50" s="5">
        <v>27.21</v>
      </c>
      <c r="AB50" s="5">
        <f t="shared" ref="AB50:AE50" si="111">if(X50=0, -1, (X50-average(X:X))/stdev(X:X))</f>
        <v>-1.404203636</v>
      </c>
      <c r="AC50" s="5">
        <f t="shared" si="111"/>
        <v>-1.147599879</v>
      </c>
      <c r="AD50" s="5">
        <f t="shared" si="111"/>
        <v>-0.05140510374</v>
      </c>
      <c r="AE50" s="5">
        <f t="shared" si="111"/>
        <v>-1.189731752</v>
      </c>
      <c r="AF50" s="5">
        <f t="shared" si="20"/>
        <v>-0.9482350929</v>
      </c>
      <c r="AG50" s="5">
        <f t="shared" si="21"/>
        <v>-0.9737736353</v>
      </c>
      <c r="AH50" s="1"/>
      <c r="AI50" s="5">
        <f t="shared" si="12"/>
        <v>-0.3754092752</v>
      </c>
      <c r="AJ50" s="5">
        <v>-0.6351990053620641</v>
      </c>
      <c r="AK50" s="5">
        <f t="shared" si="13"/>
        <v>-0.4403567078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>
      <c r="A51" s="5">
        <v>177.0</v>
      </c>
      <c r="B51" s="1" t="s">
        <v>107</v>
      </c>
      <c r="C51" s="1"/>
      <c r="D51" s="5">
        <v>30.2</v>
      </c>
      <c r="E51" s="5">
        <f t="shared" si="3"/>
        <v>-0.7131063965</v>
      </c>
      <c r="F51" s="5">
        <f t="shared" si="4"/>
        <v>-0.8444562727</v>
      </c>
      <c r="G51" s="1"/>
      <c r="H51" s="5">
        <v>4.0</v>
      </c>
      <c r="I51" s="5">
        <v>1.0</v>
      </c>
      <c r="J51" s="5">
        <f t="shared" ref="J51:K51" si="112">if(ISNUMBER(H51), (H51-average(H:H))/stdev(H:H), "")</f>
        <v>0.3570777979</v>
      </c>
      <c r="K51" s="5">
        <f t="shared" si="112"/>
        <v>0.3069816835</v>
      </c>
      <c r="L51" s="5">
        <f t="shared" si="17"/>
        <v>0.3320297407</v>
      </c>
      <c r="M51" s="5">
        <f t="shared" si="18"/>
        <v>0.5762202189</v>
      </c>
      <c r="N51" s="5"/>
      <c r="O51" s="5">
        <v>5.0</v>
      </c>
      <c r="P51" s="5">
        <v>0.0</v>
      </c>
      <c r="Q51" s="5">
        <f t="shared" si="6"/>
        <v>5</v>
      </c>
      <c r="R51" s="5">
        <f t="shared" si="7"/>
        <v>1</v>
      </c>
      <c r="S51" s="5">
        <f t="shared" si="8"/>
        <v>0.5062565905</v>
      </c>
      <c r="T51" s="5">
        <f t="shared" si="9"/>
        <v>-0.7049134047</v>
      </c>
      <c r="U51" s="5">
        <f t="shared" si="10"/>
        <v>-0.09932840712</v>
      </c>
      <c r="V51" s="5">
        <f t="shared" si="11"/>
        <v>-0.3151640955</v>
      </c>
      <c r="W51" s="1"/>
      <c r="X51" s="5">
        <v>41.47</v>
      </c>
      <c r="Y51" s="5">
        <v>33.86</v>
      </c>
      <c r="Z51" s="5">
        <v>56.19</v>
      </c>
      <c r="AA51" s="5">
        <v>36.26</v>
      </c>
      <c r="AB51" s="5">
        <f t="shared" ref="AB51:AE51" si="113">if(X51=0, -1, (X51-average(X:X))/stdev(X:X))</f>
        <v>-1.181334126</v>
      </c>
      <c r="AC51" s="5">
        <f t="shared" si="113"/>
        <v>-1.0913201</v>
      </c>
      <c r="AD51" s="5">
        <f t="shared" si="113"/>
        <v>-0.414693009</v>
      </c>
      <c r="AE51" s="5">
        <f t="shared" si="113"/>
        <v>-0.5090756271</v>
      </c>
      <c r="AF51" s="5">
        <f t="shared" si="20"/>
        <v>-0.7991057155</v>
      </c>
      <c r="AG51" s="5">
        <f t="shared" si="21"/>
        <v>-0.893927131</v>
      </c>
      <c r="AH51" s="1"/>
      <c r="AI51" s="5">
        <f t="shared" si="12"/>
        <v>-0.3693318201</v>
      </c>
      <c r="AJ51" s="5">
        <v>-0.6669789697798204</v>
      </c>
      <c r="AK51" s="5">
        <f t="shared" si="13"/>
        <v>-0.4437436075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>
      <c r="A52" s="5">
        <v>1123.0</v>
      </c>
      <c r="B52" s="1" t="s">
        <v>101</v>
      </c>
      <c r="C52" s="1"/>
      <c r="D52" s="5">
        <v>59.0</v>
      </c>
      <c r="E52" s="5">
        <f t="shared" si="3"/>
        <v>-0.4896301808</v>
      </c>
      <c r="F52" s="5">
        <f t="shared" si="4"/>
        <v>-0.6997357936</v>
      </c>
      <c r="G52" s="1"/>
      <c r="H52" s="5">
        <v>2.0</v>
      </c>
      <c r="I52" s="5">
        <v>1.0</v>
      </c>
      <c r="J52" s="5">
        <f t="shared" ref="J52:K52" si="114">if(ISNUMBER(H52), (H52-average(H:H))/stdev(H:H), "")</f>
        <v>-2.754600155</v>
      </c>
      <c r="K52" s="5">
        <f t="shared" si="114"/>
        <v>0.3069816835</v>
      </c>
      <c r="L52" s="5">
        <f t="shared" si="17"/>
        <v>-1.223809236</v>
      </c>
      <c r="M52" s="5">
        <f t="shared" si="18"/>
        <v>-1.106259118</v>
      </c>
      <c r="N52" s="5"/>
      <c r="O52" s="5">
        <v>700.0</v>
      </c>
      <c r="P52" s="5">
        <v>0.0</v>
      </c>
      <c r="Q52" s="5">
        <f t="shared" si="6"/>
        <v>700</v>
      </c>
      <c r="R52" s="5">
        <f t="shared" si="7"/>
        <v>1</v>
      </c>
      <c r="S52" s="5">
        <f t="shared" si="8"/>
        <v>0.5062565905</v>
      </c>
      <c r="T52" s="5">
        <f t="shared" si="9"/>
        <v>0.4269933815</v>
      </c>
      <c r="U52" s="5">
        <f t="shared" si="10"/>
        <v>0.466624986</v>
      </c>
      <c r="V52" s="5">
        <f t="shared" si="11"/>
        <v>0.6830995433</v>
      </c>
      <c r="W52" s="1"/>
      <c r="X52" s="5">
        <v>51.04</v>
      </c>
      <c r="Y52" s="5">
        <v>28.39</v>
      </c>
      <c r="Z52" s="5">
        <v>52.86</v>
      </c>
      <c r="AA52" s="5">
        <v>20.96</v>
      </c>
      <c r="AB52" s="5">
        <f t="shared" ref="AB52:AE52" si="115">if(X52=0, -1, (X52-average(X:X))/stdev(X:X))</f>
        <v>-0.5250691371</v>
      </c>
      <c r="AC52" s="5">
        <f t="shared" si="115"/>
        <v>-1.453497033</v>
      </c>
      <c r="AD52" s="5">
        <f t="shared" si="115"/>
        <v>-0.6841247961</v>
      </c>
      <c r="AE52" s="5">
        <f t="shared" si="115"/>
        <v>-1.659798137</v>
      </c>
      <c r="AF52" s="5">
        <f t="shared" si="20"/>
        <v>-1.080622276</v>
      </c>
      <c r="AG52" s="5">
        <f t="shared" si="21"/>
        <v>-1.039529834</v>
      </c>
      <c r="AH52" s="1"/>
      <c r="AI52" s="5">
        <f t="shared" si="12"/>
        <v>-0.5406063006</v>
      </c>
      <c r="AJ52" s="5">
        <v>-0.27216246069926986</v>
      </c>
      <c r="AK52" s="5">
        <f t="shared" si="13"/>
        <v>-0.4734953406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>
      <c r="A53" s="5">
        <v>1184.0</v>
      </c>
      <c r="B53" s="1" t="s">
        <v>109</v>
      </c>
      <c r="C53" s="1"/>
      <c r="D53" s="5">
        <v>40.3</v>
      </c>
      <c r="E53" s="5">
        <f t="shared" si="3"/>
        <v>-0.6347345292</v>
      </c>
      <c r="F53" s="5">
        <f t="shared" si="4"/>
        <v>-0.7967022839</v>
      </c>
      <c r="G53" s="1"/>
      <c r="H53" s="5">
        <v>4.0</v>
      </c>
      <c r="I53" s="5">
        <v>1.0</v>
      </c>
      <c r="J53" s="5">
        <f t="shared" ref="J53:K53" si="116">if(ISNUMBER(H53), (H53-average(H:H))/stdev(H:H), "")</f>
        <v>0.3570777979</v>
      </c>
      <c r="K53" s="5">
        <f t="shared" si="116"/>
        <v>0.3069816835</v>
      </c>
      <c r="L53" s="5">
        <f t="shared" si="17"/>
        <v>0.3320297407</v>
      </c>
      <c r="M53" s="5">
        <f t="shared" si="18"/>
        <v>0.5762202189</v>
      </c>
      <c r="N53" s="5"/>
      <c r="O53" s="5">
        <v>0.0</v>
      </c>
      <c r="P53" s="5">
        <v>3.0</v>
      </c>
      <c r="Q53" s="5">
        <f t="shared" si="6"/>
        <v>3</v>
      </c>
      <c r="R53" s="5">
        <f t="shared" si="7"/>
        <v>-1</v>
      </c>
      <c r="S53" s="5">
        <f t="shared" si="8"/>
        <v>-2.085045522</v>
      </c>
      <c r="T53" s="5">
        <f t="shared" si="9"/>
        <v>-0.7081706904</v>
      </c>
      <c r="U53" s="5">
        <f t="shared" si="10"/>
        <v>-1.396608106</v>
      </c>
      <c r="V53" s="5">
        <f t="shared" si="11"/>
        <v>-1.181781751</v>
      </c>
      <c r="W53" s="1"/>
      <c r="X53" s="5">
        <v>62.76</v>
      </c>
      <c r="Y53" s="5">
        <v>48.11</v>
      </c>
      <c r="Z53" s="5">
        <v>63.02</v>
      </c>
      <c r="AA53" s="5">
        <v>35.94</v>
      </c>
      <c r="AB53" s="5">
        <f t="shared" ref="AB53:AE53" si="117">if(X53=0, -1, (X53-average(X:X))/stdev(X:X))</f>
        <v>0.2786326047</v>
      </c>
      <c r="AC53" s="5">
        <f t="shared" si="117"/>
        <v>-0.1478061502</v>
      </c>
      <c r="AD53" s="5">
        <f t="shared" si="117"/>
        <v>0.1379253413</v>
      </c>
      <c r="AE53" s="5">
        <f t="shared" si="117"/>
        <v>-0.533143026</v>
      </c>
      <c r="AF53" s="5">
        <f t="shared" si="20"/>
        <v>-0.06609780756</v>
      </c>
      <c r="AG53" s="5">
        <f t="shared" si="21"/>
        <v>-0.2570949388</v>
      </c>
      <c r="AH53" s="1"/>
      <c r="AI53" s="5">
        <f t="shared" si="12"/>
        <v>-0.4148396886</v>
      </c>
      <c r="AJ53" s="5">
        <v>-0.6963922056112088</v>
      </c>
      <c r="AK53" s="5">
        <f t="shared" si="13"/>
        <v>-0.4852278179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>
      <c r="A54" s="5">
        <v>492.0</v>
      </c>
      <c r="B54" s="1" t="s">
        <v>46</v>
      </c>
      <c r="C54" s="1"/>
      <c r="D54" s="5">
        <v>33.4</v>
      </c>
      <c r="E54" s="5">
        <f t="shared" si="3"/>
        <v>-0.6882757059</v>
      </c>
      <c r="F54" s="5">
        <f t="shared" si="4"/>
        <v>-0.829623834</v>
      </c>
      <c r="G54" s="1"/>
      <c r="H54" s="5">
        <v>2.0</v>
      </c>
      <c r="I54" s="5">
        <v>0.0</v>
      </c>
      <c r="J54" s="5">
        <f t="shared" ref="J54:K54" si="118">if(ISNUMBER(H54), (H54-average(H:H))/stdev(H:H), "")</f>
        <v>-2.754600155</v>
      </c>
      <c r="K54" s="5">
        <f t="shared" si="118"/>
        <v>-2.033753653</v>
      </c>
      <c r="L54" s="5">
        <f t="shared" si="17"/>
        <v>-2.394176904</v>
      </c>
      <c r="M54" s="5">
        <f t="shared" si="18"/>
        <v>-1.547312801</v>
      </c>
      <c r="N54" s="5"/>
      <c r="O54" s="5">
        <v>944.0</v>
      </c>
      <c r="P54" s="5">
        <v>0.0</v>
      </c>
      <c r="Q54" s="5">
        <f t="shared" si="6"/>
        <v>944</v>
      </c>
      <c r="R54" s="5">
        <f t="shared" si="7"/>
        <v>1</v>
      </c>
      <c r="S54" s="5">
        <f t="shared" si="8"/>
        <v>0.5062565905</v>
      </c>
      <c r="T54" s="5">
        <f t="shared" si="9"/>
        <v>0.8243822388</v>
      </c>
      <c r="U54" s="5">
        <f t="shared" si="10"/>
        <v>0.6653194146</v>
      </c>
      <c r="V54" s="5">
        <f t="shared" si="11"/>
        <v>0.8156711437</v>
      </c>
      <c r="W54" s="1"/>
      <c r="X54" s="5">
        <v>34.64</v>
      </c>
      <c r="Y54" s="5">
        <v>35.09</v>
      </c>
      <c r="Z54" s="5">
        <v>57.03</v>
      </c>
      <c r="AA54" s="5">
        <v>37.7</v>
      </c>
      <c r="AB54" s="5">
        <f t="shared" ref="AB54:AE54" si="119">if(X54=0, -1, (X54-average(X:X))/stdev(X:X))</f>
        <v>-1.649702974</v>
      </c>
      <c r="AC54" s="5">
        <f t="shared" si="119"/>
        <v>-1.009879948</v>
      </c>
      <c r="AD54" s="5">
        <f t="shared" si="119"/>
        <v>-0.3467282338</v>
      </c>
      <c r="AE54" s="5">
        <f t="shared" si="119"/>
        <v>-0.4007723321</v>
      </c>
      <c r="AF54" s="5">
        <f t="shared" si="20"/>
        <v>-0.851770872</v>
      </c>
      <c r="AG54" s="5">
        <f t="shared" si="21"/>
        <v>-0.9229143362</v>
      </c>
      <c r="AH54" s="1"/>
      <c r="AI54" s="5">
        <f t="shared" si="12"/>
        <v>-0.6210449569</v>
      </c>
      <c r="AJ54" s="5">
        <v>-0.15415235078315023</v>
      </c>
      <c r="AK54" s="5">
        <f t="shared" si="13"/>
        <v>-0.5043218053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>
      <c r="A55" s="5">
        <v>815.0</v>
      </c>
      <c r="B55" s="1" t="s">
        <v>49</v>
      </c>
      <c r="C55" s="1"/>
      <c r="D55" s="5">
        <v>23.0</v>
      </c>
      <c r="E55" s="5">
        <f t="shared" si="3"/>
        <v>-0.7689754504</v>
      </c>
      <c r="F55" s="5">
        <f t="shared" si="4"/>
        <v>-0.8769124531</v>
      </c>
      <c r="G55" s="1"/>
      <c r="H55" s="5">
        <v>4.0</v>
      </c>
      <c r="I55" s="5">
        <v>0.0</v>
      </c>
      <c r="J55" s="5">
        <f t="shared" ref="J55:K55" si="120">if(ISNUMBER(H55), (H55-average(H:H))/stdev(H:H), "")</f>
        <v>0.3570777979</v>
      </c>
      <c r="K55" s="5">
        <f t="shared" si="120"/>
        <v>-2.033753653</v>
      </c>
      <c r="L55" s="5">
        <f t="shared" si="17"/>
        <v>-0.8383379276</v>
      </c>
      <c r="M55" s="5">
        <f t="shared" si="18"/>
        <v>-0.9156079552</v>
      </c>
      <c r="N55" s="5"/>
      <c r="O55" s="5">
        <v>183.0</v>
      </c>
      <c r="P55" s="5">
        <v>0.0</v>
      </c>
      <c r="Q55" s="5">
        <f t="shared" si="6"/>
        <v>183</v>
      </c>
      <c r="R55" s="5">
        <f t="shared" si="7"/>
        <v>1</v>
      </c>
      <c r="S55" s="5">
        <f t="shared" si="8"/>
        <v>0.5062565905</v>
      </c>
      <c r="T55" s="5">
        <f t="shared" si="9"/>
        <v>-0.415014976</v>
      </c>
      <c r="U55" s="5">
        <f t="shared" si="10"/>
        <v>0.04562080723</v>
      </c>
      <c r="V55" s="5">
        <f t="shared" si="11"/>
        <v>0.2135902789</v>
      </c>
      <c r="W55" s="1"/>
      <c r="X55" s="5">
        <v>41.28</v>
      </c>
      <c r="Y55" s="5">
        <v>24.35</v>
      </c>
      <c r="Z55" s="5">
        <v>63.15</v>
      </c>
      <c r="AA55" s="5">
        <v>39.19</v>
      </c>
      <c r="AB55" s="5">
        <f t="shared" ref="AB55:AE55" si="121">if(X55=0, -1, (X55-average(X:X))/stdev(X:X))</f>
        <v>-1.19436342</v>
      </c>
      <c r="AC55" s="5">
        <f t="shared" si="121"/>
        <v>-1.720991515</v>
      </c>
      <c r="AD55" s="5">
        <f t="shared" si="121"/>
        <v>0.1484436994</v>
      </c>
      <c r="AE55" s="5">
        <f t="shared" si="121"/>
        <v>-0.288708506</v>
      </c>
      <c r="AF55" s="5">
        <f t="shared" si="20"/>
        <v>-0.7639049354</v>
      </c>
      <c r="AG55" s="5">
        <f t="shared" si="21"/>
        <v>-0.8740165533</v>
      </c>
      <c r="AH55" s="1"/>
      <c r="AI55" s="5">
        <f t="shared" si="12"/>
        <v>-0.6132366707</v>
      </c>
      <c r="AJ55" s="5">
        <v>-0.28406127213413285</v>
      </c>
      <c r="AK55" s="5">
        <f t="shared" si="13"/>
        <v>-0.530942821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>
      <c r="A56" s="5">
        <v>1074.0</v>
      </c>
      <c r="B56" s="1" t="s">
        <v>95</v>
      </c>
      <c r="C56" s="1"/>
      <c r="D56" s="5">
        <v>30.3</v>
      </c>
      <c r="E56" s="5">
        <f t="shared" si="3"/>
        <v>-0.7123304374</v>
      </c>
      <c r="F56" s="5">
        <f t="shared" si="4"/>
        <v>-0.8439967046</v>
      </c>
      <c r="G56" s="1"/>
      <c r="H56" s="5">
        <v>4.0</v>
      </c>
      <c r="I56" s="5">
        <v>1.0</v>
      </c>
      <c r="J56" s="5">
        <f t="shared" ref="J56:K56" si="122">if(ISNUMBER(H56), (H56-average(H:H))/stdev(H:H), "")</f>
        <v>0.3570777979</v>
      </c>
      <c r="K56" s="5">
        <f t="shared" si="122"/>
        <v>0.3069816835</v>
      </c>
      <c r="L56" s="5">
        <f t="shared" si="17"/>
        <v>0.3320297407</v>
      </c>
      <c r="M56" s="5">
        <f t="shared" si="18"/>
        <v>0.5762202189</v>
      </c>
      <c r="N56" s="5"/>
      <c r="O56" s="5">
        <v>24.0</v>
      </c>
      <c r="P56" s="5">
        <v>0.0</v>
      </c>
      <c r="Q56" s="5">
        <f t="shared" si="6"/>
        <v>24</v>
      </c>
      <c r="R56" s="5">
        <f t="shared" si="7"/>
        <v>1</v>
      </c>
      <c r="S56" s="5">
        <f t="shared" si="8"/>
        <v>0.5062565905</v>
      </c>
      <c r="T56" s="5">
        <f t="shared" si="9"/>
        <v>-0.6739691904</v>
      </c>
      <c r="U56" s="5">
        <f t="shared" si="10"/>
        <v>-0.08385629997</v>
      </c>
      <c r="V56" s="5">
        <f t="shared" si="11"/>
        <v>-0.2895795227</v>
      </c>
      <c r="W56" s="1"/>
      <c r="X56" s="5">
        <v>30.47</v>
      </c>
      <c r="Y56" s="5">
        <v>15.82</v>
      </c>
      <c r="Z56" s="5">
        <v>44.4</v>
      </c>
      <c r="AA56" s="5">
        <v>16.6</v>
      </c>
      <c r="AB56" s="5">
        <f t="shared" ref="AB56:AE56" si="123">if(X56=0, -1, (X56-average(X:X))/stdev(X:X))</f>
        <v>-1.935661699</v>
      </c>
      <c r="AC56" s="5">
        <f t="shared" si="123"/>
        <v>-2.285775654</v>
      </c>
      <c r="AD56" s="5">
        <f t="shared" si="123"/>
        <v>-1.368627174</v>
      </c>
      <c r="AE56" s="5">
        <f t="shared" si="123"/>
        <v>-1.987716447</v>
      </c>
      <c r="AF56" s="5">
        <f t="shared" si="20"/>
        <v>-1.894445244</v>
      </c>
      <c r="AG56" s="5">
        <f t="shared" si="21"/>
        <v>-1.376388478</v>
      </c>
      <c r="AH56" s="1"/>
      <c r="AI56" s="5">
        <f t="shared" si="12"/>
        <v>-0.4834361217</v>
      </c>
      <c r="AJ56" s="5">
        <v>-0.796544004992839</v>
      </c>
      <c r="AK56" s="5">
        <f t="shared" si="13"/>
        <v>-0.5617130925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>
      <c r="A57" s="5">
        <v>1021.0</v>
      </c>
      <c r="B57" s="1" t="s">
        <v>97</v>
      </c>
      <c r="C57" s="1"/>
      <c r="D57" s="5">
        <v>36.7</v>
      </c>
      <c r="E57" s="5">
        <f t="shared" si="3"/>
        <v>-0.6626690562</v>
      </c>
      <c r="F57" s="5">
        <f t="shared" si="4"/>
        <v>-0.8140448735</v>
      </c>
      <c r="G57" s="1"/>
      <c r="H57" s="5">
        <v>4.0</v>
      </c>
      <c r="I57" s="5">
        <v>1.0</v>
      </c>
      <c r="J57" s="5">
        <f t="shared" ref="J57:K57" si="124">if(ISNUMBER(H57), (H57-average(H:H))/stdev(H:H), "")</f>
        <v>0.3570777979</v>
      </c>
      <c r="K57" s="5">
        <f t="shared" si="124"/>
        <v>0.3069816835</v>
      </c>
      <c r="L57" s="5">
        <f t="shared" si="17"/>
        <v>0.3320297407</v>
      </c>
      <c r="M57" s="5">
        <f t="shared" si="18"/>
        <v>0.5762202189</v>
      </c>
      <c r="N57" s="5"/>
      <c r="O57" s="5">
        <v>0.0</v>
      </c>
      <c r="P57" s="5">
        <v>0.0</v>
      </c>
      <c r="Q57" s="5">
        <f t="shared" si="6"/>
        <v>0</v>
      </c>
      <c r="R57" s="5">
        <f t="shared" si="7"/>
        <v>-1</v>
      </c>
      <c r="S57" s="5">
        <f t="shared" si="8"/>
        <v>-1</v>
      </c>
      <c r="T57" s="5">
        <f t="shared" si="9"/>
        <v>-1</v>
      </c>
      <c r="U57" s="5">
        <f t="shared" si="10"/>
        <v>-1</v>
      </c>
      <c r="V57" s="5">
        <f t="shared" si="11"/>
        <v>-1</v>
      </c>
      <c r="W57" s="1"/>
      <c r="X57" s="5">
        <v>43.36</v>
      </c>
      <c r="Y57" s="5">
        <v>36.59</v>
      </c>
      <c r="Z57" s="5">
        <v>37.11</v>
      </c>
      <c r="AA57" s="5">
        <v>21.03</v>
      </c>
      <c r="AB57" s="5">
        <f t="shared" ref="AB57:AE57" si="125">if(X57=0, -1, (X57-average(X:X))/stdev(X:X))</f>
        <v>-1.051726934</v>
      </c>
      <c r="AC57" s="5">
        <f t="shared" si="125"/>
        <v>-0.9105626905</v>
      </c>
      <c r="AD57" s="5">
        <f t="shared" si="125"/>
        <v>-1.95846433</v>
      </c>
      <c r="AE57" s="5">
        <f t="shared" si="125"/>
        <v>-1.654533394</v>
      </c>
      <c r="AF57" s="5">
        <f t="shared" si="20"/>
        <v>-1.393821837</v>
      </c>
      <c r="AG57" s="5">
        <f t="shared" si="21"/>
        <v>-1.18060232</v>
      </c>
      <c r="AH57" s="1"/>
      <c r="AI57" s="5">
        <f t="shared" si="12"/>
        <v>-0.6046067435</v>
      </c>
      <c r="AJ57" s="5">
        <v>-0.7189691086660788</v>
      </c>
      <c r="AK57" s="5">
        <f t="shared" si="13"/>
        <v>-0.6331973348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>
      <c r="A58" s="5">
        <v>1222.0</v>
      </c>
      <c r="B58" s="1" t="s">
        <v>127</v>
      </c>
      <c r="C58" s="1"/>
      <c r="D58" s="5">
        <v>27.0</v>
      </c>
      <c r="E58" s="5">
        <f t="shared" si="3"/>
        <v>-0.7379370871</v>
      </c>
      <c r="F58" s="5">
        <f t="shared" si="4"/>
        <v>-0.8590326461</v>
      </c>
      <c r="G58" s="1"/>
      <c r="H58" s="5">
        <v>4.0</v>
      </c>
      <c r="I58" s="5">
        <v>1.0</v>
      </c>
      <c r="J58" s="5">
        <f t="shared" ref="J58:K58" si="126">if(ISNUMBER(H58), (H58-average(H:H))/stdev(H:H), "")</f>
        <v>0.3570777979</v>
      </c>
      <c r="K58" s="5">
        <f t="shared" si="126"/>
        <v>0.3069816835</v>
      </c>
      <c r="L58" s="5">
        <f t="shared" si="17"/>
        <v>0.3320297407</v>
      </c>
      <c r="M58" s="5">
        <f t="shared" si="18"/>
        <v>0.5762202189</v>
      </c>
      <c r="N58" s="5"/>
      <c r="O58" s="5">
        <v>0.0</v>
      </c>
      <c r="P58" s="5">
        <v>0.0</v>
      </c>
      <c r="Q58" s="5">
        <f t="shared" si="6"/>
        <v>0</v>
      </c>
      <c r="R58" s="5">
        <f t="shared" si="7"/>
        <v>-1</v>
      </c>
      <c r="S58" s="5">
        <f t="shared" si="8"/>
        <v>-1</v>
      </c>
      <c r="T58" s="5">
        <f t="shared" si="9"/>
        <v>-1</v>
      </c>
      <c r="U58" s="5">
        <f t="shared" si="10"/>
        <v>-1</v>
      </c>
      <c r="V58" s="5">
        <f t="shared" si="11"/>
        <v>-1</v>
      </c>
      <c r="W58" s="1"/>
      <c r="X58" s="5">
        <v>27.34</v>
      </c>
      <c r="Y58" s="5">
        <v>18.75</v>
      </c>
      <c r="Z58" s="5">
        <v>28.13</v>
      </c>
      <c r="AA58" s="5">
        <v>14.84</v>
      </c>
      <c r="AB58" s="5">
        <f t="shared" ref="AB58:AE58" si="127">if(X58=0, -1, (X58-average(X:X))/stdev(X:X))</f>
        <v>-2.150302181</v>
      </c>
      <c r="AC58" s="5">
        <f t="shared" si="127"/>
        <v>-2.091775944</v>
      </c>
      <c r="AD58" s="5">
        <f t="shared" si="127"/>
        <v>-2.68504014</v>
      </c>
      <c r="AE58" s="5">
        <f t="shared" si="127"/>
        <v>-2.120087141</v>
      </c>
      <c r="AF58" s="5">
        <f t="shared" si="20"/>
        <v>-2.261801352</v>
      </c>
      <c r="AG58" s="5">
        <f t="shared" si="21"/>
        <v>-1.503928639</v>
      </c>
      <c r="AH58" s="1"/>
      <c r="AI58" s="5">
        <f t="shared" si="12"/>
        <v>-0.6966852666</v>
      </c>
      <c r="AJ58" s="1"/>
      <c r="AK58" s="5">
        <f t="shared" si="13"/>
        <v>-0.6966852666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>
      <c r="A59" s="5">
        <v>245.0</v>
      </c>
      <c r="B59" s="1" t="s">
        <v>128</v>
      </c>
      <c r="C59" s="1"/>
      <c r="D59" s="5">
        <v>40.2</v>
      </c>
      <c r="E59" s="5">
        <f t="shared" si="3"/>
        <v>-0.6355104883</v>
      </c>
      <c r="F59" s="5">
        <f t="shared" si="4"/>
        <v>-0.797189117</v>
      </c>
      <c r="G59" s="1"/>
      <c r="H59" s="5">
        <v>2.0</v>
      </c>
      <c r="I59" s="5">
        <v>1.0</v>
      </c>
      <c r="J59" s="5">
        <f t="shared" ref="J59:K59" si="128">if(ISNUMBER(H59), (H59-average(H:H))/stdev(H:H), "")</f>
        <v>-2.754600155</v>
      </c>
      <c r="K59" s="5">
        <f t="shared" si="128"/>
        <v>0.3069816835</v>
      </c>
      <c r="L59" s="5">
        <f t="shared" si="17"/>
        <v>-1.223809236</v>
      </c>
      <c r="M59" s="5">
        <f t="shared" si="18"/>
        <v>-1.106259118</v>
      </c>
      <c r="N59" s="5"/>
      <c r="O59" s="5">
        <v>0.0</v>
      </c>
      <c r="P59" s="5">
        <v>0.0</v>
      </c>
      <c r="Q59" s="5">
        <f t="shared" si="6"/>
        <v>0</v>
      </c>
      <c r="R59" s="5">
        <f t="shared" si="7"/>
        <v>-1</v>
      </c>
      <c r="S59" s="5">
        <f t="shared" si="8"/>
        <v>-1</v>
      </c>
      <c r="T59" s="5">
        <f t="shared" si="9"/>
        <v>-1</v>
      </c>
      <c r="U59" s="5">
        <f t="shared" si="10"/>
        <v>-1</v>
      </c>
      <c r="V59" s="5">
        <f t="shared" si="11"/>
        <v>-1</v>
      </c>
      <c r="W59" s="1"/>
      <c r="X59" s="5">
        <v>48.44</v>
      </c>
      <c r="Y59" s="5">
        <v>49.22</v>
      </c>
      <c r="Z59" s="5">
        <v>67.19</v>
      </c>
      <c r="AA59" s="5">
        <v>46.09</v>
      </c>
      <c r="AB59" s="5">
        <f t="shared" ref="AB59:AE59" si="129">if(X59=0, -1, (X59-average(X:X))/stdev(X:X))</f>
        <v>-0.7033647453</v>
      </c>
      <c r="AC59" s="5">
        <f t="shared" si="129"/>
        <v>-0.07431137938</v>
      </c>
      <c r="AD59" s="5">
        <f t="shared" si="129"/>
        <v>0.4753219036</v>
      </c>
      <c r="AE59" s="5">
        <f t="shared" si="129"/>
        <v>0.2302447828</v>
      </c>
      <c r="AF59" s="5">
        <f t="shared" si="20"/>
        <v>-0.01802735957</v>
      </c>
      <c r="AG59" s="5">
        <f t="shared" si="21"/>
        <v>-0.134266003</v>
      </c>
      <c r="AH59" s="1"/>
      <c r="AI59" s="5">
        <f t="shared" si="12"/>
        <v>-0.7594285595</v>
      </c>
      <c r="AJ59" s="1"/>
      <c r="AK59" s="5">
        <f t="shared" si="13"/>
        <v>-0.7594285595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>
      <c r="A60" s="5">
        <v>1016.0</v>
      </c>
      <c r="B60" s="1" t="s">
        <v>90</v>
      </c>
      <c r="C60" s="1"/>
      <c r="D60" s="1"/>
      <c r="E60" s="5">
        <f t="shared" si="3"/>
        <v>-1</v>
      </c>
      <c r="F60" s="5">
        <f t="shared" si="4"/>
        <v>-1</v>
      </c>
      <c r="G60" s="1"/>
      <c r="H60" s="5">
        <v>4.0</v>
      </c>
      <c r="I60" s="5">
        <v>1.0</v>
      </c>
      <c r="J60" s="5">
        <f t="shared" ref="J60:K60" si="130">if(ISNUMBER(H60), (H60-average(H:H))/stdev(H:H), "")</f>
        <v>0.3570777979</v>
      </c>
      <c r="K60" s="5">
        <f t="shared" si="130"/>
        <v>0.3069816835</v>
      </c>
      <c r="L60" s="5">
        <f t="shared" si="17"/>
        <v>0.3320297407</v>
      </c>
      <c r="M60" s="5">
        <f t="shared" si="18"/>
        <v>0.5762202189</v>
      </c>
      <c r="N60" s="5"/>
      <c r="O60" s="5">
        <v>0.0</v>
      </c>
      <c r="P60" s="5">
        <v>15.0</v>
      </c>
      <c r="Q60" s="5">
        <f t="shared" si="6"/>
        <v>15</v>
      </c>
      <c r="R60" s="5">
        <f t="shared" si="7"/>
        <v>-1</v>
      </c>
      <c r="S60" s="5">
        <f t="shared" si="8"/>
        <v>-2.085045522</v>
      </c>
      <c r="T60" s="5">
        <f t="shared" si="9"/>
        <v>-0.6886269761</v>
      </c>
      <c r="U60" s="5">
        <f t="shared" si="10"/>
        <v>-1.386836249</v>
      </c>
      <c r="V60" s="5">
        <f t="shared" si="11"/>
        <v>-1.177640119</v>
      </c>
      <c r="W60" s="1"/>
      <c r="X60" s="5">
        <v>45.9</v>
      </c>
      <c r="Y60" s="5">
        <v>32.94</v>
      </c>
      <c r="Z60" s="5">
        <v>46.03</v>
      </c>
      <c r="AA60" s="5">
        <v>25.91</v>
      </c>
      <c r="AB60" s="5">
        <f t="shared" ref="AB60:AE60" si="131">if(X60=0, -1, (X60-average(X:X))/stdev(X:X))</f>
        <v>-0.8775458395</v>
      </c>
      <c r="AC60" s="5">
        <f t="shared" si="131"/>
        <v>-1.152234685</v>
      </c>
      <c r="AD60" s="5">
        <f t="shared" si="131"/>
        <v>-1.236743146</v>
      </c>
      <c r="AE60" s="5">
        <f t="shared" si="131"/>
        <v>-1.28750556</v>
      </c>
      <c r="AF60" s="5">
        <f t="shared" si="20"/>
        <v>-1.138507308</v>
      </c>
      <c r="AG60" s="5">
        <f t="shared" si="21"/>
        <v>-1.067008579</v>
      </c>
      <c r="AH60" s="1"/>
      <c r="AI60" s="5">
        <f t="shared" si="12"/>
        <v>-0.6671071197</v>
      </c>
      <c r="AJ60" s="5">
        <v>-1.1304013500721704</v>
      </c>
      <c r="AK60" s="5">
        <f t="shared" si="13"/>
        <v>-0.7829306773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>
      <c r="A61" s="5">
        <v>826.0</v>
      </c>
      <c r="B61" s="1" t="s">
        <v>129</v>
      </c>
      <c r="C61" s="1"/>
      <c r="D61" s="5">
        <v>25.4</v>
      </c>
      <c r="E61" s="5">
        <f t="shared" si="3"/>
        <v>-0.7503524324</v>
      </c>
      <c r="F61" s="5">
        <f t="shared" si="4"/>
        <v>-0.8662288568</v>
      </c>
      <c r="G61" s="1"/>
      <c r="H61" s="5">
        <v>2.0</v>
      </c>
      <c r="I61" s="5">
        <v>-1.0</v>
      </c>
      <c r="J61" s="5">
        <f t="shared" ref="J61:K61" si="132">if(ISNUMBER(H61), (H61-average(H:H))/stdev(H:H), "")</f>
        <v>-2.754600155</v>
      </c>
      <c r="K61" s="5">
        <f t="shared" si="132"/>
        <v>-4.37448899</v>
      </c>
      <c r="L61" s="5">
        <f t="shared" si="17"/>
        <v>-3.564544572</v>
      </c>
      <c r="M61" s="5">
        <f t="shared" si="18"/>
        <v>-1.888000152</v>
      </c>
      <c r="N61" s="5"/>
      <c r="O61" s="5">
        <v>0.0</v>
      </c>
      <c r="P61" s="5">
        <v>0.0</v>
      </c>
      <c r="Q61" s="5">
        <f t="shared" si="6"/>
        <v>0</v>
      </c>
      <c r="R61" s="5">
        <f t="shared" si="7"/>
        <v>-1</v>
      </c>
      <c r="S61" s="5">
        <f t="shared" si="8"/>
        <v>-1</v>
      </c>
      <c r="T61" s="5">
        <f t="shared" si="9"/>
        <v>-1</v>
      </c>
      <c r="U61" s="5">
        <f t="shared" si="10"/>
        <v>-1</v>
      </c>
      <c r="V61" s="5">
        <f t="shared" si="11"/>
        <v>-1</v>
      </c>
      <c r="W61" s="1"/>
      <c r="X61" s="5">
        <v>62.5</v>
      </c>
      <c r="Y61" s="5">
        <v>56.25</v>
      </c>
      <c r="Z61" s="5">
        <v>64.84</v>
      </c>
      <c r="AA61" s="5">
        <v>47.66</v>
      </c>
      <c r="AB61" s="5">
        <f t="shared" ref="AB61:AE61" si="133">if(X61=0, -1, (X61-average(X:X))/stdev(X:X))</f>
        <v>0.2608030439</v>
      </c>
      <c r="AC61" s="5">
        <f t="shared" si="133"/>
        <v>0.3911555024</v>
      </c>
      <c r="AD61" s="5">
        <f t="shared" si="133"/>
        <v>0.2851823541</v>
      </c>
      <c r="AE61" s="5">
        <f t="shared" si="133"/>
        <v>0.3483254587</v>
      </c>
      <c r="AF61" s="5">
        <f t="shared" si="20"/>
        <v>0.3213665898</v>
      </c>
      <c r="AG61" s="5">
        <f t="shared" si="21"/>
        <v>0.5668920442</v>
      </c>
      <c r="AH61" s="1"/>
      <c r="AI61" s="5">
        <f t="shared" si="12"/>
        <v>-0.7968342411</v>
      </c>
      <c r="AJ61" s="1"/>
      <c r="AK61" s="5">
        <f t="shared" si="13"/>
        <v>-0.7968342411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>
      <c r="A62" s="5">
        <v>832.0</v>
      </c>
      <c r="B62" s="1" t="s">
        <v>61</v>
      </c>
      <c r="C62" s="1"/>
      <c r="D62" s="5">
        <v>7.1</v>
      </c>
      <c r="E62" s="5">
        <f t="shared" si="3"/>
        <v>-0.8923529445</v>
      </c>
      <c r="F62" s="5">
        <f t="shared" si="4"/>
        <v>-0.9446443481</v>
      </c>
      <c r="G62" s="1"/>
      <c r="H62" s="5">
        <v>4.0</v>
      </c>
      <c r="I62" s="5">
        <v>-1.0</v>
      </c>
      <c r="J62" s="5">
        <f t="shared" ref="J62:K62" si="134">if(ISNUMBER(H62), (H62-average(H:H))/stdev(H:H), "")</f>
        <v>0.3570777979</v>
      </c>
      <c r="K62" s="5">
        <f t="shared" si="134"/>
        <v>-4.37448899</v>
      </c>
      <c r="L62" s="5">
        <f t="shared" si="17"/>
        <v>-2.008705596</v>
      </c>
      <c r="M62" s="5">
        <f t="shared" si="18"/>
        <v>-1.417288113</v>
      </c>
      <c r="N62" s="5"/>
      <c r="O62" s="5">
        <v>21.0</v>
      </c>
      <c r="P62" s="5">
        <v>0.0</v>
      </c>
      <c r="Q62" s="5">
        <f t="shared" si="6"/>
        <v>21</v>
      </c>
      <c r="R62" s="5">
        <f t="shared" si="7"/>
        <v>1</v>
      </c>
      <c r="S62" s="5">
        <f t="shared" si="8"/>
        <v>0.5062565905</v>
      </c>
      <c r="T62" s="5">
        <f t="shared" si="9"/>
        <v>-0.678855119</v>
      </c>
      <c r="U62" s="5">
        <f t="shared" si="10"/>
        <v>-0.08629926426</v>
      </c>
      <c r="V62" s="5">
        <f t="shared" si="11"/>
        <v>-0.2937673642</v>
      </c>
      <c r="W62" s="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"/>
      <c r="AI62" s="5">
        <f t="shared" si="12"/>
        <v>-0.8852332752</v>
      </c>
      <c r="AJ62" s="5">
        <v>-0.6932623828338889</v>
      </c>
      <c r="AK62" s="5">
        <f t="shared" si="13"/>
        <v>-0.8372405521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>
      <c r="A63" s="5">
        <v>1259.0</v>
      </c>
      <c r="B63" s="1" t="s">
        <v>130</v>
      </c>
      <c r="C63" s="1"/>
      <c r="D63" s="1"/>
      <c r="E63" s="5">
        <f t="shared" si="3"/>
        <v>-1</v>
      </c>
      <c r="F63" s="5">
        <f t="shared" si="4"/>
        <v>-1</v>
      </c>
      <c r="G63" s="1"/>
      <c r="H63" s="5">
        <v>4.0</v>
      </c>
      <c r="I63" s="5">
        <v>0.0</v>
      </c>
      <c r="J63" s="5">
        <f t="shared" ref="J63:K63" si="135">if(ISNUMBER(H63), (H63-average(H:H))/stdev(H:H), "")</f>
        <v>0.3570777979</v>
      </c>
      <c r="K63" s="5">
        <f t="shared" si="135"/>
        <v>-2.033753653</v>
      </c>
      <c r="L63" s="5">
        <f t="shared" si="17"/>
        <v>-0.8383379276</v>
      </c>
      <c r="M63" s="5">
        <f t="shared" si="18"/>
        <v>-0.9156079552</v>
      </c>
      <c r="N63" s="5"/>
      <c r="O63" s="5">
        <v>0.0</v>
      </c>
      <c r="P63" s="5">
        <v>0.0</v>
      </c>
      <c r="Q63" s="5">
        <f t="shared" si="6"/>
        <v>0</v>
      </c>
      <c r="R63" s="5">
        <f t="shared" si="7"/>
        <v>-1</v>
      </c>
      <c r="S63" s="5">
        <f t="shared" si="8"/>
        <v>-1</v>
      </c>
      <c r="T63" s="5">
        <f t="shared" si="9"/>
        <v>-1</v>
      </c>
      <c r="U63" s="5">
        <f t="shared" si="10"/>
        <v>-1</v>
      </c>
      <c r="V63" s="5">
        <f t="shared" si="11"/>
        <v>-1</v>
      </c>
      <c r="W63" s="1"/>
      <c r="X63" s="5">
        <v>57.81</v>
      </c>
      <c r="Y63" s="5">
        <v>36.72</v>
      </c>
      <c r="Z63" s="5">
        <v>48.44</v>
      </c>
      <c r="AA63" s="5">
        <v>33.59</v>
      </c>
      <c r="AB63" s="5">
        <f t="shared" ref="AB63:AE63" si="136">if(X63=0, -1, (X63-average(X:X))/stdev(X:X))</f>
        <v>-0.0608148033</v>
      </c>
      <c r="AC63" s="5">
        <f t="shared" si="136"/>
        <v>-0.9019551949</v>
      </c>
      <c r="AD63" s="5">
        <f t="shared" si="136"/>
        <v>-1.04174897</v>
      </c>
      <c r="AE63" s="5">
        <f t="shared" si="136"/>
        <v>-0.7098879867</v>
      </c>
      <c r="AF63" s="5">
        <f>average(AB63:AE63)</f>
        <v>-0.6786017387</v>
      </c>
      <c r="AG63" s="5">
        <f>if(AF63 &gt; 0, AF63^0.5, -(ABS(AF63)^0.5))</f>
        <v>-0.8237728684</v>
      </c>
      <c r="AH63" s="1"/>
      <c r="AI63" s="5">
        <f t="shared" si="12"/>
        <v>-0.9348452059</v>
      </c>
      <c r="AJ63" s="1"/>
      <c r="AK63" s="5">
        <f t="shared" si="13"/>
        <v>-0.9348452059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>
      <c r="A64" s="5">
        <v>519.0</v>
      </c>
      <c r="B64" s="1" t="s">
        <v>92</v>
      </c>
      <c r="C64" s="20" t="b">
        <v>1</v>
      </c>
      <c r="D64" s="1"/>
      <c r="E64" s="1"/>
      <c r="F64" s="1"/>
      <c r="G64" s="1"/>
      <c r="H64" s="5"/>
      <c r="I64" s="5"/>
      <c r="J64" s="5"/>
      <c r="K64" s="5"/>
      <c r="L64" s="5"/>
      <c r="M64" s="1"/>
      <c r="N64" s="5"/>
      <c r="O64" s="5"/>
      <c r="P64" s="5"/>
      <c r="Q64" s="5"/>
      <c r="R64" s="5"/>
      <c r="S64" s="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</sheetData>
  <hyperlinks>
    <hyperlink r:id="rId1" ref="B1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customWidth="1" hidden="1" min="3" max="3" width="18.57"/>
  </cols>
  <sheetData>
    <row r="1">
      <c r="A1" s="1" t="s">
        <v>81</v>
      </c>
      <c r="B1" s="1" t="s">
        <v>110</v>
      </c>
      <c r="C1" s="1" t="s">
        <v>111</v>
      </c>
      <c r="D1" s="1" t="s">
        <v>3</v>
      </c>
      <c r="E1" s="3" t="s">
        <v>5</v>
      </c>
      <c r="F1" s="3" t="s">
        <v>87</v>
      </c>
      <c r="G1" s="1"/>
      <c r="H1" s="1" t="s">
        <v>103</v>
      </c>
      <c r="I1" s="1" t="s">
        <v>104</v>
      </c>
      <c r="J1" s="1" t="s">
        <v>112</v>
      </c>
      <c r="K1" s="1" t="s">
        <v>113</v>
      </c>
      <c r="L1" s="1" t="s">
        <v>114</v>
      </c>
      <c r="M1" s="15" t="s">
        <v>106</v>
      </c>
      <c r="N1" s="1"/>
      <c r="O1" s="1" t="s">
        <v>9</v>
      </c>
      <c r="P1" s="1" t="s">
        <v>10</v>
      </c>
      <c r="Q1" s="1" t="s">
        <v>11</v>
      </c>
      <c r="R1" s="1" t="s">
        <v>12</v>
      </c>
      <c r="S1" s="1" t="s">
        <v>115</v>
      </c>
      <c r="T1" s="1" t="s">
        <v>116</v>
      </c>
      <c r="U1" s="1" t="s">
        <v>15</v>
      </c>
      <c r="V1" s="1" t="s">
        <v>84</v>
      </c>
      <c r="W1" s="1"/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21</v>
      </c>
      <c r="AF1" s="1" t="s">
        <v>25</v>
      </c>
      <c r="AG1" s="1" t="s">
        <v>85</v>
      </c>
      <c r="AH1" s="1"/>
      <c r="AI1" s="18" t="s">
        <v>120</v>
      </c>
      <c r="AJ1" s="18" t="s">
        <v>121</v>
      </c>
      <c r="AK1" s="1" t="s">
        <v>122</v>
      </c>
      <c r="AL1" s="1" t="s">
        <v>123</v>
      </c>
      <c r="AM1" s="1" t="s">
        <v>124</v>
      </c>
      <c r="AN1" s="1"/>
      <c r="AO1" s="1" t="s">
        <v>88</v>
      </c>
      <c r="AP1" s="1" t="s">
        <v>28</v>
      </c>
      <c r="AQ1" s="1" t="s">
        <v>29</v>
      </c>
      <c r="AR1" s="1"/>
      <c r="AS1" s="1"/>
      <c r="AT1" s="1"/>
      <c r="AU1" s="1"/>
      <c r="AV1" s="1"/>
      <c r="AW1" s="1"/>
      <c r="AX1" s="1"/>
      <c r="AY1" s="1"/>
      <c r="AZ1" s="1"/>
      <c r="BA1" s="1"/>
    </row>
    <row r="2">
      <c r="A2" s="5">
        <v>216.0</v>
      </c>
      <c r="B2" s="1" t="s">
        <v>32</v>
      </c>
      <c r="C2" s="1"/>
      <c r="D2" s="5">
        <v>495.3</v>
      </c>
      <c r="E2" s="5">
        <f t="shared" ref="E2:E63" si="3">if(D2=0, -1, (D2-average(D:D))/stdev(D:D))</f>
        <v>2.895879295</v>
      </c>
      <c r="F2" s="5">
        <f t="shared" ref="F2:F63" si="4">if(E2 &gt; 0, E2^0.5, -(ABS(E2)^0.5))</f>
        <v>1.701728326</v>
      </c>
      <c r="G2" s="1"/>
      <c r="H2" s="5">
        <v>2.0</v>
      </c>
      <c r="I2" s="5">
        <v>1.0</v>
      </c>
      <c r="J2" s="5">
        <f t="shared" ref="J2:K2" si="1">if(ISNUMBER(H2), (H2-average(H:H))/stdev(H:H), "")</f>
        <v>-2.754600155</v>
      </c>
      <c r="K2" s="5">
        <f t="shared" si="1"/>
        <v>0.3069816835</v>
      </c>
      <c r="L2" s="5">
        <f>average(J2, K2)</f>
        <v>-1.223809236</v>
      </c>
      <c r="M2" s="5">
        <f>if(L2 &gt; 0, L2^0.5, -(ABS(L2)^0.5))</f>
        <v>-1.106259118</v>
      </c>
      <c r="N2" s="5"/>
      <c r="O2" s="5">
        <v>2852.0</v>
      </c>
      <c r="P2" s="5">
        <v>0.0</v>
      </c>
      <c r="Q2" s="5">
        <f t="shared" ref="Q2:Q63" si="5">O2+P2</f>
        <v>2852</v>
      </c>
      <c r="R2" s="5">
        <f t="shared" ref="R2:R63" si="6">if(Q2=0, -1, (O2-P2)/Q2)</f>
        <v>1</v>
      </c>
      <c r="S2" s="5">
        <f t="shared" ref="S2:S63" si="7">if(Q2=0, -1, (R2-average(R:R))/stdev(R:R))</f>
        <v>0.5062565905</v>
      </c>
      <c r="T2" s="5">
        <f t="shared" ref="T2:T63" si="8">if(Q2=0, -1, (Q2-average(Q:Q))/stdev(Q:Q))</f>
        <v>3.931832812</v>
      </c>
      <c r="U2" s="5">
        <f t="shared" ref="U2:U63" si="9">average(S2, T2)</f>
        <v>2.219044701</v>
      </c>
      <c r="V2" s="5">
        <f t="shared" ref="V2:V63" si="10">if(U2 &gt; 0, U2^0.5, -(ABS(U2)^0.5))</f>
        <v>1.489645831</v>
      </c>
      <c r="W2" s="1"/>
      <c r="X2" s="5">
        <v>76.95</v>
      </c>
      <c r="Y2" s="5">
        <v>64.13</v>
      </c>
      <c r="Z2" s="5">
        <v>68.62</v>
      </c>
      <c r="AA2" s="5">
        <v>45.9</v>
      </c>
      <c r="AB2" s="5">
        <f t="shared" ref="AB2:AE2" si="2">if(X2=0, -1, (X2-average(X:X))/stdev(X:X))</f>
        <v>1.251715174</v>
      </c>
      <c r="AC2" s="5">
        <f t="shared" si="2"/>
        <v>0.9129021637</v>
      </c>
      <c r="AD2" s="5">
        <f t="shared" si="2"/>
        <v>0.5910238422</v>
      </c>
      <c r="AE2" s="5">
        <f t="shared" si="2"/>
        <v>0.2159547647</v>
      </c>
      <c r="AF2" s="5">
        <f>average(AB2:AE2)</f>
        <v>0.7428989862</v>
      </c>
      <c r="AG2" s="5">
        <f>if(AF2 &gt; 0, AF2^0.5, -(ABS(AF2)^0.5))</f>
        <v>0.8619158812</v>
      </c>
      <c r="AH2" s="1"/>
      <c r="AI2" s="5">
        <v>27.0</v>
      </c>
      <c r="AJ2" s="19">
        <v>24863.0</v>
      </c>
      <c r="AK2" s="5">
        <f t="shared" ref="AK2:AK63" si="11">if(AJ2=0, -1, log10(AJ2))</f>
        <v>4.39555353</v>
      </c>
      <c r="AL2" s="5">
        <f t="shared" ref="AL2:AL63" si="12">if(AJ2=0, -1, (AK2-average(AK:AK))/stdev(AK:AK))</f>
        <v>1.213873192</v>
      </c>
      <c r="AM2" s="5">
        <f t="shared" ref="AM2:AM63" si="13">if(AL2 &gt; 0, AL2^0.5, -(ABS(AL2)^0.5))</f>
        <v>1.101759135</v>
      </c>
      <c r="AN2" s="1"/>
      <c r="AO2" s="5">
        <f t="shared" ref="AO2:AO63" si="14">average(AG2,F2,M2,V2, AM2)</f>
        <v>0.809758011</v>
      </c>
      <c r="AP2" s="5">
        <v>1.3374310840902828</v>
      </c>
      <c r="AQ2" s="5">
        <f t="shared" ref="AQ2:AQ63" si="15">if(AP2=0, AO2, (0.75*AO2+0.25*AP2))</f>
        <v>0.9416762793</v>
      </c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5">
        <v>816.0</v>
      </c>
      <c r="B3" s="1" t="s">
        <v>51</v>
      </c>
      <c r="C3" s="1"/>
      <c r="D3" s="5">
        <v>402.8</v>
      </c>
      <c r="E3" s="5">
        <f t="shared" si="3"/>
        <v>2.178117144</v>
      </c>
      <c r="F3" s="5">
        <f t="shared" si="4"/>
        <v>1.475844553</v>
      </c>
      <c r="G3" s="1"/>
      <c r="H3" s="1"/>
      <c r="I3" s="1"/>
      <c r="J3" s="5"/>
      <c r="K3" s="5"/>
      <c r="L3" s="5"/>
      <c r="M3" s="1"/>
      <c r="N3" s="5"/>
      <c r="O3" s="5">
        <v>307.0</v>
      </c>
      <c r="P3" s="5">
        <v>0.0</v>
      </c>
      <c r="Q3" s="5">
        <f t="shared" si="5"/>
        <v>307</v>
      </c>
      <c r="R3" s="5">
        <f t="shared" si="6"/>
        <v>1</v>
      </c>
      <c r="S3" s="5">
        <f t="shared" si="7"/>
        <v>0.5062565905</v>
      </c>
      <c r="T3" s="5">
        <f t="shared" si="8"/>
        <v>-0.2130632616</v>
      </c>
      <c r="U3" s="5">
        <f t="shared" si="9"/>
        <v>0.1465966644</v>
      </c>
      <c r="V3" s="5">
        <f t="shared" si="10"/>
        <v>0.3828794385</v>
      </c>
      <c r="W3" s="1"/>
      <c r="X3" s="5"/>
      <c r="Y3" s="5"/>
      <c r="Z3" s="5"/>
      <c r="AA3" s="5"/>
      <c r="AB3" s="1"/>
      <c r="AC3" s="1"/>
      <c r="AD3" s="1"/>
      <c r="AE3" s="1"/>
      <c r="AF3" s="1"/>
      <c r="AG3" s="1"/>
      <c r="AH3" s="1"/>
      <c r="AI3" s="5">
        <v>19.0</v>
      </c>
      <c r="AJ3" s="5">
        <v>26300.0</v>
      </c>
      <c r="AK3" s="5">
        <f t="shared" si="11"/>
        <v>4.419955748</v>
      </c>
      <c r="AL3" s="5">
        <f t="shared" si="12"/>
        <v>1.223926681</v>
      </c>
      <c r="AM3" s="5">
        <f t="shared" si="13"/>
        <v>1.106312199</v>
      </c>
      <c r="AN3" s="1"/>
      <c r="AO3" s="5">
        <f t="shared" si="14"/>
        <v>0.9883453966</v>
      </c>
      <c r="AP3" s="5">
        <v>0.6845112152779168</v>
      </c>
      <c r="AQ3" s="5">
        <f t="shared" si="15"/>
        <v>0.9123868513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5">
        <v>825.0</v>
      </c>
      <c r="B4" s="1" t="s">
        <v>42</v>
      </c>
      <c r="C4" s="1"/>
      <c r="D4" s="5">
        <v>383.8</v>
      </c>
      <c r="E4" s="5">
        <f t="shared" si="3"/>
        <v>2.030684918</v>
      </c>
      <c r="F4" s="5">
        <f t="shared" si="4"/>
        <v>1.425021024</v>
      </c>
      <c r="G4" s="1"/>
      <c r="H4" s="5">
        <v>4.0</v>
      </c>
      <c r="I4" s="5">
        <v>1.0</v>
      </c>
      <c r="J4" s="5">
        <f t="shared" ref="J4:K4" si="16">if(ISNUMBER(H4), (H4-average(H:H))/stdev(H:H), "")</f>
        <v>0.3570777979</v>
      </c>
      <c r="K4" s="5">
        <f t="shared" si="16"/>
        <v>0.3069816835</v>
      </c>
      <c r="L4" s="5">
        <f t="shared" ref="L4:L63" si="19">average(J4, K4)</f>
        <v>0.3320297407</v>
      </c>
      <c r="M4" s="5">
        <f t="shared" ref="M4:M63" si="20">if(L4 &gt; 0, L4^0.5, -(ABS(L4)^0.5))</f>
        <v>0.5762202189</v>
      </c>
      <c r="N4" s="5"/>
      <c r="O4" s="5">
        <v>292.0</v>
      </c>
      <c r="P4" s="5">
        <v>12.0</v>
      </c>
      <c r="Q4" s="5">
        <f t="shared" si="5"/>
        <v>304</v>
      </c>
      <c r="R4" s="5">
        <f t="shared" si="6"/>
        <v>0.9210526316</v>
      </c>
      <c r="S4" s="5">
        <f t="shared" si="7"/>
        <v>0.4039683492</v>
      </c>
      <c r="T4" s="5">
        <f t="shared" si="8"/>
        <v>-0.2179491902</v>
      </c>
      <c r="U4" s="5">
        <f t="shared" si="9"/>
        <v>0.09300957949</v>
      </c>
      <c r="V4" s="5">
        <f t="shared" si="10"/>
        <v>0.3049747194</v>
      </c>
      <c r="W4" s="1"/>
      <c r="X4" s="5">
        <v>80.79</v>
      </c>
      <c r="Y4" s="5">
        <v>71.22</v>
      </c>
      <c r="Z4" s="5">
        <v>78.84</v>
      </c>
      <c r="AA4" s="5">
        <v>56.97</v>
      </c>
      <c r="AB4" s="5">
        <f t="shared" ref="AB4:AE4" si="17">if(X4=0, -1, (X4-average(X:X))/stdev(X:X))</f>
        <v>1.515044073</v>
      </c>
      <c r="AC4" s="5">
        <f t="shared" si="17"/>
        <v>1.382341736</v>
      </c>
      <c r="AD4" s="5">
        <f t="shared" si="17"/>
        <v>1.417928606</v>
      </c>
      <c r="AE4" s="5">
        <f t="shared" si="17"/>
        <v>1.048536345</v>
      </c>
      <c r="AF4" s="5">
        <f t="shared" ref="AF4:AF63" si="22">average(AB4:AE4)</f>
        <v>1.34096269</v>
      </c>
      <c r="AG4" s="5">
        <f t="shared" ref="AG4:AG63" si="23">if(AF4 &gt; 0, AF4^0.5, -(ABS(AF4)^0.5))</f>
        <v>1.157999434</v>
      </c>
      <c r="AH4" s="1"/>
      <c r="AI4" s="5">
        <v>6.0</v>
      </c>
      <c r="AJ4" s="5">
        <v>415.0</v>
      </c>
      <c r="AK4" s="5">
        <f t="shared" si="11"/>
        <v>2.618048097</v>
      </c>
      <c r="AL4" s="5">
        <f t="shared" si="12"/>
        <v>0.4815573334</v>
      </c>
      <c r="AM4" s="5">
        <f t="shared" si="13"/>
        <v>0.6939433215</v>
      </c>
      <c r="AN4" s="1"/>
      <c r="AO4" s="5">
        <f t="shared" si="14"/>
        <v>0.8316317436</v>
      </c>
      <c r="AP4" s="5">
        <v>0.6293941320774142</v>
      </c>
      <c r="AQ4" s="5">
        <f t="shared" si="15"/>
        <v>0.7810723407</v>
      </c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5">
        <v>176.0</v>
      </c>
      <c r="B5" s="1" t="s">
        <v>38</v>
      </c>
      <c r="C5" s="1"/>
      <c r="D5" s="5">
        <v>464.3</v>
      </c>
      <c r="E5" s="5">
        <f t="shared" si="3"/>
        <v>2.655331979</v>
      </c>
      <c r="F5" s="5">
        <f t="shared" si="4"/>
        <v>1.629518941</v>
      </c>
      <c r="G5" s="1"/>
      <c r="H5" s="5">
        <v>2.0</v>
      </c>
      <c r="I5" s="5">
        <v>1.0</v>
      </c>
      <c r="J5" s="5">
        <f t="shared" ref="J5:K5" si="18">if(ISNUMBER(H5), (H5-average(H:H))/stdev(H:H), "")</f>
        <v>-2.754600155</v>
      </c>
      <c r="K5" s="5">
        <f t="shared" si="18"/>
        <v>0.3069816835</v>
      </c>
      <c r="L5" s="5">
        <f t="shared" si="19"/>
        <v>-1.223809236</v>
      </c>
      <c r="M5" s="5">
        <f t="shared" si="20"/>
        <v>-1.106259118</v>
      </c>
      <c r="N5" s="5"/>
      <c r="O5" s="5">
        <v>1406.0</v>
      </c>
      <c r="P5" s="5">
        <v>0.0</v>
      </c>
      <c r="Q5" s="5">
        <f t="shared" si="5"/>
        <v>1406</v>
      </c>
      <c r="R5" s="5">
        <f t="shared" si="6"/>
        <v>1</v>
      </c>
      <c r="S5" s="5">
        <f t="shared" si="7"/>
        <v>0.5062565905</v>
      </c>
      <c r="T5" s="5">
        <f t="shared" si="8"/>
        <v>1.576815239</v>
      </c>
      <c r="U5" s="5">
        <f t="shared" si="9"/>
        <v>1.041535915</v>
      </c>
      <c r="V5" s="5">
        <f t="shared" si="10"/>
        <v>1.020556669</v>
      </c>
      <c r="W5" s="1"/>
      <c r="X5" s="5">
        <v>71.75</v>
      </c>
      <c r="Y5" s="5">
        <v>50.26</v>
      </c>
      <c r="Z5" s="5">
        <v>77.28</v>
      </c>
      <c r="AA5" s="5">
        <v>47.01</v>
      </c>
      <c r="AB5" s="5">
        <f t="shared" ref="AB5:AE5" si="21">if(X5=0, -1, (X5-average(X:X))/stdev(X:X))</f>
        <v>0.8951239578</v>
      </c>
      <c r="AC5" s="5">
        <f t="shared" si="21"/>
        <v>-0.005451413931</v>
      </c>
      <c r="AD5" s="5">
        <f t="shared" si="21"/>
        <v>1.29170831</v>
      </c>
      <c r="AE5" s="5">
        <f t="shared" si="21"/>
        <v>0.2994385546</v>
      </c>
      <c r="AF5" s="5">
        <f t="shared" si="22"/>
        <v>0.6202048521</v>
      </c>
      <c r="AG5" s="5">
        <f t="shared" si="23"/>
        <v>0.7875308579</v>
      </c>
      <c r="AH5" s="1"/>
      <c r="AI5" s="5">
        <v>223.0</v>
      </c>
      <c r="AJ5" s="5">
        <v>1000000.0</v>
      </c>
      <c r="AK5" s="5">
        <f t="shared" si="11"/>
        <v>6</v>
      </c>
      <c r="AL5" s="5">
        <f t="shared" si="12"/>
        <v>1.874890352</v>
      </c>
      <c r="AM5" s="5">
        <f t="shared" si="13"/>
        <v>1.369266355</v>
      </c>
      <c r="AN5" s="1"/>
      <c r="AO5" s="5">
        <f t="shared" si="14"/>
        <v>0.7401227411</v>
      </c>
      <c r="AP5" s="5">
        <v>0.8926451586841984</v>
      </c>
      <c r="AQ5" s="5">
        <f t="shared" si="15"/>
        <v>0.7782533455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5">
        <v>758.0</v>
      </c>
      <c r="B6" s="1" t="s">
        <v>36</v>
      </c>
      <c r="C6" s="1"/>
      <c r="D6" s="5">
        <v>348.3</v>
      </c>
      <c r="E6" s="5">
        <f t="shared" si="3"/>
        <v>1.755219444</v>
      </c>
      <c r="F6" s="5">
        <f t="shared" si="4"/>
        <v>1.324846951</v>
      </c>
      <c r="G6" s="1"/>
      <c r="H6" s="5">
        <v>2.0</v>
      </c>
      <c r="I6" s="5">
        <v>1.0</v>
      </c>
      <c r="J6" s="5">
        <f t="shared" ref="J6:K6" si="24">if(ISNUMBER(H6), (H6-average(H:H))/stdev(H:H), "")</f>
        <v>-2.754600155</v>
      </c>
      <c r="K6" s="5">
        <f t="shared" si="24"/>
        <v>0.3069816835</v>
      </c>
      <c r="L6" s="5">
        <f t="shared" si="19"/>
        <v>-1.223809236</v>
      </c>
      <c r="M6" s="5">
        <f t="shared" si="20"/>
        <v>-1.106259118</v>
      </c>
      <c r="N6" s="5"/>
      <c r="O6" s="5">
        <v>1372.0</v>
      </c>
      <c r="P6" s="5">
        <v>0.0</v>
      </c>
      <c r="Q6" s="5">
        <f t="shared" si="5"/>
        <v>1372</v>
      </c>
      <c r="R6" s="5">
        <f t="shared" si="6"/>
        <v>1</v>
      </c>
      <c r="S6" s="5">
        <f t="shared" si="7"/>
        <v>0.5062565905</v>
      </c>
      <c r="T6" s="5">
        <f t="shared" si="8"/>
        <v>1.521441382</v>
      </c>
      <c r="U6" s="5">
        <f t="shared" si="9"/>
        <v>1.013848986</v>
      </c>
      <c r="V6" s="5">
        <f t="shared" si="10"/>
        <v>1.006900683</v>
      </c>
      <c r="W6" s="1"/>
      <c r="X6" s="5">
        <v>64.84</v>
      </c>
      <c r="Y6" s="5">
        <v>65.56</v>
      </c>
      <c r="Z6" s="5">
        <v>77.21</v>
      </c>
      <c r="AA6" s="5">
        <v>67.71</v>
      </c>
      <c r="AB6" s="5">
        <f t="shared" ref="AB6:AE6" si="25">if(X6=0, -1, (X6-average(X:X))/stdev(X:X))</f>
        <v>0.4212690913</v>
      </c>
      <c r="AC6" s="5">
        <f t="shared" si="25"/>
        <v>1.007584616</v>
      </c>
      <c r="AD6" s="5">
        <f t="shared" si="25"/>
        <v>1.286044578</v>
      </c>
      <c r="AE6" s="5">
        <f t="shared" si="25"/>
        <v>1.856298421</v>
      </c>
      <c r="AF6" s="5">
        <f t="shared" si="22"/>
        <v>1.142799177</v>
      </c>
      <c r="AG6" s="5">
        <f t="shared" si="23"/>
        <v>1.069017856</v>
      </c>
      <c r="AH6" s="1"/>
      <c r="AI6" s="5">
        <v>41.0</v>
      </c>
      <c r="AJ6" s="5">
        <v>69000.0</v>
      </c>
      <c r="AK6" s="5">
        <f t="shared" si="11"/>
        <v>4.838849091</v>
      </c>
      <c r="AL6" s="5">
        <f t="shared" si="12"/>
        <v>1.396506878</v>
      </c>
      <c r="AM6" s="5">
        <f t="shared" si="13"/>
        <v>1.181738921</v>
      </c>
      <c r="AN6" s="1"/>
      <c r="AO6" s="5">
        <f t="shared" si="14"/>
        <v>0.6952490588</v>
      </c>
      <c r="AP6" s="5">
        <v>0.815864499373448</v>
      </c>
      <c r="AQ6" s="5">
        <f t="shared" si="15"/>
        <v>0.7254029189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5">
        <v>831.0</v>
      </c>
      <c r="B7" s="1" t="s">
        <v>74</v>
      </c>
      <c r="C7" s="1"/>
      <c r="D7" s="5">
        <v>272.2</v>
      </c>
      <c r="E7" s="5">
        <f t="shared" si="3"/>
        <v>1.164714582</v>
      </c>
      <c r="F7" s="5">
        <f t="shared" si="4"/>
        <v>1.079219432</v>
      </c>
      <c r="G7" s="1"/>
      <c r="H7" s="5">
        <v>4.0</v>
      </c>
      <c r="I7" s="5">
        <v>1.0</v>
      </c>
      <c r="J7" s="5">
        <f t="shared" ref="J7:K7" si="26">if(ISNUMBER(H7), (H7-average(H:H))/stdev(H:H), "")</f>
        <v>0.3570777979</v>
      </c>
      <c r="K7" s="5">
        <f t="shared" si="26"/>
        <v>0.3069816835</v>
      </c>
      <c r="L7" s="5">
        <f t="shared" si="19"/>
        <v>0.3320297407</v>
      </c>
      <c r="M7" s="5">
        <f t="shared" si="20"/>
        <v>0.5762202189</v>
      </c>
      <c r="N7" s="5"/>
      <c r="O7" s="5">
        <v>1408.0</v>
      </c>
      <c r="P7" s="5">
        <v>0.0</v>
      </c>
      <c r="Q7" s="5">
        <f t="shared" si="5"/>
        <v>1408</v>
      </c>
      <c r="R7" s="5">
        <f t="shared" si="6"/>
        <v>1</v>
      </c>
      <c r="S7" s="5">
        <f t="shared" si="7"/>
        <v>0.5062565905</v>
      </c>
      <c r="T7" s="5">
        <f t="shared" si="8"/>
        <v>1.580072525</v>
      </c>
      <c r="U7" s="5">
        <f t="shared" si="9"/>
        <v>1.043164558</v>
      </c>
      <c r="V7" s="5">
        <f t="shared" si="10"/>
        <v>1.021354276</v>
      </c>
      <c r="W7" s="1"/>
      <c r="X7" s="5">
        <v>58.79</v>
      </c>
      <c r="Y7" s="5">
        <v>56.58</v>
      </c>
      <c r="Z7" s="5">
        <v>54.04</v>
      </c>
      <c r="AA7" s="5">
        <v>39.78</v>
      </c>
      <c r="AB7" s="5">
        <f t="shared" ref="AB7:AE7" si="27">if(X7=0, -1, (X7-average(X:X))/stdev(X:X))</f>
        <v>0.006388925962</v>
      </c>
      <c r="AC7" s="5">
        <f t="shared" si="27"/>
        <v>0.4130052992</v>
      </c>
      <c r="AD7" s="5">
        <f t="shared" si="27"/>
        <v>-0.5886504691</v>
      </c>
      <c r="AE7" s="5">
        <f t="shared" si="27"/>
        <v>-0.2443342392</v>
      </c>
      <c r="AF7" s="5">
        <f t="shared" si="22"/>
        <v>-0.1033976208</v>
      </c>
      <c r="AG7" s="5">
        <f t="shared" si="23"/>
        <v>-0.3215550043</v>
      </c>
      <c r="AH7" s="1"/>
      <c r="AI7" s="5">
        <v>1.0</v>
      </c>
      <c r="AJ7" s="5">
        <v>17900.0</v>
      </c>
      <c r="AK7" s="5">
        <f t="shared" si="11"/>
        <v>4.252853031</v>
      </c>
      <c r="AL7" s="5">
        <f t="shared" si="12"/>
        <v>1.155081901</v>
      </c>
      <c r="AM7" s="5">
        <f t="shared" si="13"/>
        <v>1.074747366</v>
      </c>
      <c r="AN7" s="1"/>
      <c r="AO7" s="5">
        <f t="shared" si="14"/>
        <v>0.6859972578</v>
      </c>
      <c r="AP7" s="5">
        <v>0.48899208442124614</v>
      </c>
      <c r="AQ7" s="5">
        <f t="shared" si="15"/>
        <v>0.6367459645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5">
        <v>505.0</v>
      </c>
      <c r="B8" s="1" t="s">
        <v>44</v>
      </c>
      <c r="C8" s="1"/>
      <c r="D8" s="5">
        <v>86.3</v>
      </c>
      <c r="E8" s="5">
        <f t="shared" si="3"/>
        <v>-0.2777933514</v>
      </c>
      <c r="F8" s="5">
        <f t="shared" si="4"/>
        <v>-0.5270610509</v>
      </c>
      <c r="G8" s="1"/>
      <c r="H8" s="5">
        <v>4.0</v>
      </c>
      <c r="I8" s="5">
        <v>1.0</v>
      </c>
      <c r="J8" s="5">
        <f t="shared" ref="J8:K8" si="28">if(ISNUMBER(H8), (H8-average(H:H))/stdev(H:H), "")</f>
        <v>0.3570777979</v>
      </c>
      <c r="K8" s="5">
        <f t="shared" si="28"/>
        <v>0.3069816835</v>
      </c>
      <c r="L8" s="5">
        <f t="shared" si="19"/>
        <v>0.3320297407</v>
      </c>
      <c r="M8" s="5">
        <f t="shared" si="20"/>
        <v>0.5762202189</v>
      </c>
      <c r="N8" s="5"/>
      <c r="O8" s="5">
        <v>2024.0</v>
      </c>
      <c r="P8" s="5">
        <v>0.0</v>
      </c>
      <c r="Q8" s="5">
        <f t="shared" si="5"/>
        <v>2024</v>
      </c>
      <c r="R8" s="5">
        <f t="shared" si="6"/>
        <v>1</v>
      </c>
      <c r="S8" s="5">
        <f t="shared" si="7"/>
        <v>0.5062565905</v>
      </c>
      <c r="T8" s="5">
        <f t="shared" si="8"/>
        <v>2.583316525</v>
      </c>
      <c r="U8" s="5">
        <f t="shared" si="9"/>
        <v>1.544786558</v>
      </c>
      <c r="V8" s="5">
        <f t="shared" si="10"/>
        <v>1.242894427</v>
      </c>
      <c r="W8" s="1"/>
      <c r="X8" s="5">
        <v>57.55</v>
      </c>
      <c r="Y8" s="5">
        <v>70.05</v>
      </c>
      <c r="Z8" s="5">
        <v>63.35</v>
      </c>
      <c r="AA8" s="5">
        <v>62.89</v>
      </c>
      <c r="AB8" s="5">
        <f t="shared" ref="AB8:AE8" si="29">if(X8=0, -1, (X8-average(X:X))/stdev(X:X))</f>
        <v>-0.07864436412</v>
      </c>
      <c r="AC8" s="5">
        <f t="shared" si="29"/>
        <v>1.304874275</v>
      </c>
      <c r="AD8" s="5">
        <f t="shared" si="29"/>
        <v>0.1646257887</v>
      </c>
      <c r="AE8" s="5">
        <f t="shared" si="29"/>
        <v>1.493783225</v>
      </c>
      <c r="AF8" s="5">
        <f t="shared" si="22"/>
        <v>0.7211597311</v>
      </c>
      <c r="AG8" s="5">
        <f t="shared" si="23"/>
        <v>0.8492112406</v>
      </c>
      <c r="AH8" s="1"/>
      <c r="AI8" s="5">
        <v>6.0</v>
      </c>
      <c r="AJ8" s="5">
        <v>7900.0</v>
      </c>
      <c r="AK8" s="5">
        <f t="shared" si="11"/>
        <v>3.897627091</v>
      </c>
      <c r="AL8" s="5">
        <f t="shared" si="12"/>
        <v>1.008732088</v>
      </c>
      <c r="AM8" s="5">
        <f t="shared" si="13"/>
        <v>1.004356554</v>
      </c>
      <c r="AN8" s="1"/>
      <c r="AO8" s="5">
        <f t="shared" si="14"/>
        <v>0.629124278</v>
      </c>
      <c r="AP8" s="5">
        <v>0.650569878033059</v>
      </c>
      <c r="AQ8" s="5">
        <f t="shared" si="15"/>
        <v>0.634485678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5">
        <v>1092.0</v>
      </c>
      <c r="B9" s="1" t="s">
        <v>73</v>
      </c>
      <c r="C9" s="1"/>
      <c r="D9" s="5">
        <v>129.2</v>
      </c>
      <c r="E9" s="5">
        <f t="shared" si="3"/>
        <v>0.05509309483</v>
      </c>
      <c r="F9" s="5">
        <f t="shared" si="4"/>
        <v>0.2347191829</v>
      </c>
      <c r="G9" s="1"/>
      <c r="H9" s="5">
        <v>4.0</v>
      </c>
      <c r="I9" s="5">
        <v>1.0</v>
      </c>
      <c r="J9" s="5">
        <f t="shared" ref="J9:K9" si="30">if(ISNUMBER(H9), (H9-average(H:H))/stdev(H:H), "")</f>
        <v>0.3570777979</v>
      </c>
      <c r="K9" s="5">
        <f t="shared" si="30"/>
        <v>0.3069816835</v>
      </c>
      <c r="L9" s="5">
        <f t="shared" si="19"/>
        <v>0.3320297407</v>
      </c>
      <c r="M9" s="5">
        <f t="shared" si="20"/>
        <v>0.5762202189</v>
      </c>
      <c r="N9" s="5"/>
      <c r="O9" s="5">
        <v>407.0</v>
      </c>
      <c r="P9" s="5">
        <v>0.0</v>
      </c>
      <c r="Q9" s="5">
        <f t="shared" si="5"/>
        <v>407</v>
      </c>
      <c r="R9" s="5">
        <f t="shared" si="6"/>
        <v>1</v>
      </c>
      <c r="S9" s="5">
        <f t="shared" si="7"/>
        <v>0.5062565905</v>
      </c>
      <c r="T9" s="5">
        <f t="shared" si="8"/>
        <v>-0.05019897583</v>
      </c>
      <c r="U9" s="5">
        <f t="shared" si="9"/>
        <v>0.2280288073</v>
      </c>
      <c r="V9" s="5">
        <f t="shared" si="10"/>
        <v>0.4775236196</v>
      </c>
      <c r="W9" s="1"/>
      <c r="X9" s="5">
        <v>94.08</v>
      </c>
      <c r="Y9" s="5">
        <v>76.63</v>
      </c>
      <c r="Z9" s="5">
        <v>89.71</v>
      </c>
      <c r="AA9" s="5">
        <v>62.44</v>
      </c>
      <c r="AB9" s="5">
        <f t="shared" ref="AB9:AE9" si="31">if(X9=0, -1, (X9-average(X:X))/stdev(X:X))</f>
        <v>2.426408932</v>
      </c>
      <c r="AC9" s="5">
        <f t="shared" si="31"/>
        <v>1.740545979</v>
      </c>
      <c r="AD9" s="5">
        <f t="shared" si="31"/>
        <v>2.297425161</v>
      </c>
      <c r="AE9" s="5">
        <f t="shared" si="31"/>
        <v>1.459938445</v>
      </c>
      <c r="AF9" s="5">
        <f t="shared" si="22"/>
        <v>1.981079629</v>
      </c>
      <c r="AG9" s="5">
        <f t="shared" si="23"/>
        <v>1.407508305</v>
      </c>
      <c r="AH9" s="1"/>
      <c r="AI9" s="5">
        <v>10.0</v>
      </c>
      <c r="AJ9" s="5">
        <v>11600.0</v>
      </c>
      <c r="AK9" s="5">
        <f t="shared" si="11"/>
        <v>4.064457989</v>
      </c>
      <c r="AL9" s="5">
        <f t="shared" si="12"/>
        <v>1.07746488</v>
      </c>
      <c r="AM9" s="5">
        <f t="shared" si="13"/>
        <v>1.038010058</v>
      </c>
      <c r="AN9" s="1"/>
      <c r="AO9" s="5">
        <f t="shared" si="14"/>
        <v>0.7467962769</v>
      </c>
      <c r="AP9" s="5">
        <v>0.22226434840645629</v>
      </c>
      <c r="AQ9" s="5">
        <f t="shared" si="15"/>
        <v>0.6156632948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5">
        <v>1097.0</v>
      </c>
      <c r="B10" s="16" t="s">
        <v>99</v>
      </c>
      <c r="C10" s="1"/>
      <c r="D10" s="5">
        <v>396.2</v>
      </c>
      <c r="E10" s="5">
        <f t="shared" si="3"/>
        <v>2.126903844</v>
      </c>
      <c r="F10" s="5">
        <f t="shared" si="4"/>
        <v>1.458390841</v>
      </c>
      <c r="G10" s="16"/>
      <c r="H10" s="5">
        <v>4.0</v>
      </c>
      <c r="I10" s="5">
        <v>1.0</v>
      </c>
      <c r="J10" s="5">
        <f t="shared" ref="J10:K10" si="32">if(ISNUMBER(H10), (H10-average(H:H))/stdev(H:H), "")</f>
        <v>0.3570777979</v>
      </c>
      <c r="K10" s="5">
        <f t="shared" si="32"/>
        <v>0.3069816835</v>
      </c>
      <c r="L10" s="5">
        <f t="shared" si="19"/>
        <v>0.3320297407</v>
      </c>
      <c r="M10" s="5">
        <f t="shared" si="20"/>
        <v>0.5762202189</v>
      </c>
      <c r="N10" s="5"/>
      <c r="O10" s="5">
        <v>25.0</v>
      </c>
      <c r="P10" s="5">
        <v>0.0</v>
      </c>
      <c r="Q10" s="5">
        <f t="shared" si="5"/>
        <v>25</v>
      </c>
      <c r="R10" s="5">
        <f t="shared" si="6"/>
        <v>1</v>
      </c>
      <c r="S10" s="5">
        <f t="shared" si="7"/>
        <v>0.5062565905</v>
      </c>
      <c r="T10" s="5">
        <f t="shared" si="8"/>
        <v>-0.6723405475</v>
      </c>
      <c r="U10" s="5">
        <f t="shared" si="9"/>
        <v>-0.08304197854</v>
      </c>
      <c r="V10" s="5">
        <f t="shared" si="10"/>
        <v>-0.2881700514</v>
      </c>
      <c r="W10" s="16"/>
      <c r="X10" s="5">
        <v>74.41</v>
      </c>
      <c r="Y10" s="5">
        <v>62.24</v>
      </c>
      <c r="Z10" s="5">
        <v>75.78</v>
      </c>
      <c r="AA10" s="5">
        <v>60.87</v>
      </c>
      <c r="AB10" s="5">
        <f t="shared" ref="AB10:AE10" si="33">if(X10=0, -1, (X10-average(X:X))/stdev(X:X))</f>
        <v>1.07753408</v>
      </c>
      <c r="AC10" s="5">
        <f t="shared" si="33"/>
        <v>0.7877624188</v>
      </c>
      <c r="AD10" s="5">
        <f t="shared" si="33"/>
        <v>1.17034264</v>
      </c>
      <c r="AE10" s="5">
        <f t="shared" si="33"/>
        <v>1.341857769</v>
      </c>
      <c r="AF10" s="5">
        <f t="shared" si="22"/>
        <v>1.094374227</v>
      </c>
      <c r="AG10" s="5">
        <f t="shared" si="23"/>
        <v>1.046123428</v>
      </c>
      <c r="AH10" s="1"/>
      <c r="AI10" s="5">
        <v>3.0</v>
      </c>
      <c r="AJ10" s="5">
        <v>22990.0</v>
      </c>
      <c r="AK10" s="5">
        <f t="shared" si="11"/>
        <v>4.361538971</v>
      </c>
      <c r="AL10" s="5">
        <f t="shared" si="12"/>
        <v>1.199859507</v>
      </c>
      <c r="AM10" s="5">
        <f t="shared" si="13"/>
        <v>1.095380987</v>
      </c>
      <c r="AN10" s="1"/>
      <c r="AO10" s="5">
        <f t="shared" si="14"/>
        <v>0.7775890847</v>
      </c>
      <c r="AP10" s="5">
        <v>0.11134857030609924</v>
      </c>
      <c r="AQ10" s="5">
        <f t="shared" si="15"/>
        <v>0.6110289561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5">
        <v>808.0</v>
      </c>
      <c r="B11" s="1" t="s">
        <v>71</v>
      </c>
      <c r="C11" s="1"/>
      <c r="D11" s="5">
        <v>62.1</v>
      </c>
      <c r="E11" s="5">
        <f t="shared" si="3"/>
        <v>-0.4655754493</v>
      </c>
      <c r="F11" s="5">
        <f t="shared" si="4"/>
        <v>-0.6823308943</v>
      </c>
      <c r="G11" s="1"/>
      <c r="H11" s="5">
        <v>4.0</v>
      </c>
      <c r="I11" s="5">
        <v>1.0</v>
      </c>
      <c r="J11" s="5">
        <f t="shared" ref="J11:K11" si="34">if(ISNUMBER(H11), (H11-average(H:H))/stdev(H:H), "")</f>
        <v>0.3570777979</v>
      </c>
      <c r="K11" s="5">
        <f t="shared" si="34"/>
        <v>0.3069816835</v>
      </c>
      <c r="L11" s="5">
        <f t="shared" si="19"/>
        <v>0.3320297407</v>
      </c>
      <c r="M11" s="5">
        <f t="shared" si="20"/>
        <v>0.5762202189</v>
      </c>
      <c r="N11" s="5"/>
      <c r="O11" s="5">
        <v>904.0</v>
      </c>
      <c r="P11" s="5">
        <v>0.0</v>
      </c>
      <c r="Q11" s="5">
        <f t="shared" si="5"/>
        <v>904</v>
      </c>
      <c r="R11" s="5">
        <f t="shared" si="6"/>
        <v>1</v>
      </c>
      <c r="S11" s="5">
        <f t="shared" si="7"/>
        <v>0.5062565905</v>
      </c>
      <c r="T11" s="5">
        <f t="shared" si="8"/>
        <v>0.7592365245</v>
      </c>
      <c r="U11" s="5">
        <f t="shared" si="9"/>
        <v>0.6327465575</v>
      </c>
      <c r="V11" s="5">
        <f t="shared" si="10"/>
        <v>0.7954536803</v>
      </c>
      <c r="W11" s="1"/>
      <c r="X11" s="5">
        <v>87.17</v>
      </c>
      <c r="Y11" s="5">
        <v>79.36</v>
      </c>
      <c r="Z11" s="5">
        <v>88.8</v>
      </c>
      <c r="AA11" s="5">
        <v>77.02</v>
      </c>
      <c r="AB11" s="5">
        <f t="shared" ref="AB11:AE11" si="35">if(X11=0, -1, (X11-average(X:X))/stdev(X:X))</f>
        <v>1.952554065</v>
      </c>
      <c r="AC11" s="5">
        <f t="shared" si="35"/>
        <v>1.921303389</v>
      </c>
      <c r="AD11" s="5">
        <f t="shared" si="35"/>
        <v>2.223796655</v>
      </c>
      <c r="AE11" s="5">
        <f t="shared" si="35"/>
        <v>2.556509308</v>
      </c>
      <c r="AF11" s="5">
        <f t="shared" si="22"/>
        <v>2.163540854</v>
      </c>
      <c r="AG11" s="5">
        <f t="shared" si="23"/>
        <v>1.470897975</v>
      </c>
      <c r="AH11" s="1"/>
      <c r="AI11" s="5">
        <v>8.0</v>
      </c>
      <c r="AJ11" s="5">
        <v>882.0</v>
      </c>
      <c r="AK11" s="5">
        <f t="shared" si="11"/>
        <v>2.945468585</v>
      </c>
      <c r="AL11" s="5">
        <f t="shared" si="12"/>
        <v>0.6164515574</v>
      </c>
      <c r="AM11" s="5">
        <f t="shared" si="13"/>
        <v>0.7851442908</v>
      </c>
      <c r="AN11" s="1"/>
      <c r="AO11" s="5">
        <f t="shared" si="14"/>
        <v>0.5890770542</v>
      </c>
      <c r="AP11" s="5">
        <v>0.2830119196978228</v>
      </c>
      <c r="AQ11" s="5">
        <f t="shared" si="15"/>
        <v>0.5125607706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5">
        <v>1117.0</v>
      </c>
      <c r="B12" s="1" t="s">
        <v>119</v>
      </c>
      <c r="C12" s="1"/>
      <c r="D12" s="5">
        <v>98.6</v>
      </c>
      <c r="E12" s="5">
        <f t="shared" si="3"/>
        <v>-0.1823503843</v>
      </c>
      <c r="F12" s="5">
        <f t="shared" si="4"/>
        <v>-0.4270250394</v>
      </c>
      <c r="G12" s="1"/>
      <c r="H12" s="5">
        <v>4.0</v>
      </c>
      <c r="I12" s="5">
        <v>1.0</v>
      </c>
      <c r="J12" s="5">
        <f t="shared" ref="J12:K12" si="36">if(ISNUMBER(H12), (H12-average(H:H))/stdev(H:H), "")</f>
        <v>0.3570777979</v>
      </c>
      <c r="K12" s="5">
        <f t="shared" si="36"/>
        <v>0.3069816835</v>
      </c>
      <c r="L12" s="5">
        <f t="shared" si="19"/>
        <v>0.3320297407</v>
      </c>
      <c r="M12" s="5">
        <f t="shared" si="20"/>
        <v>0.5762202189</v>
      </c>
      <c r="N12" s="5"/>
      <c r="O12" s="5">
        <v>365.0</v>
      </c>
      <c r="P12" s="5">
        <v>0.0</v>
      </c>
      <c r="Q12" s="5">
        <f t="shared" si="5"/>
        <v>365</v>
      </c>
      <c r="R12" s="5">
        <f t="shared" si="6"/>
        <v>1</v>
      </c>
      <c r="S12" s="5">
        <f t="shared" si="7"/>
        <v>0.5062565905</v>
      </c>
      <c r="T12" s="5">
        <f t="shared" si="8"/>
        <v>-0.1186019759</v>
      </c>
      <c r="U12" s="5">
        <f t="shared" si="9"/>
        <v>0.1938273073</v>
      </c>
      <c r="V12" s="5">
        <f t="shared" si="10"/>
        <v>0.440258228</v>
      </c>
      <c r="W12" s="1"/>
      <c r="X12" s="5">
        <v>59.38</v>
      </c>
      <c r="Y12" s="5">
        <v>51.39</v>
      </c>
      <c r="Z12" s="5">
        <v>59.03</v>
      </c>
      <c r="AA12" s="5">
        <v>50.0</v>
      </c>
      <c r="AB12" s="5">
        <f t="shared" ref="AB12:AE12" si="37">if(X12=0, -1, (X12-average(X:X))/stdev(X:X))</f>
        <v>0.04684831399</v>
      </c>
      <c r="AC12" s="5">
        <f t="shared" si="37"/>
        <v>0.06936758699</v>
      </c>
      <c r="AD12" s="5">
        <f t="shared" si="37"/>
        <v>-0.1849073406</v>
      </c>
      <c r="AE12" s="5">
        <f t="shared" si="37"/>
        <v>0.5243183131</v>
      </c>
      <c r="AF12" s="5">
        <f t="shared" si="22"/>
        <v>0.1139067184</v>
      </c>
      <c r="AG12" s="5">
        <f t="shared" si="23"/>
        <v>0.3375006939</v>
      </c>
      <c r="AH12" s="1"/>
      <c r="AI12" s="5">
        <v>102.0</v>
      </c>
      <c r="AJ12" s="5">
        <v>1300000.0</v>
      </c>
      <c r="AK12" s="5">
        <f t="shared" si="11"/>
        <v>6.113943352</v>
      </c>
      <c r="AL12" s="5">
        <f t="shared" si="12"/>
        <v>1.921833963</v>
      </c>
      <c r="AM12" s="5">
        <f t="shared" si="13"/>
        <v>1.386302262</v>
      </c>
      <c r="AN12" s="1"/>
      <c r="AO12" s="5">
        <f t="shared" si="14"/>
        <v>0.4626512728</v>
      </c>
      <c r="AP12" s="1"/>
      <c r="AQ12" s="5">
        <f t="shared" si="15"/>
        <v>0.4626512728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5">
        <v>520.0</v>
      </c>
      <c r="B13" s="1" t="s">
        <v>55</v>
      </c>
      <c r="C13" s="1"/>
      <c r="D13" s="5">
        <v>64.9</v>
      </c>
      <c r="E13" s="5">
        <f t="shared" si="3"/>
        <v>-0.443848595</v>
      </c>
      <c r="F13" s="5">
        <f t="shared" si="4"/>
        <v>-0.6662196297</v>
      </c>
      <c r="G13" s="1"/>
      <c r="H13" s="5">
        <v>4.0</v>
      </c>
      <c r="I13" s="5">
        <v>1.0</v>
      </c>
      <c r="J13" s="5">
        <f t="shared" ref="J13:K13" si="38">if(ISNUMBER(H13), (H13-average(H:H))/stdev(H:H), "")</f>
        <v>0.3570777979</v>
      </c>
      <c r="K13" s="5">
        <f t="shared" si="38"/>
        <v>0.3069816835</v>
      </c>
      <c r="L13" s="5">
        <f t="shared" si="19"/>
        <v>0.3320297407</v>
      </c>
      <c r="M13" s="5">
        <f t="shared" si="20"/>
        <v>0.5762202189</v>
      </c>
      <c r="N13" s="5"/>
      <c r="O13" s="5">
        <v>636.0</v>
      </c>
      <c r="P13" s="5">
        <v>0.0</v>
      </c>
      <c r="Q13" s="5">
        <f t="shared" si="5"/>
        <v>636</v>
      </c>
      <c r="R13" s="5">
        <f t="shared" si="6"/>
        <v>1</v>
      </c>
      <c r="S13" s="5">
        <f t="shared" si="7"/>
        <v>0.5062565905</v>
      </c>
      <c r="T13" s="5">
        <f t="shared" si="8"/>
        <v>0.3227602386</v>
      </c>
      <c r="U13" s="5">
        <f t="shared" si="9"/>
        <v>0.4145084145</v>
      </c>
      <c r="V13" s="5">
        <f t="shared" si="10"/>
        <v>0.643823279</v>
      </c>
      <c r="W13" s="1"/>
      <c r="X13" s="5">
        <v>54.17</v>
      </c>
      <c r="Y13" s="5">
        <v>74.15</v>
      </c>
      <c r="Z13" s="5">
        <v>82.94</v>
      </c>
      <c r="AA13" s="5">
        <v>56.58</v>
      </c>
      <c r="AB13" s="5">
        <f t="shared" ref="AB13:AE13" si="39">if(X13=0, -1, (X13-average(X:X))/stdev(X:X))</f>
        <v>-0.3104286548</v>
      </c>
      <c r="AC13" s="5">
        <f t="shared" si="39"/>
        <v>1.576341446</v>
      </c>
      <c r="AD13" s="5">
        <f t="shared" si="39"/>
        <v>1.749661437</v>
      </c>
      <c r="AE13" s="5">
        <f t="shared" si="39"/>
        <v>1.019204203</v>
      </c>
      <c r="AF13" s="5">
        <f t="shared" si="22"/>
        <v>1.008694608</v>
      </c>
      <c r="AG13" s="5">
        <f t="shared" si="23"/>
        <v>1.004337895</v>
      </c>
      <c r="AH13" s="1"/>
      <c r="AI13" s="5">
        <v>20.0</v>
      </c>
      <c r="AJ13" s="5">
        <v>4800.0</v>
      </c>
      <c r="AK13" s="5">
        <f t="shared" si="11"/>
        <v>3.681241237</v>
      </c>
      <c r="AL13" s="5">
        <f t="shared" si="12"/>
        <v>0.9195831097</v>
      </c>
      <c r="AM13" s="5">
        <f t="shared" si="13"/>
        <v>0.958948961</v>
      </c>
      <c r="AN13" s="1"/>
      <c r="AO13" s="5">
        <f t="shared" si="14"/>
        <v>0.5034221449</v>
      </c>
      <c r="AP13" s="5">
        <v>0.3383400464467791</v>
      </c>
      <c r="AQ13" s="5">
        <f t="shared" si="15"/>
        <v>0.4621516203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5">
        <v>1221.0</v>
      </c>
      <c r="B14" s="1" t="s">
        <v>117</v>
      </c>
      <c r="C14" s="1"/>
      <c r="D14" s="5">
        <v>117.8</v>
      </c>
      <c r="E14" s="5">
        <f t="shared" si="3"/>
        <v>-0.03336624053</v>
      </c>
      <c r="F14" s="5">
        <f t="shared" si="4"/>
        <v>-0.1826642837</v>
      </c>
      <c r="G14" s="1"/>
      <c r="H14" s="5">
        <v>4.0</v>
      </c>
      <c r="I14" s="5">
        <v>1.0</v>
      </c>
      <c r="J14" s="5">
        <f t="shared" ref="J14:K14" si="40">if(ISNUMBER(H14), (H14-average(H:H))/stdev(H:H), "")</f>
        <v>0.3570777979</v>
      </c>
      <c r="K14" s="5">
        <f t="shared" si="40"/>
        <v>0.3069816835</v>
      </c>
      <c r="L14" s="5">
        <f t="shared" si="19"/>
        <v>0.3320297407</v>
      </c>
      <c r="M14" s="5">
        <f t="shared" si="20"/>
        <v>0.5762202189</v>
      </c>
      <c r="N14" s="5"/>
      <c r="O14" s="5">
        <v>194.0</v>
      </c>
      <c r="P14" s="5">
        <v>0.0</v>
      </c>
      <c r="Q14" s="5">
        <f t="shared" si="5"/>
        <v>194</v>
      </c>
      <c r="R14" s="5">
        <f t="shared" si="6"/>
        <v>1</v>
      </c>
      <c r="S14" s="5">
        <f t="shared" si="7"/>
        <v>0.5062565905</v>
      </c>
      <c r="T14" s="5">
        <f t="shared" si="8"/>
        <v>-0.3970999046</v>
      </c>
      <c r="U14" s="5">
        <f t="shared" si="9"/>
        <v>0.05457834295</v>
      </c>
      <c r="V14" s="5">
        <f t="shared" si="10"/>
        <v>0.2336200825</v>
      </c>
      <c r="W14" s="1"/>
      <c r="X14" s="5">
        <v>84.38</v>
      </c>
      <c r="Y14" s="5">
        <v>65.63</v>
      </c>
      <c r="Z14" s="5">
        <v>58.59</v>
      </c>
      <c r="AA14" s="5">
        <v>48.44</v>
      </c>
      <c r="AB14" s="5">
        <f t="shared" ref="AB14:AE14" si="41">if(X14=0, -1, (X14-average(X:X))/stdev(X:X))</f>
        <v>1.761229162</v>
      </c>
      <c r="AC14" s="5">
        <f t="shared" si="41"/>
        <v>1.012219422</v>
      </c>
      <c r="AD14" s="5">
        <f t="shared" si="41"/>
        <v>-0.2205079371</v>
      </c>
      <c r="AE14" s="5">
        <f t="shared" si="41"/>
        <v>0.4069897435</v>
      </c>
      <c r="AF14" s="5">
        <f t="shared" si="22"/>
        <v>0.7399825976</v>
      </c>
      <c r="AG14" s="5">
        <f t="shared" si="23"/>
        <v>0.8602224117</v>
      </c>
      <c r="AH14" s="1"/>
      <c r="AI14" s="5">
        <v>1.0</v>
      </c>
      <c r="AJ14" s="5">
        <v>487.0</v>
      </c>
      <c r="AK14" s="5">
        <f t="shared" si="11"/>
        <v>2.687528961</v>
      </c>
      <c r="AL14" s="5">
        <f t="shared" si="12"/>
        <v>0.5101828093</v>
      </c>
      <c r="AM14" s="5">
        <f t="shared" si="13"/>
        <v>0.7142708235</v>
      </c>
      <c r="AN14" s="1"/>
      <c r="AO14" s="5">
        <f t="shared" si="14"/>
        <v>0.4403338506</v>
      </c>
      <c r="AP14" s="1"/>
      <c r="AQ14" s="5">
        <f t="shared" si="15"/>
        <v>0.4403338506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5">
        <v>814.0</v>
      </c>
      <c r="B15" s="1" t="s">
        <v>50</v>
      </c>
      <c r="C15" s="1"/>
      <c r="D15" s="5">
        <v>162.2</v>
      </c>
      <c r="E15" s="5">
        <f t="shared" si="3"/>
        <v>0.3111595919</v>
      </c>
      <c r="F15" s="5">
        <f t="shared" si="4"/>
        <v>0.5578168086</v>
      </c>
      <c r="G15" s="1"/>
      <c r="H15" s="5">
        <v>4.0</v>
      </c>
      <c r="I15" s="5">
        <v>1.0</v>
      </c>
      <c r="J15" s="5">
        <f t="shared" ref="J15:K15" si="42">if(ISNUMBER(H15), (H15-average(H:H))/stdev(H:H), "")</f>
        <v>0.3570777979</v>
      </c>
      <c r="K15" s="5">
        <f t="shared" si="42"/>
        <v>0.3069816835</v>
      </c>
      <c r="L15" s="5">
        <f t="shared" si="19"/>
        <v>0.3320297407</v>
      </c>
      <c r="M15" s="5">
        <f t="shared" si="20"/>
        <v>0.5762202189</v>
      </c>
      <c r="N15" s="5"/>
      <c r="O15" s="5">
        <v>1038.0</v>
      </c>
      <c r="P15" s="5">
        <v>0.0</v>
      </c>
      <c r="Q15" s="5">
        <f t="shared" si="5"/>
        <v>1038</v>
      </c>
      <c r="R15" s="5">
        <f t="shared" si="6"/>
        <v>1</v>
      </c>
      <c r="S15" s="5">
        <f t="shared" si="7"/>
        <v>0.5062565905</v>
      </c>
      <c r="T15" s="5">
        <f t="shared" si="8"/>
        <v>0.9774746675</v>
      </c>
      <c r="U15" s="5">
        <f t="shared" si="9"/>
        <v>0.741865629</v>
      </c>
      <c r="V15" s="5">
        <f t="shared" si="10"/>
        <v>0.8613162189</v>
      </c>
      <c r="W15" s="1"/>
      <c r="X15" s="5">
        <v>59.05</v>
      </c>
      <c r="Y15" s="5">
        <v>58.09</v>
      </c>
      <c r="Z15" s="5">
        <v>58.59</v>
      </c>
      <c r="AA15" s="5">
        <v>38.09</v>
      </c>
      <c r="AB15" s="5">
        <f t="shared" ref="AB15:AE15" si="43">if(X15=0, -1, (X15-average(X:X))/stdev(X:X))</f>
        <v>0.02421848679</v>
      </c>
      <c r="AC15" s="5">
        <f t="shared" si="43"/>
        <v>0.5129846721</v>
      </c>
      <c r="AD15" s="5">
        <f t="shared" si="43"/>
        <v>-0.2205079371</v>
      </c>
      <c r="AE15" s="5">
        <f t="shared" si="43"/>
        <v>-0.3714401897</v>
      </c>
      <c r="AF15" s="5">
        <f t="shared" si="22"/>
        <v>-0.01368624198</v>
      </c>
      <c r="AG15" s="5">
        <f t="shared" si="23"/>
        <v>-0.116988213</v>
      </c>
      <c r="AH15" s="1"/>
      <c r="AI15" s="5">
        <v>1.0</v>
      </c>
      <c r="AJ15" s="5">
        <v>146.0</v>
      </c>
      <c r="AK15" s="5">
        <f t="shared" si="11"/>
        <v>2.164352856</v>
      </c>
      <c r="AL15" s="5">
        <f t="shared" si="12"/>
        <v>0.2946390751</v>
      </c>
      <c r="AM15" s="5">
        <f t="shared" si="13"/>
        <v>0.5428066646</v>
      </c>
      <c r="AN15" s="1"/>
      <c r="AO15" s="5">
        <f t="shared" si="14"/>
        <v>0.4842343396</v>
      </c>
      <c r="AP15" s="5">
        <v>0.24464871569845703</v>
      </c>
      <c r="AQ15" s="5">
        <f t="shared" si="15"/>
        <v>0.4243379336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5">
        <v>934.0</v>
      </c>
      <c r="B16" s="1" t="s">
        <v>52</v>
      </c>
      <c r="C16" s="1"/>
      <c r="D16" s="5">
        <v>104.4</v>
      </c>
      <c r="E16" s="5">
        <f t="shared" si="3"/>
        <v>-0.1373447575</v>
      </c>
      <c r="F16" s="5">
        <f t="shared" si="4"/>
        <v>-0.3706005363</v>
      </c>
      <c r="G16" s="1"/>
      <c r="H16" s="5">
        <v>4.0</v>
      </c>
      <c r="I16" s="5">
        <v>1.0</v>
      </c>
      <c r="J16" s="5">
        <f t="shared" ref="J16:K16" si="44">if(ISNUMBER(H16), (H16-average(H:H))/stdev(H:H), "")</f>
        <v>0.3570777979</v>
      </c>
      <c r="K16" s="5">
        <f t="shared" si="44"/>
        <v>0.3069816835</v>
      </c>
      <c r="L16" s="5">
        <f t="shared" si="19"/>
        <v>0.3320297407</v>
      </c>
      <c r="M16" s="5">
        <f t="shared" si="20"/>
        <v>0.5762202189</v>
      </c>
      <c r="N16" s="5"/>
      <c r="O16" s="5">
        <v>455.0</v>
      </c>
      <c r="P16" s="5">
        <v>0.0</v>
      </c>
      <c r="Q16" s="5">
        <f t="shared" si="5"/>
        <v>455</v>
      </c>
      <c r="R16" s="5">
        <f t="shared" si="6"/>
        <v>1</v>
      </c>
      <c r="S16" s="5">
        <f t="shared" si="7"/>
        <v>0.5062565905</v>
      </c>
      <c r="T16" s="5">
        <f t="shared" si="8"/>
        <v>0.02797588135</v>
      </c>
      <c r="U16" s="5">
        <f t="shared" si="9"/>
        <v>0.2671162359</v>
      </c>
      <c r="V16" s="5">
        <f t="shared" si="10"/>
        <v>0.5168328897</v>
      </c>
      <c r="W16" s="1"/>
      <c r="X16" s="5">
        <v>53.84</v>
      </c>
      <c r="Y16" s="5">
        <v>50.59</v>
      </c>
      <c r="Z16" s="5">
        <v>68.42</v>
      </c>
      <c r="AA16" s="5">
        <v>40.23</v>
      </c>
      <c r="AB16" s="5">
        <f t="shared" ref="AB16:AE16" si="45">if(X16=0, -1, (X16-average(X:X))/stdev(X:X))</f>
        <v>-0.333058482</v>
      </c>
      <c r="AC16" s="5">
        <f t="shared" si="45"/>
        <v>0.0163983828</v>
      </c>
      <c r="AD16" s="5">
        <f t="shared" si="45"/>
        <v>0.5748417529</v>
      </c>
      <c r="AE16" s="5">
        <f t="shared" si="45"/>
        <v>-0.2104894595</v>
      </c>
      <c r="AF16" s="5">
        <f t="shared" si="22"/>
        <v>0.01192304853</v>
      </c>
      <c r="AG16" s="5">
        <f t="shared" si="23"/>
        <v>0.1091927128</v>
      </c>
      <c r="AH16" s="1"/>
      <c r="AI16" s="5">
        <v>6.0</v>
      </c>
      <c r="AJ16" s="5">
        <v>4400.0</v>
      </c>
      <c r="AK16" s="5">
        <f t="shared" si="11"/>
        <v>3.643452676</v>
      </c>
      <c r="AL16" s="5">
        <f t="shared" si="12"/>
        <v>0.9040145709</v>
      </c>
      <c r="AM16" s="5">
        <f t="shared" si="13"/>
        <v>0.9507968084</v>
      </c>
      <c r="AN16" s="1"/>
      <c r="AO16" s="5">
        <f t="shared" si="14"/>
        <v>0.3564884187</v>
      </c>
      <c r="AP16" s="5">
        <v>0.4124702122253819</v>
      </c>
      <c r="AQ16" s="5">
        <f t="shared" si="15"/>
        <v>0.3704838671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5">
        <v>1077.0</v>
      </c>
      <c r="B17" s="1" t="s">
        <v>70</v>
      </c>
      <c r="C17" s="1"/>
      <c r="D17" s="5">
        <v>274.4</v>
      </c>
      <c r="E17" s="5">
        <f t="shared" si="3"/>
        <v>1.181785682</v>
      </c>
      <c r="F17" s="5">
        <f t="shared" si="4"/>
        <v>1.087099665</v>
      </c>
      <c r="G17" s="1"/>
      <c r="H17" s="5">
        <v>4.0</v>
      </c>
      <c r="I17" s="5">
        <v>1.0</v>
      </c>
      <c r="J17" s="5">
        <f t="shared" ref="J17:K17" si="46">if(ISNUMBER(H17), (H17-average(H:H))/stdev(H:H), "")</f>
        <v>0.3570777979</v>
      </c>
      <c r="K17" s="5">
        <f t="shared" si="46"/>
        <v>0.3069816835</v>
      </c>
      <c r="L17" s="5">
        <f t="shared" si="19"/>
        <v>0.3320297407</v>
      </c>
      <c r="M17" s="5">
        <f t="shared" si="20"/>
        <v>0.5762202189</v>
      </c>
      <c r="N17" s="5"/>
      <c r="O17" s="5">
        <v>393.0</v>
      </c>
      <c r="P17" s="5">
        <v>0.0</v>
      </c>
      <c r="Q17" s="5">
        <f t="shared" si="5"/>
        <v>393</v>
      </c>
      <c r="R17" s="5">
        <f t="shared" si="6"/>
        <v>1</v>
      </c>
      <c r="S17" s="5">
        <f t="shared" si="7"/>
        <v>0.5062565905</v>
      </c>
      <c r="T17" s="5">
        <f t="shared" si="8"/>
        <v>-0.07299997584</v>
      </c>
      <c r="U17" s="5">
        <f t="shared" si="9"/>
        <v>0.2166283073</v>
      </c>
      <c r="V17" s="5">
        <f t="shared" si="10"/>
        <v>0.4654334617</v>
      </c>
      <c r="W17" s="1"/>
      <c r="X17" s="5">
        <v>67.9</v>
      </c>
      <c r="Y17" s="5">
        <v>52.86</v>
      </c>
      <c r="Z17" s="5">
        <v>61.39</v>
      </c>
      <c r="AA17" s="5">
        <v>46.22</v>
      </c>
      <c r="AB17" s="5">
        <f t="shared" ref="AB17:AE17" si="47">if(X17=0, -1, (X17-average(X:X))/stdev(X:X))</f>
        <v>0.6311093072</v>
      </c>
      <c r="AC17" s="5">
        <f t="shared" si="47"/>
        <v>0.1666984997</v>
      </c>
      <c r="AD17" s="5">
        <f t="shared" si="47"/>
        <v>0.006041313346</v>
      </c>
      <c r="AE17" s="5">
        <f t="shared" si="47"/>
        <v>0.2400221636</v>
      </c>
      <c r="AF17" s="5">
        <f t="shared" si="22"/>
        <v>0.260967821</v>
      </c>
      <c r="AG17" s="5">
        <f t="shared" si="23"/>
        <v>0.5108500964</v>
      </c>
      <c r="AH17" s="1"/>
      <c r="AI17" s="5">
        <v>0.0</v>
      </c>
      <c r="AJ17" s="5">
        <v>0.0</v>
      </c>
      <c r="AK17" s="5">
        <f t="shared" si="11"/>
        <v>-1</v>
      </c>
      <c r="AL17" s="5">
        <f t="shared" si="12"/>
        <v>-1</v>
      </c>
      <c r="AM17" s="5">
        <f t="shared" si="13"/>
        <v>-1</v>
      </c>
      <c r="AN17" s="1"/>
      <c r="AO17" s="5">
        <f t="shared" si="14"/>
        <v>0.3279206884</v>
      </c>
      <c r="AP17" s="5">
        <v>0.4749140877577612</v>
      </c>
      <c r="AQ17" s="5">
        <f t="shared" si="15"/>
        <v>0.3646690383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5">
        <v>945.0</v>
      </c>
      <c r="B18" s="1" t="s">
        <v>118</v>
      </c>
      <c r="C18" s="1"/>
      <c r="D18" s="5">
        <v>107.0</v>
      </c>
      <c r="E18" s="5">
        <f t="shared" si="3"/>
        <v>-0.1171698214</v>
      </c>
      <c r="F18" s="5">
        <f t="shared" si="4"/>
        <v>-0.3423007762</v>
      </c>
      <c r="G18" s="1"/>
      <c r="H18" s="5">
        <v>4.0</v>
      </c>
      <c r="I18" s="5">
        <v>1.0</v>
      </c>
      <c r="J18" s="5">
        <f t="shared" ref="J18:K18" si="48">if(ISNUMBER(H18), (H18-average(H:H))/stdev(H:H), "")</f>
        <v>0.3570777979</v>
      </c>
      <c r="K18" s="5">
        <f t="shared" si="48"/>
        <v>0.3069816835</v>
      </c>
      <c r="L18" s="5">
        <f t="shared" si="19"/>
        <v>0.3320297407</v>
      </c>
      <c r="M18" s="5">
        <f t="shared" si="20"/>
        <v>0.5762202189</v>
      </c>
      <c r="N18" s="5"/>
      <c r="O18" s="5">
        <v>77.0</v>
      </c>
      <c r="P18" s="5">
        <v>0.0</v>
      </c>
      <c r="Q18" s="5">
        <f t="shared" si="5"/>
        <v>77</v>
      </c>
      <c r="R18" s="5">
        <f t="shared" si="6"/>
        <v>1</v>
      </c>
      <c r="S18" s="5">
        <f t="shared" si="7"/>
        <v>0.5062565905</v>
      </c>
      <c r="T18" s="5">
        <f t="shared" si="8"/>
        <v>-0.5876511189</v>
      </c>
      <c r="U18" s="5">
        <f t="shared" si="9"/>
        <v>-0.04069726424</v>
      </c>
      <c r="V18" s="5">
        <f t="shared" si="10"/>
        <v>-0.2017356296</v>
      </c>
      <c r="W18" s="1"/>
      <c r="X18" s="5">
        <v>77.08</v>
      </c>
      <c r="Y18" s="5">
        <v>72.92</v>
      </c>
      <c r="Z18" s="5">
        <v>57.55</v>
      </c>
      <c r="AA18" s="5">
        <v>60.16</v>
      </c>
      <c r="AB18" s="5">
        <f t="shared" ref="AB18:AE18" si="49">if(X18=0, -1, (X18-average(X:X))/stdev(X:X))</f>
        <v>1.260629955</v>
      </c>
      <c r="AC18" s="5">
        <f t="shared" si="49"/>
        <v>1.494901295</v>
      </c>
      <c r="AD18" s="5">
        <f t="shared" si="49"/>
        <v>-0.3046548016</v>
      </c>
      <c r="AE18" s="5">
        <f t="shared" si="49"/>
        <v>1.288458228</v>
      </c>
      <c r="AF18" s="5">
        <f t="shared" si="22"/>
        <v>0.934833669</v>
      </c>
      <c r="AG18" s="5">
        <f t="shared" si="23"/>
        <v>0.9668679688</v>
      </c>
      <c r="AH18" s="1"/>
      <c r="AI18" s="5">
        <v>0.0</v>
      </c>
      <c r="AJ18" s="5">
        <v>1600.0</v>
      </c>
      <c r="AK18" s="5">
        <f t="shared" si="11"/>
        <v>3.204119983</v>
      </c>
      <c r="AL18" s="5">
        <f t="shared" si="12"/>
        <v>0.7230135496</v>
      </c>
      <c r="AM18" s="5">
        <f t="shared" si="13"/>
        <v>0.8503020344</v>
      </c>
      <c r="AN18" s="1"/>
      <c r="AO18" s="5">
        <f t="shared" si="14"/>
        <v>0.3698707632</v>
      </c>
      <c r="AP18" s="5">
        <v>0.29562839870690827</v>
      </c>
      <c r="AQ18" s="5">
        <f t="shared" si="15"/>
        <v>0.3513101721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5">
        <v>200.0</v>
      </c>
      <c r="B19" s="1" t="s">
        <v>43</v>
      </c>
      <c r="C19" s="1"/>
      <c r="D19" s="5">
        <v>48.6</v>
      </c>
      <c r="E19" s="5">
        <f t="shared" si="3"/>
        <v>-0.5703299254</v>
      </c>
      <c r="F19" s="5">
        <f t="shared" si="4"/>
        <v>-0.7552019103</v>
      </c>
      <c r="G19" s="1"/>
      <c r="H19" s="5">
        <v>4.0</v>
      </c>
      <c r="I19" s="5">
        <v>1.0</v>
      </c>
      <c r="J19" s="5">
        <f t="shared" ref="J19:K19" si="50">if(ISNUMBER(H19), (H19-average(H:H))/stdev(H:H), "")</f>
        <v>0.3570777979</v>
      </c>
      <c r="K19" s="5">
        <f t="shared" si="50"/>
        <v>0.3069816835</v>
      </c>
      <c r="L19" s="5">
        <f t="shared" si="19"/>
        <v>0.3320297407</v>
      </c>
      <c r="M19" s="5">
        <f t="shared" si="20"/>
        <v>0.5762202189</v>
      </c>
      <c r="N19" s="5"/>
      <c r="O19" s="5">
        <v>277.0</v>
      </c>
      <c r="P19" s="5">
        <v>0.0</v>
      </c>
      <c r="Q19" s="5">
        <f t="shared" si="5"/>
        <v>277</v>
      </c>
      <c r="R19" s="5">
        <f t="shared" si="6"/>
        <v>1</v>
      </c>
      <c r="S19" s="5">
        <f t="shared" si="7"/>
        <v>0.5062565905</v>
      </c>
      <c r="T19" s="5">
        <f t="shared" si="8"/>
        <v>-0.2619225474</v>
      </c>
      <c r="U19" s="5">
        <f t="shared" si="9"/>
        <v>0.1221670216</v>
      </c>
      <c r="V19" s="5">
        <f t="shared" si="10"/>
        <v>0.3495239928</v>
      </c>
      <c r="W19" s="1"/>
      <c r="X19" s="5">
        <v>68.75</v>
      </c>
      <c r="Y19" s="5">
        <v>52.8</v>
      </c>
      <c r="Z19" s="5">
        <v>71.22</v>
      </c>
      <c r="AA19" s="5">
        <v>54.56</v>
      </c>
      <c r="AB19" s="5">
        <f t="shared" ref="AB19:AE19" si="51">if(X19=0, -1, (X19-average(X:X))/stdev(X:X))</f>
        <v>0.689398256</v>
      </c>
      <c r="AC19" s="5">
        <f t="shared" si="51"/>
        <v>0.1627258094</v>
      </c>
      <c r="AD19" s="5">
        <f t="shared" si="51"/>
        <v>0.8013910034</v>
      </c>
      <c r="AE19" s="5">
        <f t="shared" si="51"/>
        <v>0.8672787474</v>
      </c>
      <c r="AF19" s="5">
        <f t="shared" si="22"/>
        <v>0.630198454</v>
      </c>
      <c r="AG19" s="5">
        <f t="shared" si="23"/>
        <v>0.7938503978</v>
      </c>
      <c r="AH19" s="1"/>
      <c r="AI19" s="5">
        <v>33.0</v>
      </c>
      <c r="AJ19" s="5">
        <v>77000.0</v>
      </c>
      <c r="AK19" s="5">
        <f t="shared" si="11"/>
        <v>4.886490725</v>
      </c>
      <c r="AL19" s="5">
        <f t="shared" si="12"/>
        <v>1.416134792</v>
      </c>
      <c r="AM19" s="5">
        <f t="shared" si="13"/>
        <v>1.190014618</v>
      </c>
      <c r="AN19" s="1"/>
      <c r="AO19" s="5">
        <f t="shared" si="14"/>
        <v>0.4308814635</v>
      </c>
      <c r="AP19" s="5">
        <v>-0.004249277315329701</v>
      </c>
      <c r="AQ19" s="5">
        <f t="shared" si="15"/>
        <v>0.3220987783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5">
        <v>616.0</v>
      </c>
      <c r="B20" s="1" t="s">
        <v>37</v>
      </c>
      <c r="C20" s="1"/>
      <c r="D20" s="5">
        <v>198.1</v>
      </c>
      <c r="E20" s="5">
        <f t="shared" si="3"/>
        <v>0.5897289024</v>
      </c>
      <c r="F20" s="5">
        <f t="shared" si="4"/>
        <v>0.767938085</v>
      </c>
      <c r="G20" s="1"/>
      <c r="H20" s="5">
        <v>4.0</v>
      </c>
      <c r="I20" s="5">
        <v>0.0</v>
      </c>
      <c r="J20" s="5">
        <f t="shared" ref="J20:K20" si="52">if(ISNUMBER(H20), (H20-average(H:H))/stdev(H:H), "")</f>
        <v>0.3570777979</v>
      </c>
      <c r="K20" s="5">
        <f t="shared" si="52"/>
        <v>-2.033753653</v>
      </c>
      <c r="L20" s="5">
        <f t="shared" si="19"/>
        <v>-0.8383379276</v>
      </c>
      <c r="M20" s="5">
        <f t="shared" si="20"/>
        <v>-0.9156079552</v>
      </c>
      <c r="N20" s="5"/>
      <c r="O20" s="5">
        <v>406.0</v>
      </c>
      <c r="P20" s="5">
        <v>0.0</v>
      </c>
      <c r="Q20" s="5">
        <f t="shared" si="5"/>
        <v>406</v>
      </c>
      <c r="R20" s="5">
        <f t="shared" si="6"/>
        <v>1</v>
      </c>
      <c r="S20" s="5">
        <f t="shared" si="7"/>
        <v>0.5062565905</v>
      </c>
      <c r="T20" s="5">
        <f t="shared" si="8"/>
        <v>-0.05182761869</v>
      </c>
      <c r="U20" s="5">
        <f t="shared" si="9"/>
        <v>0.2272144859</v>
      </c>
      <c r="V20" s="5">
        <f t="shared" si="10"/>
        <v>0.4766702066</v>
      </c>
      <c r="W20" s="1"/>
      <c r="X20" s="5">
        <v>56.25</v>
      </c>
      <c r="Y20" s="5">
        <v>52.34</v>
      </c>
      <c r="Z20" s="5">
        <v>66.41</v>
      </c>
      <c r="AA20" s="5">
        <v>46.09</v>
      </c>
      <c r="AB20" s="5">
        <f t="shared" ref="AB20:AE20" si="53">if(X20=0, -1, (X20-average(X:X))/stdev(X:X))</f>
        <v>-0.1677921682</v>
      </c>
      <c r="AC20" s="5">
        <f t="shared" si="53"/>
        <v>0.132268517</v>
      </c>
      <c r="AD20" s="5">
        <f t="shared" si="53"/>
        <v>0.4122117553</v>
      </c>
      <c r="AE20" s="5">
        <f t="shared" si="53"/>
        <v>0.2302447828</v>
      </c>
      <c r="AF20" s="5">
        <f t="shared" si="22"/>
        <v>0.1517332217</v>
      </c>
      <c r="AG20" s="5">
        <f t="shared" si="23"/>
        <v>0.3895294876</v>
      </c>
      <c r="AH20" s="1"/>
      <c r="AI20" s="5">
        <v>5.0</v>
      </c>
      <c r="AJ20" s="5">
        <v>2300.0</v>
      </c>
      <c r="AK20" s="5">
        <f t="shared" si="11"/>
        <v>3.361727836</v>
      </c>
      <c r="AL20" s="5">
        <f t="shared" si="12"/>
        <v>0.7879465328</v>
      </c>
      <c r="AM20" s="5">
        <f t="shared" si="13"/>
        <v>0.8876635245</v>
      </c>
      <c r="AN20" s="1"/>
      <c r="AO20" s="5">
        <f t="shared" si="14"/>
        <v>0.3212386697</v>
      </c>
      <c r="AP20" s="5">
        <v>0.18953942420631442</v>
      </c>
      <c r="AQ20" s="5">
        <f t="shared" si="15"/>
        <v>0.2883138583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5">
        <v>755.0</v>
      </c>
      <c r="B21" s="1" t="s">
        <v>65</v>
      </c>
      <c r="C21" s="1"/>
      <c r="D21" s="5">
        <v>59.3</v>
      </c>
      <c r="E21" s="5">
        <f t="shared" si="3"/>
        <v>-0.4873023036</v>
      </c>
      <c r="F21" s="5">
        <f t="shared" si="4"/>
        <v>-0.6980704145</v>
      </c>
      <c r="G21" s="1"/>
      <c r="H21" s="5">
        <v>4.0</v>
      </c>
      <c r="I21" s="5">
        <v>1.0</v>
      </c>
      <c r="J21" s="5">
        <f t="shared" ref="J21:K21" si="54">if(ISNUMBER(H21), (H21-average(H:H))/stdev(H:H), "")</f>
        <v>0.3570777979</v>
      </c>
      <c r="K21" s="5">
        <f t="shared" si="54"/>
        <v>0.3069816835</v>
      </c>
      <c r="L21" s="5">
        <f t="shared" si="19"/>
        <v>0.3320297407</v>
      </c>
      <c r="M21" s="5">
        <f t="shared" si="20"/>
        <v>0.5762202189</v>
      </c>
      <c r="N21" s="5"/>
      <c r="O21" s="5">
        <v>165.0</v>
      </c>
      <c r="P21" s="5">
        <v>0.0</v>
      </c>
      <c r="Q21" s="5">
        <f t="shared" si="5"/>
        <v>165</v>
      </c>
      <c r="R21" s="5">
        <f t="shared" si="6"/>
        <v>1</v>
      </c>
      <c r="S21" s="5">
        <f t="shared" si="7"/>
        <v>0.5062565905</v>
      </c>
      <c r="T21" s="5">
        <f t="shared" si="8"/>
        <v>-0.4443305474</v>
      </c>
      <c r="U21" s="5">
        <f t="shared" si="9"/>
        <v>0.03096302151</v>
      </c>
      <c r="V21" s="5">
        <f t="shared" si="10"/>
        <v>0.1759631254</v>
      </c>
      <c r="W21" s="1"/>
      <c r="X21" s="5">
        <v>57.62</v>
      </c>
      <c r="Y21" s="5">
        <v>53.71</v>
      </c>
      <c r="Z21" s="5">
        <v>60.48</v>
      </c>
      <c r="AA21" s="5">
        <v>57.94</v>
      </c>
      <c r="AB21" s="5">
        <f t="shared" ref="AB21:AE21" si="55">if(X21=0, -1, (X21-average(X:X))/stdev(X:X))</f>
        <v>-0.07384409775</v>
      </c>
      <c r="AC21" s="5">
        <f t="shared" si="55"/>
        <v>0.2229782791</v>
      </c>
      <c r="AD21" s="5">
        <f t="shared" si="55"/>
        <v>-0.06758719306</v>
      </c>
      <c r="AE21" s="5">
        <f t="shared" si="55"/>
        <v>1.121490648</v>
      </c>
      <c r="AF21" s="5">
        <f t="shared" si="22"/>
        <v>0.3007594092</v>
      </c>
      <c r="AG21" s="5">
        <f t="shared" si="23"/>
        <v>0.5484153619</v>
      </c>
      <c r="AH21" s="1"/>
      <c r="AI21" s="5">
        <v>12.0</v>
      </c>
      <c r="AJ21" s="5">
        <v>2600.0</v>
      </c>
      <c r="AK21" s="5">
        <f t="shared" si="11"/>
        <v>3.414973348</v>
      </c>
      <c r="AL21" s="5">
        <f t="shared" si="12"/>
        <v>0.8098831931</v>
      </c>
      <c r="AM21" s="5">
        <f t="shared" si="13"/>
        <v>0.8999351049</v>
      </c>
      <c r="AN21" s="1"/>
      <c r="AO21" s="5">
        <f t="shared" si="14"/>
        <v>0.3004926793</v>
      </c>
      <c r="AP21" s="5">
        <v>0.013448405129643055</v>
      </c>
      <c r="AQ21" s="5">
        <f t="shared" si="15"/>
        <v>0.2287316108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5">
        <v>949.0</v>
      </c>
      <c r="B22" s="1" t="s">
        <v>68</v>
      </c>
      <c r="C22" s="1"/>
      <c r="D22" s="5">
        <v>28.1</v>
      </c>
      <c r="E22" s="5">
        <f t="shared" si="3"/>
        <v>-0.7294015372</v>
      </c>
      <c r="F22" s="5">
        <f t="shared" si="4"/>
        <v>-0.8540500789</v>
      </c>
      <c r="G22" s="1"/>
      <c r="H22" s="5">
        <v>4.0</v>
      </c>
      <c r="I22" s="5">
        <v>1.0</v>
      </c>
      <c r="J22" s="5">
        <f t="shared" ref="J22:K22" si="56">if(ISNUMBER(H22), (H22-average(H:H))/stdev(H:H), "")</f>
        <v>0.3570777979</v>
      </c>
      <c r="K22" s="5">
        <f t="shared" si="56"/>
        <v>0.3069816835</v>
      </c>
      <c r="L22" s="5">
        <f t="shared" si="19"/>
        <v>0.3320297407</v>
      </c>
      <c r="M22" s="5">
        <f t="shared" si="20"/>
        <v>0.5762202189</v>
      </c>
      <c r="N22" s="5"/>
      <c r="O22" s="5">
        <v>223.0</v>
      </c>
      <c r="P22" s="5">
        <v>0.0</v>
      </c>
      <c r="Q22" s="5">
        <f t="shared" si="5"/>
        <v>223</v>
      </c>
      <c r="R22" s="5">
        <f t="shared" si="6"/>
        <v>1</v>
      </c>
      <c r="S22" s="5">
        <f t="shared" si="7"/>
        <v>0.5062565905</v>
      </c>
      <c r="T22" s="5">
        <f t="shared" si="8"/>
        <v>-0.3498692617</v>
      </c>
      <c r="U22" s="5">
        <f t="shared" si="9"/>
        <v>0.07819366439</v>
      </c>
      <c r="V22" s="5">
        <f t="shared" si="10"/>
        <v>0.2796313008</v>
      </c>
      <c r="W22" s="1"/>
      <c r="X22" s="5">
        <v>65.43</v>
      </c>
      <c r="Y22" s="5">
        <v>66.73</v>
      </c>
      <c r="Z22" s="5">
        <v>61.85</v>
      </c>
      <c r="AA22" s="5">
        <v>55.73</v>
      </c>
      <c r="AB22" s="5">
        <f t="shared" ref="AB22:AE22" si="57">if(X22=0, -1, (X22-average(X:X))/stdev(X:X))</f>
        <v>0.4617284793</v>
      </c>
      <c r="AC22" s="5">
        <f t="shared" si="57"/>
        <v>1.085052077</v>
      </c>
      <c r="AD22" s="5">
        <f t="shared" si="57"/>
        <v>0.04326011878</v>
      </c>
      <c r="AE22" s="5">
        <f t="shared" si="57"/>
        <v>0.9552751747</v>
      </c>
      <c r="AF22" s="5">
        <f t="shared" si="22"/>
        <v>0.6363289625</v>
      </c>
      <c r="AG22" s="5">
        <f t="shared" si="23"/>
        <v>0.7977023019</v>
      </c>
      <c r="AH22" s="1"/>
      <c r="AI22" s="5">
        <v>2.0</v>
      </c>
      <c r="AJ22" s="5">
        <v>413.0</v>
      </c>
      <c r="AK22" s="5">
        <f t="shared" si="11"/>
        <v>2.615950052</v>
      </c>
      <c r="AL22" s="5">
        <f t="shared" si="12"/>
        <v>0.4806929582</v>
      </c>
      <c r="AM22" s="5">
        <f t="shared" si="13"/>
        <v>0.6933202422</v>
      </c>
      <c r="AN22" s="1"/>
      <c r="AO22" s="5">
        <f t="shared" si="14"/>
        <v>0.298564797</v>
      </c>
      <c r="AP22" s="5">
        <v>-0.05107982551242084</v>
      </c>
      <c r="AQ22" s="5">
        <f t="shared" si="15"/>
        <v>0.2111536414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5">
        <v>830.0</v>
      </c>
      <c r="B23" s="1" t="s">
        <v>53</v>
      </c>
      <c r="C23" s="1"/>
      <c r="D23" s="5">
        <v>381.6</v>
      </c>
      <c r="E23" s="5">
        <f t="shared" si="3"/>
        <v>2.013613818</v>
      </c>
      <c r="F23" s="5">
        <f t="shared" si="4"/>
        <v>1.419018611</v>
      </c>
      <c r="G23" s="1"/>
      <c r="H23" s="5">
        <v>4.0</v>
      </c>
      <c r="I23" s="5">
        <v>1.0</v>
      </c>
      <c r="J23" s="5">
        <f t="shared" ref="J23:K23" si="58">if(ISNUMBER(H23), (H23-average(H:H))/stdev(H:H), "")</f>
        <v>0.3570777979</v>
      </c>
      <c r="K23" s="5">
        <f t="shared" si="58"/>
        <v>0.3069816835</v>
      </c>
      <c r="L23" s="5">
        <f t="shared" si="19"/>
        <v>0.3320297407</v>
      </c>
      <c r="M23" s="5">
        <f t="shared" si="20"/>
        <v>0.5762202189</v>
      </c>
      <c r="N23" s="5"/>
      <c r="O23" s="5">
        <v>552.0</v>
      </c>
      <c r="P23" s="5">
        <v>0.0</v>
      </c>
      <c r="Q23" s="5">
        <f t="shared" si="5"/>
        <v>552</v>
      </c>
      <c r="R23" s="5">
        <f t="shared" si="6"/>
        <v>1</v>
      </c>
      <c r="S23" s="5">
        <f t="shared" si="7"/>
        <v>0.5062565905</v>
      </c>
      <c r="T23" s="5">
        <f t="shared" si="8"/>
        <v>0.1859542386</v>
      </c>
      <c r="U23" s="5">
        <f t="shared" si="9"/>
        <v>0.3461054145</v>
      </c>
      <c r="V23" s="5">
        <f t="shared" si="10"/>
        <v>0.588307245</v>
      </c>
      <c r="W23" s="1"/>
      <c r="X23" s="5">
        <v>43.88</v>
      </c>
      <c r="Y23" s="5">
        <v>43.82</v>
      </c>
      <c r="Z23" s="5">
        <v>44.27</v>
      </c>
      <c r="AA23" s="5">
        <v>26.11</v>
      </c>
      <c r="AB23" s="5">
        <f t="shared" ref="AB23:AE23" si="59">if(X23=0, -1, (X23-average(X:X))/stdev(X:X))</f>
        <v>-1.016067812</v>
      </c>
      <c r="AC23" s="5">
        <f t="shared" si="59"/>
        <v>-0.4318535077</v>
      </c>
      <c r="AD23" s="5">
        <f t="shared" si="59"/>
        <v>-1.379145532</v>
      </c>
      <c r="AE23" s="5">
        <f t="shared" si="59"/>
        <v>-1.272463436</v>
      </c>
      <c r="AF23" s="5">
        <f t="shared" si="22"/>
        <v>-1.024882572</v>
      </c>
      <c r="AG23" s="5">
        <f t="shared" si="23"/>
        <v>-1.012364841</v>
      </c>
      <c r="AH23" s="1"/>
      <c r="AI23" s="5">
        <v>0.0</v>
      </c>
      <c r="AJ23" s="5">
        <v>0.0</v>
      </c>
      <c r="AK23" s="5">
        <f t="shared" si="11"/>
        <v>-1</v>
      </c>
      <c r="AL23" s="5">
        <f t="shared" si="12"/>
        <v>-1</v>
      </c>
      <c r="AM23" s="5">
        <f t="shared" si="13"/>
        <v>-1</v>
      </c>
      <c r="AN23" s="1"/>
      <c r="AO23" s="5">
        <f t="shared" si="14"/>
        <v>0.1142362467</v>
      </c>
      <c r="AP23" s="5">
        <v>0.49609302462596294</v>
      </c>
      <c r="AQ23" s="5">
        <f t="shared" si="15"/>
        <v>0.2097004412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5">
        <v>865.0</v>
      </c>
      <c r="B24" s="1" t="s">
        <v>64</v>
      </c>
      <c r="C24" s="1"/>
      <c r="D24" s="5">
        <v>230.6</v>
      </c>
      <c r="E24" s="5">
        <f t="shared" si="3"/>
        <v>0.8419156041</v>
      </c>
      <c r="F24" s="5">
        <f t="shared" si="4"/>
        <v>0.9175595916</v>
      </c>
      <c r="G24" s="1"/>
      <c r="H24" s="5">
        <v>4.0</v>
      </c>
      <c r="I24" s="5">
        <v>1.0</v>
      </c>
      <c r="J24" s="5">
        <f t="shared" ref="J24:K24" si="60">if(ISNUMBER(H24), (H24-average(H:H))/stdev(H:H), "")</f>
        <v>0.3570777979</v>
      </c>
      <c r="K24" s="5">
        <f t="shared" si="60"/>
        <v>0.3069816835</v>
      </c>
      <c r="L24" s="5">
        <f t="shared" si="19"/>
        <v>0.3320297407</v>
      </c>
      <c r="M24" s="5">
        <f t="shared" si="20"/>
        <v>0.5762202189</v>
      </c>
      <c r="N24" s="5"/>
      <c r="O24" s="5">
        <v>126.0</v>
      </c>
      <c r="P24" s="5">
        <v>100.0</v>
      </c>
      <c r="Q24" s="5">
        <f t="shared" si="5"/>
        <v>226</v>
      </c>
      <c r="R24" s="5">
        <f t="shared" si="6"/>
        <v>0.1150442478</v>
      </c>
      <c r="S24" s="5">
        <f t="shared" si="7"/>
        <v>-0.6403372646</v>
      </c>
      <c r="T24" s="5">
        <f t="shared" si="8"/>
        <v>-0.3449833331</v>
      </c>
      <c r="U24" s="5">
        <f t="shared" si="9"/>
        <v>-0.4926602989</v>
      </c>
      <c r="V24" s="5">
        <f t="shared" si="10"/>
        <v>-0.7018976413</v>
      </c>
      <c r="W24" s="1"/>
      <c r="X24" s="5">
        <v>52.15</v>
      </c>
      <c r="Y24" s="5">
        <v>38.41</v>
      </c>
      <c r="Z24" s="5">
        <v>65.76</v>
      </c>
      <c r="AA24" s="5">
        <v>39.45</v>
      </c>
      <c r="AB24" s="5">
        <f t="shared" ref="AB24:AE24" si="61">if(X24=0, -1, (X24-average(X:X))/stdev(X:X))</f>
        <v>-0.4489506274</v>
      </c>
      <c r="AC24" s="5">
        <f t="shared" si="61"/>
        <v>-0.790057751</v>
      </c>
      <c r="AD24" s="5">
        <f t="shared" si="61"/>
        <v>0.359619965</v>
      </c>
      <c r="AE24" s="5">
        <f t="shared" si="61"/>
        <v>-0.2691537444</v>
      </c>
      <c r="AF24" s="5">
        <f t="shared" si="22"/>
        <v>-0.2871355394</v>
      </c>
      <c r="AG24" s="5">
        <f t="shared" si="23"/>
        <v>-0.5358502957</v>
      </c>
      <c r="AH24" s="1"/>
      <c r="AI24" s="5">
        <v>3.0</v>
      </c>
      <c r="AJ24" s="5">
        <v>1000.0</v>
      </c>
      <c r="AK24" s="5">
        <f t="shared" si="11"/>
        <v>3</v>
      </c>
      <c r="AL24" s="5">
        <f t="shared" si="12"/>
        <v>0.6389179978</v>
      </c>
      <c r="AM24" s="5">
        <f t="shared" si="13"/>
        <v>0.7993234626</v>
      </c>
      <c r="AN24" s="1"/>
      <c r="AO24" s="5">
        <f t="shared" si="14"/>
        <v>0.2110710672</v>
      </c>
      <c r="AP24" s="5">
        <v>0.13928509744006923</v>
      </c>
      <c r="AQ24" s="5">
        <f t="shared" si="15"/>
        <v>0.1931245748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5">
        <v>1062.0</v>
      </c>
      <c r="B25" s="1" t="s">
        <v>98</v>
      </c>
      <c r="C25" s="1"/>
      <c r="D25" s="5">
        <v>86.2</v>
      </c>
      <c r="E25" s="5">
        <f t="shared" si="3"/>
        <v>-0.2785693105</v>
      </c>
      <c r="F25" s="5">
        <f t="shared" si="4"/>
        <v>-0.5277966564</v>
      </c>
      <c r="G25" s="1"/>
      <c r="H25" s="5">
        <v>4.0</v>
      </c>
      <c r="I25" s="5">
        <v>1.0</v>
      </c>
      <c r="J25" s="5">
        <f t="shared" ref="J25:K25" si="62">if(ISNUMBER(H25), (H25-average(H:H))/stdev(H:H), "")</f>
        <v>0.3570777979</v>
      </c>
      <c r="K25" s="5">
        <f t="shared" si="62"/>
        <v>0.3069816835</v>
      </c>
      <c r="L25" s="5">
        <f t="shared" si="19"/>
        <v>0.3320297407</v>
      </c>
      <c r="M25" s="5">
        <f t="shared" si="20"/>
        <v>0.5762202189</v>
      </c>
      <c r="N25" s="5"/>
      <c r="O25" s="5">
        <v>5.0</v>
      </c>
      <c r="P25" s="5">
        <v>0.0</v>
      </c>
      <c r="Q25" s="5">
        <f t="shared" si="5"/>
        <v>5</v>
      </c>
      <c r="R25" s="5">
        <f t="shared" si="6"/>
        <v>1</v>
      </c>
      <c r="S25" s="5">
        <f t="shared" si="7"/>
        <v>0.5062565905</v>
      </c>
      <c r="T25" s="5">
        <f t="shared" si="8"/>
        <v>-0.7049134047</v>
      </c>
      <c r="U25" s="5">
        <f t="shared" si="9"/>
        <v>-0.09932840712</v>
      </c>
      <c r="V25" s="5">
        <f t="shared" si="10"/>
        <v>-0.3151640955</v>
      </c>
      <c r="W25" s="1"/>
      <c r="X25" s="5">
        <v>68.82</v>
      </c>
      <c r="Y25" s="5">
        <v>64.52</v>
      </c>
      <c r="Z25" s="5">
        <v>69.21</v>
      </c>
      <c r="AA25" s="5">
        <v>48.63</v>
      </c>
      <c r="AB25" s="5">
        <f t="shared" ref="AB25:AE25" si="63">if(X25=0, -1, (X25-average(X:X))/stdev(X:X))</f>
        <v>0.6941985224</v>
      </c>
      <c r="AC25" s="5">
        <f t="shared" si="63"/>
        <v>0.9387246508</v>
      </c>
      <c r="AD25" s="5">
        <f t="shared" si="63"/>
        <v>0.6387610057</v>
      </c>
      <c r="AE25" s="5">
        <f t="shared" si="63"/>
        <v>0.4212797616</v>
      </c>
      <c r="AF25" s="5">
        <f t="shared" si="22"/>
        <v>0.6732409851</v>
      </c>
      <c r="AG25" s="5">
        <f t="shared" si="23"/>
        <v>0.8205126356</v>
      </c>
      <c r="AH25" s="1"/>
      <c r="AI25" s="5">
        <v>1.0</v>
      </c>
      <c r="AJ25" s="5">
        <v>6800.0</v>
      </c>
      <c r="AK25" s="5">
        <f t="shared" si="11"/>
        <v>3.832508913</v>
      </c>
      <c r="AL25" s="5">
        <f t="shared" si="12"/>
        <v>0.981903998</v>
      </c>
      <c r="AM25" s="5">
        <f t="shared" si="13"/>
        <v>0.9909106912</v>
      </c>
      <c r="AN25" s="1"/>
      <c r="AO25" s="5">
        <f t="shared" si="14"/>
        <v>0.3089365588</v>
      </c>
      <c r="AP25" s="5">
        <v>-0.3364733876232001</v>
      </c>
      <c r="AQ25" s="5">
        <f t="shared" si="15"/>
        <v>0.1475840722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5">
        <v>541.0</v>
      </c>
      <c r="B26" s="1" t="s">
        <v>58</v>
      </c>
      <c r="C26" s="1"/>
      <c r="D26" s="5">
        <v>47.9</v>
      </c>
      <c r="E26" s="5">
        <f t="shared" si="3"/>
        <v>-0.575761639</v>
      </c>
      <c r="F26" s="5">
        <f t="shared" si="4"/>
        <v>-0.7587895881</v>
      </c>
      <c r="G26" s="1"/>
      <c r="H26" s="5">
        <v>4.0</v>
      </c>
      <c r="I26" s="5">
        <v>1.0</v>
      </c>
      <c r="J26" s="5">
        <f t="shared" ref="J26:K26" si="64">if(ISNUMBER(H26), (H26-average(H:H))/stdev(H:H), "")</f>
        <v>0.3570777979</v>
      </c>
      <c r="K26" s="5">
        <f t="shared" si="64"/>
        <v>0.3069816835</v>
      </c>
      <c r="L26" s="5">
        <f t="shared" si="19"/>
        <v>0.3320297407</v>
      </c>
      <c r="M26" s="5">
        <f t="shared" si="20"/>
        <v>0.5762202189</v>
      </c>
      <c r="N26" s="5"/>
      <c r="O26" s="5">
        <v>594.0</v>
      </c>
      <c r="P26" s="5">
        <v>0.0</v>
      </c>
      <c r="Q26" s="5">
        <f t="shared" si="5"/>
        <v>594</v>
      </c>
      <c r="R26" s="5">
        <f t="shared" si="6"/>
        <v>1</v>
      </c>
      <c r="S26" s="5">
        <f t="shared" si="7"/>
        <v>0.5062565905</v>
      </c>
      <c r="T26" s="5">
        <f t="shared" si="8"/>
        <v>0.2543572386</v>
      </c>
      <c r="U26" s="5">
        <f t="shared" si="9"/>
        <v>0.3803069145</v>
      </c>
      <c r="V26" s="5">
        <f t="shared" si="10"/>
        <v>0.6166902906</v>
      </c>
      <c r="W26" s="1"/>
      <c r="X26" s="5">
        <v>73.76</v>
      </c>
      <c r="Y26" s="5">
        <v>61.26</v>
      </c>
      <c r="Z26" s="5">
        <v>80.47</v>
      </c>
      <c r="AA26" s="5">
        <v>59.51</v>
      </c>
      <c r="AB26" s="5">
        <f t="shared" ref="AB26:AE26" si="65">if(X26=0, -1, (X26-average(X:X))/stdev(X:X))</f>
        <v>1.032960178</v>
      </c>
      <c r="AC26" s="5">
        <f t="shared" si="65"/>
        <v>0.7228751437</v>
      </c>
      <c r="AD26" s="5">
        <f t="shared" si="65"/>
        <v>1.549812634</v>
      </c>
      <c r="AE26" s="5">
        <f t="shared" si="65"/>
        <v>1.239571324</v>
      </c>
      <c r="AF26" s="5">
        <f t="shared" si="22"/>
        <v>1.13630482</v>
      </c>
      <c r="AG26" s="5">
        <f t="shared" si="23"/>
        <v>1.065975994</v>
      </c>
      <c r="AH26" s="1"/>
      <c r="AI26" s="5">
        <v>0.0</v>
      </c>
      <c r="AJ26" s="5">
        <v>0.0</v>
      </c>
      <c r="AK26" s="5">
        <f t="shared" si="11"/>
        <v>-1</v>
      </c>
      <c r="AL26" s="5">
        <f t="shared" si="12"/>
        <v>-1</v>
      </c>
      <c r="AM26" s="5">
        <f t="shared" si="13"/>
        <v>-1</v>
      </c>
      <c r="AN26" s="1"/>
      <c r="AO26" s="5">
        <f t="shared" si="14"/>
        <v>0.1000193831</v>
      </c>
      <c r="AP26" s="5">
        <v>0.22161455324394272</v>
      </c>
      <c r="AQ26" s="5">
        <f t="shared" si="15"/>
        <v>0.1304181756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5">
        <v>239.0</v>
      </c>
      <c r="B27" s="1" t="s">
        <v>40</v>
      </c>
      <c r="C27" s="1"/>
      <c r="D27" s="5">
        <v>114.0</v>
      </c>
      <c r="E27" s="5">
        <f t="shared" si="3"/>
        <v>-0.06285268565</v>
      </c>
      <c r="F27" s="5">
        <f t="shared" si="4"/>
        <v>-0.250704379</v>
      </c>
      <c r="G27" s="1"/>
      <c r="H27" s="5">
        <v>4.0</v>
      </c>
      <c r="I27" s="5">
        <v>1.0</v>
      </c>
      <c r="J27" s="5">
        <f t="shared" ref="J27:K27" si="66">if(ISNUMBER(H27), (H27-average(H:H))/stdev(H:H), "")</f>
        <v>0.3570777979</v>
      </c>
      <c r="K27" s="5">
        <f t="shared" si="66"/>
        <v>0.3069816835</v>
      </c>
      <c r="L27" s="5">
        <f t="shared" si="19"/>
        <v>0.3320297407</v>
      </c>
      <c r="M27" s="5">
        <f t="shared" si="20"/>
        <v>0.5762202189</v>
      </c>
      <c r="N27" s="5"/>
      <c r="O27" s="5">
        <v>243.0</v>
      </c>
      <c r="P27" s="5">
        <v>0.0</v>
      </c>
      <c r="Q27" s="5">
        <f t="shared" si="5"/>
        <v>243</v>
      </c>
      <c r="R27" s="5">
        <f t="shared" si="6"/>
        <v>1</v>
      </c>
      <c r="S27" s="5">
        <f t="shared" si="7"/>
        <v>0.5062565905</v>
      </c>
      <c r="T27" s="5">
        <f t="shared" si="8"/>
        <v>-0.3172964045</v>
      </c>
      <c r="U27" s="5">
        <f t="shared" si="9"/>
        <v>0.09448009297</v>
      </c>
      <c r="V27" s="5">
        <f t="shared" si="10"/>
        <v>0.3073761425</v>
      </c>
      <c r="W27" s="1"/>
      <c r="X27" s="5">
        <v>66.6</v>
      </c>
      <c r="Y27" s="5">
        <v>58.07</v>
      </c>
      <c r="Z27" s="5">
        <v>71.61</v>
      </c>
      <c r="AA27" s="5">
        <v>53.52</v>
      </c>
      <c r="AB27" s="5">
        <f t="shared" ref="AB27:AE27" si="67">if(X27=0, -1, (X27-average(X:X))/stdev(X:X))</f>
        <v>0.541961503</v>
      </c>
      <c r="AC27" s="5">
        <f t="shared" si="67"/>
        <v>0.511660442</v>
      </c>
      <c r="AD27" s="5">
        <f t="shared" si="67"/>
        <v>0.8329460776</v>
      </c>
      <c r="AE27" s="5">
        <f t="shared" si="67"/>
        <v>0.789059701</v>
      </c>
      <c r="AF27" s="5">
        <f t="shared" si="22"/>
        <v>0.6689069309</v>
      </c>
      <c r="AG27" s="5">
        <f t="shared" si="23"/>
        <v>0.8178673064</v>
      </c>
      <c r="AH27" s="1"/>
      <c r="AI27" s="5">
        <v>0.0</v>
      </c>
      <c r="AJ27" s="5">
        <v>0.0</v>
      </c>
      <c r="AK27" s="5">
        <f t="shared" si="11"/>
        <v>-1</v>
      </c>
      <c r="AL27" s="5">
        <f t="shared" si="12"/>
        <v>-1</v>
      </c>
      <c r="AM27" s="5">
        <f t="shared" si="13"/>
        <v>-1</v>
      </c>
      <c r="AN27" s="1"/>
      <c r="AO27" s="5">
        <f t="shared" si="14"/>
        <v>0.09015185776</v>
      </c>
      <c r="AP27" s="5">
        <v>0.18569821735795322</v>
      </c>
      <c r="AQ27" s="5">
        <f t="shared" si="15"/>
        <v>0.1140384477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5">
        <v>810.0</v>
      </c>
      <c r="B28" s="1" t="s">
        <v>54</v>
      </c>
      <c r="C28" s="1"/>
      <c r="D28" s="5">
        <v>371.5</v>
      </c>
      <c r="E28" s="5">
        <f t="shared" si="3"/>
        <v>1.935241951</v>
      </c>
      <c r="F28" s="5">
        <f t="shared" si="4"/>
        <v>1.391129739</v>
      </c>
      <c r="G28" s="1"/>
      <c r="H28" s="5">
        <v>4.0</v>
      </c>
      <c r="I28" s="5">
        <v>1.0</v>
      </c>
      <c r="J28" s="5">
        <f t="shared" ref="J28:K28" si="68">if(ISNUMBER(H28), (H28-average(H:H))/stdev(H:H), "")</f>
        <v>0.3570777979</v>
      </c>
      <c r="K28" s="5">
        <f t="shared" si="68"/>
        <v>0.3069816835</v>
      </c>
      <c r="L28" s="5">
        <f t="shared" si="19"/>
        <v>0.3320297407</v>
      </c>
      <c r="M28" s="5">
        <f t="shared" si="20"/>
        <v>0.5762202189</v>
      </c>
      <c r="N28" s="5"/>
      <c r="O28" s="5">
        <v>300.0</v>
      </c>
      <c r="P28" s="5">
        <v>4.0</v>
      </c>
      <c r="Q28" s="5">
        <f t="shared" si="5"/>
        <v>304</v>
      </c>
      <c r="R28" s="5">
        <f t="shared" si="6"/>
        <v>0.9736842105</v>
      </c>
      <c r="S28" s="5">
        <f t="shared" si="7"/>
        <v>0.47216051</v>
      </c>
      <c r="T28" s="5">
        <f t="shared" si="8"/>
        <v>-0.2179491902</v>
      </c>
      <c r="U28" s="5">
        <f t="shared" si="9"/>
        <v>0.1271056599</v>
      </c>
      <c r="V28" s="5">
        <f t="shared" si="10"/>
        <v>0.3565188072</v>
      </c>
      <c r="W28" s="1"/>
      <c r="X28" s="5">
        <v>52.86</v>
      </c>
      <c r="Y28" s="5">
        <v>28.19</v>
      </c>
      <c r="Z28" s="5">
        <v>60.61</v>
      </c>
      <c r="AA28" s="5">
        <v>28.32</v>
      </c>
      <c r="AB28" s="5">
        <f t="shared" ref="AB28:AE28" si="69">if(X28=0, -1, (X28-average(X:X))/stdev(X:X))</f>
        <v>-0.4002622113</v>
      </c>
      <c r="AC28" s="5">
        <f t="shared" si="69"/>
        <v>-1.466739335</v>
      </c>
      <c r="AD28" s="5">
        <f t="shared" si="69"/>
        <v>-0.057068835</v>
      </c>
      <c r="AE28" s="5">
        <f t="shared" si="69"/>
        <v>-1.106247962</v>
      </c>
      <c r="AF28" s="5">
        <f t="shared" si="22"/>
        <v>-0.7575795858</v>
      </c>
      <c r="AG28" s="5">
        <f t="shared" si="23"/>
        <v>-0.8703904789</v>
      </c>
      <c r="AH28" s="1"/>
      <c r="AI28" s="5">
        <v>0.0</v>
      </c>
      <c r="AJ28" s="5">
        <v>0.0</v>
      </c>
      <c r="AK28" s="5">
        <f t="shared" si="11"/>
        <v>-1</v>
      </c>
      <c r="AL28" s="5">
        <f t="shared" si="12"/>
        <v>-1</v>
      </c>
      <c r="AM28" s="5">
        <f t="shared" si="13"/>
        <v>-1</v>
      </c>
      <c r="AN28" s="1"/>
      <c r="AO28" s="5">
        <f t="shared" si="14"/>
        <v>0.09069565726</v>
      </c>
      <c r="AP28" s="5">
        <v>0.10311432218507618</v>
      </c>
      <c r="AQ28" s="5">
        <f t="shared" si="15"/>
        <v>0.09380032349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5">
        <v>1183.0</v>
      </c>
      <c r="B29" s="1" t="s">
        <v>100</v>
      </c>
      <c r="C29" s="1"/>
      <c r="D29" s="5">
        <v>116.4</v>
      </c>
      <c r="E29" s="5">
        <f t="shared" si="3"/>
        <v>-0.04422966768</v>
      </c>
      <c r="F29" s="5">
        <f t="shared" si="4"/>
        <v>-0.210308506</v>
      </c>
      <c r="G29" s="1"/>
      <c r="H29" s="5">
        <v>4.0</v>
      </c>
      <c r="I29" s="5">
        <v>1.0</v>
      </c>
      <c r="J29" s="5">
        <f t="shared" ref="J29:K29" si="70">if(ISNUMBER(H29), (H29-average(H:H))/stdev(H:H), "")</f>
        <v>0.3570777979</v>
      </c>
      <c r="K29" s="5">
        <f t="shared" si="70"/>
        <v>0.3069816835</v>
      </c>
      <c r="L29" s="5">
        <f t="shared" si="19"/>
        <v>0.3320297407</v>
      </c>
      <c r="M29" s="5">
        <f t="shared" si="20"/>
        <v>0.5762202189</v>
      </c>
      <c r="N29" s="5"/>
      <c r="O29" s="5">
        <v>402.0</v>
      </c>
      <c r="P29" s="5">
        <v>0.0</v>
      </c>
      <c r="Q29" s="5">
        <f t="shared" si="5"/>
        <v>402</v>
      </c>
      <c r="R29" s="5">
        <f t="shared" si="6"/>
        <v>1</v>
      </c>
      <c r="S29" s="5">
        <f t="shared" si="7"/>
        <v>0.5062565905</v>
      </c>
      <c r="T29" s="5">
        <f t="shared" si="8"/>
        <v>-0.05834219012</v>
      </c>
      <c r="U29" s="5">
        <f t="shared" si="9"/>
        <v>0.2239572002</v>
      </c>
      <c r="V29" s="5">
        <f t="shared" si="10"/>
        <v>0.4732411649</v>
      </c>
      <c r="W29" s="1"/>
      <c r="X29" s="5">
        <v>73.5</v>
      </c>
      <c r="Y29" s="5">
        <v>48.37</v>
      </c>
      <c r="Z29" s="5">
        <v>67.51</v>
      </c>
      <c r="AA29" s="5">
        <v>54.49</v>
      </c>
      <c r="AB29" s="5">
        <f t="shared" ref="AB29:AE29" si="71">if(X29=0, -1, (X29-average(X:X))/stdev(X:X))</f>
        <v>1.015130617</v>
      </c>
      <c r="AC29" s="5">
        <f t="shared" si="71"/>
        <v>-0.1305911588</v>
      </c>
      <c r="AD29" s="5">
        <f t="shared" si="71"/>
        <v>0.5012132465</v>
      </c>
      <c r="AE29" s="5">
        <f t="shared" si="71"/>
        <v>0.8620140039</v>
      </c>
      <c r="AF29" s="5">
        <f t="shared" si="22"/>
        <v>0.5619416772</v>
      </c>
      <c r="AG29" s="5">
        <f t="shared" si="23"/>
        <v>0.7496276924</v>
      </c>
      <c r="AH29" s="1"/>
      <c r="AI29" s="5">
        <v>1.0</v>
      </c>
      <c r="AJ29" s="5">
        <v>1.0</v>
      </c>
      <c r="AK29" s="5">
        <f t="shared" si="11"/>
        <v>0</v>
      </c>
      <c r="AL29" s="5">
        <f t="shared" si="12"/>
        <v>-0.5970543563</v>
      </c>
      <c r="AM29" s="5">
        <f t="shared" si="13"/>
        <v>-0.772692925</v>
      </c>
      <c r="AN29" s="1"/>
      <c r="AO29" s="5">
        <f t="shared" si="14"/>
        <v>0.1632175291</v>
      </c>
      <c r="AP29" s="17">
        <v>-0.128115910258843</v>
      </c>
      <c r="AQ29" s="5">
        <f t="shared" si="15"/>
        <v>0.09038416923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5">
        <v>1042.0</v>
      </c>
      <c r="B30" s="1" t="s">
        <v>63</v>
      </c>
      <c r="C30" s="1"/>
      <c r="D30" s="5">
        <v>57.3</v>
      </c>
      <c r="E30" s="5">
        <f t="shared" si="3"/>
        <v>-0.5028214852</v>
      </c>
      <c r="F30" s="5">
        <f t="shared" si="4"/>
        <v>-0.7090990659</v>
      </c>
      <c r="G30" s="1"/>
      <c r="H30" s="5">
        <v>4.0</v>
      </c>
      <c r="I30" s="5">
        <v>1.0</v>
      </c>
      <c r="J30" s="5">
        <f t="shared" ref="J30:K30" si="72">if(ISNUMBER(H30), (H30-average(H:H))/stdev(H:H), "")</f>
        <v>0.3570777979</v>
      </c>
      <c r="K30" s="5">
        <f t="shared" si="72"/>
        <v>0.3069816835</v>
      </c>
      <c r="L30" s="5">
        <f t="shared" si="19"/>
        <v>0.3320297407</v>
      </c>
      <c r="M30" s="5">
        <f t="shared" si="20"/>
        <v>0.5762202189</v>
      </c>
      <c r="N30" s="5"/>
      <c r="O30" s="5">
        <v>2235.0</v>
      </c>
      <c r="P30" s="5">
        <v>100.0</v>
      </c>
      <c r="Q30" s="5">
        <f t="shared" si="5"/>
        <v>2335</v>
      </c>
      <c r="R30" s="5">
        <f t="shared" si="6"/>
        <v>0.9143468951</v>
      </c>
      <c r="S30" s="5">
        <f t="shared" si="7"/>
        <v>0.3952800546</v>
      </c>
      <c r="T30" s="5">
        <f t="shared" si="8"/>
        <v>3.089824454</v>
      </c>
      <c r="U30" s="5">
        <f t="shared" si="9"/>
        <v>1.742552254</v>
      </c>
      <c r="V30" s="5">
        <f t="shared" si="10"/>
        <v>1.320057671</v>
      </c>
      <c r="W30" s="1"/>
      <c r="X30" s="5">
        <v>49.35</v>
      </c>
      <c r="Y30" s="5">
        <v>39.0</v>
      </c>
      <c r="Z30" s="5">
        <v>63.54</v>
      </c>
      <c r="AA30" s="5">
        <v>41.6</v>
      </c>
      <c r="AB30" s="5">
        <f t="shared" ref="AB30:AE30" si="73">if(X30=0, -1, (X30-average(X:X))/stdev(X:X))</f>
        <v>-0.6409612824</v>
      </c>
      <c r="AC30" s="5">
        <f t="shared" si="73"/>
        <v>-0.7509929629</v>
      </c>
      <c r="AD30" s="5">
        <f t="shared" si="73"/>
        <v>0.1799987735</v>
      </c>
      <c r="AE30" s="5">
        <f t="shared" si="73"/>
        <v>-0.107450908</v>
      </c>
      <c r="AF30" s="5">
        <f t="shared" si="22"/>
        <v>-0.329851595</v>
      </c>
      <c r="AG30" s="5">
        <f t="shared" si="23"/>
        <v>-0.5743270801</v>
      </c>
      <c r="AH30" s="1"/>
      <c r="AI30" s="5">
        <v>1.0</v>
      </c>
      <c r="AJ30" s="5">
        <v>27.0</v>
      </c>
      <c r="AK30" s="5">
        <f t="shared" si="11"/>
        <v>1.431363764</v>
      </c>
      <c r="AL30" s="5">
        <f t="shared" si="12"/>
        <v>-0.007345675903</v>
      </c>
      <c r="AM30" s="5">
        <f t="shared" si="13"/>
        <v>-0.08570691864</v>
      </c>
      <c r="AN30" s="1"/>
      <c r="AO30" s="5">
        <f t="shared" si="14"/>
        <v>0.105428965</v>
      </c>
      <c r="AP30" s="5">
        <v>0.013170877905720814</v>
      </c>
      <c r="AQ30" s="5">
        <f t="shared" si="15"/>
        <v>0.08236444324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5">
        <v>174.0</v>
      </c>
      <c r="B31" s="1" t="s">
        <v>35</v>
      </c>
      <c r="C31" s="1"/>
      <c r="D31" s="5">
        <v>85.5</v>
      </c>
      <c r="E31" s="5">
        <f t="shared" si="3"/>
        <v>-0.2840010241</v>
      </c>
      <c r="F31" s="5">
        <f t="shared" si="4"/>
        <v>-0.5329174646</v>
      </c>
      <c r="G31" s="1"/>
      <c r="H31" s="5">
        <v>4.0</v>
      </c>
      <c r="I31" s="5">
        <v>1.0</v>
      </c>
      <c r="J31" s="5">
        <f t="shared" ref="J31:K31" si="74">if(ISNUMBER(H31), (H31-average(H:H))/stdev(H:H), "")</f>
        <v>0.3570777979</v>
      </c>
      <c r="K31" s="5">
        <f t="shared" si="74"/>
        <v>0.3069816835</v>
      </c>
      <c r="L31" s="5">
        <f t="shared" si="19"/>
        <v>0.3320297407</v>
      </c>
      <c r="M31" s="5">
        <f t="shared" si="20"/>
        <v>0.5762202189</v>
      </c>
      <c r="N31" s="5"/>
      <c r="O31" s="5">
        <v>1451.0</v>
      </c>
      <c r="P31" s="5">
        <v>0.0</v>
      </c>
      <c r="Q31" s="5">
        <f t="shared" si="5"/>
        <v>1451</v>
      </c>
      <c r="R31" s="5">
        <f t="shared" si="6"/>
        <v>1</v>
      </c>
      <c r="S31" s="5">
        <f t="shared" si="7"/>
        <v>0.5062565905</v>
      </c>
      <c r="T31" s="5">
        <f t="shared" si="8"/>
        <v>1.650104168</v>
      </c>
      <c r="U31" s="5">
        <f t="shared" si="9"/>
        <v>1.078180379</v>
      </c>
      <c r="V31" s="5">
        <f t="shared" si="10"/>
        <v>1.03835465</v>
      </c>
      <c r="W31" s="1"/>
      <c r="X31" s="5">
        <v>51.43</v>
      </c>
      <c r="Y31" s="5">
        <v>52.67</v>
      </c>
      <c r="Z31" s="5">
        <v>64.97</v>
      </c>
      <c r="AA31" s="5">
        <v>44.14</v>
      </c>
      <c r="AB31" s="5">
        <f t="shared" ref="AB31:AE31" si="75">if(X31=0, -1, (X31-average(X:X))/stdev(X:X))</f>
        <v>-0.4983247958</v>
      </c>
      <c r="AC31" s="5">
        <f t="shared" si="75"/>
        <v>0.1541183137</v>
      </c>
      <c r="AD31" s="5">
        <f t="shared" si="75"/>
        <v>0.2957007122</v>
      </c>
      <c r="AE31" s="5">
        <f t="shared" si="75"/>
        <v>0.08358407076</v>
      </c>
      <c r="AF31" s="5">
        <f t="shared" si="22"/>
        <v>0.008769575194</v>
      </c>
      <c r="AG31" s="5">
        <f t="shared" si="23"/>
        <v>0.09364601002</v>
      </c>
      <c r="AH31" s="1"/>
      <c r="AI31" s="5">
        <v>0.0</v>
      </c>
      <c r="AJ31" s="5">
        <v>0.0</v>
      </c>
      <c r="AK31" s="5">
        <f t="shared" si="11"/>
        <v>-1</v>
      </c>
      <c r="AL31" s="5">
        <f t="shared" si="12"/>
        <v>-1</v>
      </c>
      <c r="AM31" s="5">
        <f t="shared" si="13"/>
        <v>-1</v>
      </c>
      <c r="AN31" s="1"/>
      <c r="AO31" s="5">
        <f t="shared" si="14"/>
        <v>0.03506068286</v>
      </c>
      <c r="AP31" s="5">
        <v>0.11496282695657002</v>
      </c>
      <c r="AQ31" s="5">
        <f t="shared" si="15"/>
        <v>0.05503621889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5">
        <v>1081.0</v>
      </c>
      <c r="B32" s="1" t="s">
        <v>96</v>
      </c>
      <c r="C32" s="1"/>
      <c r="D32" s="5">
        <v>56.6</v>
      </c>
      <c r="E32" s="5">
        <f t="shared" si="3"/>
        <v>-0.5082531988</v>
      </c>
      <c r="F32" s="5">
        <f t="shared" si="4"/>
        <v>-0.7129187884</v>
      </c>
      <c r="G32" s="1"/>
      <c r="H32" s="5">
        <v>4.0</v>
      </c>
      <c r="I32" s="5">
        <v>1.0</v>
      </c>
      <c r="J32" s="5">
        <f t="shared" ref="J32:K32" si="76">if(ISNUMBER(H32), (H32-average(H:H))/stdev(H:H), "")</f>
        <v>0.3570777979</v>
      </c>
      <c r="K32" s="5">
        <f t="shared" si="76"/>
        <v>0.3069816835</v>
      </c>
      <c r="L32" s="5">
        <f t="shared" si="19"/>
        <v>0.3320297407</v>
      </c>
      <c r="M32" s="5">
        <f t="shared" si="20"/>
        <v>0.5762202189</v>
      </c>
      <c r="N32" s="5"/>
      <c r="O32" s="5">
        <v>17.0</v>
      </c>
      <c r="P32" s="5">
        <v>0.0</v>
      </c>
      <c r="Q32" s="5">
        <f t="shared" si="5"/>
        <v>17</v>
      </c>
      <c r="R32" s="5">
        <f t="shared" si="6"/>
        <v>1</v>
      </c>
      <c r="S32" s="5">
        <f t="shared" si="7"/>
        <v>0.5062565905</v>
      </c>
      <c r="T32" s="5">
        <f t="shared" si="8"/>
        <v>-0.6853696904</v>
      </c>
      <c r="U32" s="5">
        <f t="shared" si="9"/>
        <v>-0.08955654997</v>
      </c>
      <c r="V32" s="5">
        <f t="shared" si="10"/>
        <v>-0.299260004</v>
      </c>
      <c r="W32" s="1"/>
      <c r="X32" s="5">
        <v>64.26</v>
      </c>
      <c r="Y32" s="5">
        <v>50.39</v>
      </c>
      <c r="Z32" s="5">
        <v>56.84</v>
      </c>
      <c r="AA32" s="5">
        <v>44.6</v>
      </c>
      <c r="AB32" s="5">
        <f t="shared" ref="AB32:AE32" si="77">if(X32=0, -1, (X32-average(X:X))/stdev(X:X))</f>
        <v>0.3814954556</v>
      </c>
      <c r="AC32" s="5">
        <f t="shared" si="77"/>
        <v>0.00315608175</v>
      </c>
      <c r="AD32" s="5">
        <f t="shared" si="77"/>
        <v>-0.3621012187</v>
      </c>
      <c r="AE32" s="5">
        <f t="shared" si="77"/>
        <v>0.1181809567</v>
      </c>
      <c r="AF32" s="5">
        <f t="shared" si="22"/>
        <v>0.03518281885</v>
      </c>
      <c r="AG32" s="5">
        <f t="shared" si="23"/>
        <v>0.1875708369</v>
      </c>
      <c r="AH32" s="1"/>
      <c r="AI32" s="5">
        <v>1.0</v>
      </c>
      <c r="AJ32" s="5">
        <v>3900.0</v>
      </c>
      <c r="AK32" s="5">
        <f t="shared" si="11"/>
        <v>3.591064607</v>
      </c>
      <c r="AL32" s="5">
        <f t="shared" si="12"/>
        <v>0.8824311691</v>
      </c>
      <c r="AM32" s="5">
        <f t="shared" si="13"/>
        <v>0.9393780757</v>
      </c>
      <c r="AN32" s="1"/>
      <c r="AO32" s="5">
        <f t="shared" si="14"/>
        <v>0.1381980678</v>
      </c>
      <c r="AP32" s="5">
        <v>-0.3043943324812772</v>
      </c>
      <c r="AQ32" s="5">
        <f t="shared" si="15"/>
        <v>0.02754996775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5">
        <v>513.0</v>
      </c>
      <c r="B33" s="1" t="s">
        <v>57</v>
      </c>
      <c r="C33" s="1"/>
      <c r="D33" s="5">
        <v>28.8</v>
      </c>
      <c r="E33" s="5">
        <f t="shared" si="3"/>
        <v>-0.7239698236</v>
      </c>
      <c r="F33" s="5">
        <f t="shared" si="4"/>
        <v>-0.8508641629</v>
      </c>
      <c r="G33" s="1"/>
      <c r="H33" s="5">
        <v>4.0</v>
      </c>
      <c r="I33" s="5">
        <v>1.0</v>
      </c>
      <c r="J33" s="5">
        <f t="shared" ref="J33:K33" si="78">if(ISNUMBER(H33), (H33-average(H:H))/stdev(H:H), "")</f>
        <v>0.3570777979</v>
      </c>
      <c r="K33" s="5">
        <f t="shared" si="78"/>
        <v>0.3069816835</v>
      </c>
      <c r="L33" s="5">
        <f t="shared" si="19"/>
        <v>0.3320297407</v>
      </c>
      <c r="M33" s="5">
        <f t="shared" si="20"/>
        <v>0.5762202189</v>
      </c>
      <c r="N33" s="5"/>
      <c r="O33" s="5">
        <v>401.0</v>
      </c>
      <c r="P33" s="5">
        <v>0.0</v>
      </c>
      <c r="Q33" s="5">
        <f t="shared" si="5"/>
        <v>401</v>
      </c>
      <c r="R33" s="5">
        <f t="shared" si="6"/>
        <v>1</v>
      </c>
      <c r="S33" s="5">
        <f t="shared" si="7"/>
        <v>0.5062565905</v>
      </c>
      <c r="T33" s="5">
        <f t="shared" si="8"/>
        <v>-0.05997083298</v>
      </c>
      <c r="U33" s="5">
        <f t="shared" si="9"/>
        <v>0.2231428787</v>
      </c>
      <c r="V33" s="5">
        <f t="shared" si="10"/>
        <v>0.4723800152</v>
      </c>
      <c r="W33" s="1"/>
      <c r="X33" s="5">
        <v>64.45</v>
      </c>
      <c r="Y33" s="5">
        <v>68.29</v>
      </c>
      <c r="Z33" s="5">
        <v>68.84</v>
      </c>
      <c r="AA33" s="5">
        <v>59.51</v>
      </c>
      <c r="AB33" s="5">
        <f t="shared" ref="AB33:AE33" si="79">if(X33=0, -1, (X33-average(X:X))/stdev(X:X))</f>
        <v>0.3945247501</v>
      </c>
      <c r="AC33" s="5">
        <f t="shared" si="79"/>
        <v>1.188342026</v>
      </c>
      <c r="AD33" s="5">
        <f t="shared" si="79"/>
        <v>0.6088241405</v>
      </c>
      <c r="AE33" s="5">
        <f t="shared" si="79"/>
        <v>1.239571324</v>
      </c>
      <c r="AF33" s="5">
        <f t="shared" si="22"/>
        <v>0.8578155601</v>
      </c>
      <c r="AG33" s="5">
        <f t="shared" si="23"/>
        <v>0.9261833296</v>
      </c>
      <c r="AH33" s="1"/>
      <c r="AI33" s="5">
        <v>0.0</v>
      </c>
      <c r="AJ33" s="5">
        <v>0.0</v>
      </c>
      <c r="AK33" s="5">
        <f t="shared" si="11"/>
        <v>-1</v>
      </c>
      <c r="AL33" s="5">
        <f t="shared" si="12"/>
        <v>-1</v>
      </c>
      <c r="AM33" s="5">
        <f t="shared" si="13"/>
        <v>-1</v>
      </c>
      <c r="AN33" s="1"/>
      <c r="AO33" s="5">
        <f t="shared" si="14"/>
        <v>0.02478388017</v>
      </c>
      <c r="AP33" s="5">
        <v>-0.02634034712750692</v>
      </c>
      <c r="AQ33" s="5">
        <f t="shared" si="15"/>
        <v>0.01200282334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5">
        <v>1087.0</v>
      </c>
      <c r="B34" s="1" t="s">
        <v>102</v>
      </c>
      <c r="C34" s="1"/>
      <c r="D34" s="5">
        <v>87.8</v>
      </c>
      <c r="E34" s="5">
        <f t="shared" si="3"/>
        <v>-0.2661539652</v>
      </c>
      <c r="F34" s="5">
        <f t="shared" si="4"/>
        <v>-0.5159011196</v>
      </c>
      <c r="G34" s="1"/>
      <c r="H34" s="5">
        <v>4.0</v>
      </c>
      <c r="I34" s="5">
        <v>1.0</v>
      </c>
      <c r="J34" s="5">
        <f t="shared" ref="J34:K34" si="80">if(ISNUMBER(H34), (H34-average(H:H))/stdev(H:H), "")</f>
        <v>0.3570777979</v>
      </c>
      <c r="K34" s="5">
        <f t="shared" si="80"/>
        <v>0.3069816835</v>
      </c>
      <c r="L34" s="5">
        <f t="shared" si="19"/>
        <v>0.3320297407</v>
      </c>
      <c r="M34" s="5">
        <f t="shared" si="20"/>
        <v>0.5762202189</v>
      </c>
      <c r="N34" s="5"/>
      <c r="O34" s="5">
        <v>6.0</v>
      </c>
      <c r="P34" s="5">
        <v>0.0</v>
      </c>
      <c r="Q34" s="5">
        <f t="shared" si="5"/>
        <v>6</v>
      </c>
      <c r="R34" s="5">
        <f t="shared" si="6"/>
        <v>1</v>
      </c>
      <c r="S34" s="5">
        <f t="shared" si="7"/>
        <v>0.5062565905</v>
      </c>
      <c r="T34" s="5">
        <f t="shared" si="8"/>
        <v>-0.7032847618</v>
      </c>
      <c r="U34" s="5">
        <f t="shared" si="9"/>
        <v>-0.09851408569</v>
      </c>
      <c r="V34" s="5">
        <f t="shared" si="10"/>
        <v>-0.3138695361</v>
      </c>
      <c r="W34" s="1"/>
      <c r="X34" s="5">
        <v>64.0</v>
      </c>
      <c r="Y34" s="5">
        <v>47.33</v>
      </c>
      <c r="Z34" s="5">
        <v>58.72</v>
      </c>
      <c r="AA34" s="5">
        <v>35.42</v>
      </c>
      <c r="AB34" s="5">
        <f t="shared" ref="AB34:AE34" si="81">if(X34=0, -1, (X34-average(X:X))/stdev(X:X))</f>
        <v>0.3636658948</v>
      </c>
      <c r="AC34" s="5">
        <f t="shared" si="81"/>
        <v>-0.1994511243</v>
      </c>
      <c r="AD34" s="5">
        <f t="shared" si="81"/>
        <v>-0.2099895791</v>
      </c>
      <c r="AE34" s="5">
        <f t="shared" si="81"/>
        <v>-0.5722525493</v>
      </c>
      <c r="AF34" s="5">
        <f t="shared" si="22"/>
        <v>-0.1545068395</v>
      </c>
      <c r="AG34" s="5">
        <f t="shared" si="23"/>
        <v>-0.3930735802</v>
      </c>
      <c r="AH34" s="1"/>
      <c r="AI34" s="5">
        <v>8.0</v>
      </c>
      <c r="AJ34" s="5">
        <v>63400.0</v>
      </c>
      <c r="AK34" s="5">
        <f t="shared" si="11"/>
        <v>4.802089258</v>
      </c>
      <c r="AL34" s="5">
        <f t="shared" si="12"/>
        <v>1.381362165</v>
      </c>
      <c r="AM34" s="5">
        <f t="shared" si="13"/>
        <v>1.175313645</v>
      </c>
      <c r="AN34" s="1"/>
      <c r="AO34" s="5">
        <f t="shared" si="14"/>
        <v>0.1057379257</v>
      </c>
      <c r="AP34" s="5">
        <v>-0.380452309558859</v>
      </c>
      <c r="AQ34" s="5">
        <f t="shared" si="15"/>
        <v>-0.01580963311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5">
        <v>523.0</v>
      </c>
      <c r="B35" s="1" t="s">
        <v>47</v>
      </c>
      <c r="C35" s="1"/>
      <c r="D35" s="5">
        <v>12.0</v>
      </c>
      <c r="E35" s="5">
        <f t="shared" si="3"/>
        <v>-0.8543309494</v>
      </c>
      <c r="F35" s="5">
        <f t="shared" si="4"/>
        <v>-0.9243002485</v>
      </c>
      <c r="G35" s="1"/>
      <c r="H35" s="5">
        <v>4.0</v>
      </c>
      <c r="I35" s="5">
        <v>1.0</v>
      </c>
      <c r="J35" s="5">
        <f t="shared" ref="J35:K35" si="82">if(ISNUMBER(H35), (H35-average(H:H))/stdev(H:H), "")</f>
        <v>0.3570777979</v>
      </c>
      <c r="K35" s="5">
        <f t="shared" si="82"/>
        <v>0.3069816835</v>
      </c>
      <c r="L35" s="5">
        <f t="shared" si="19"/>
        <v>0.3320297407</v>
      </c>
      <c r="M35" s="5">
        <f t="shared" si="20"/>
        <v>0.5762202189</v>
      </c>
      <c r="N35" s="5"/>
      <c r="O35" s="5">
        <v>1153.0</v>
      </c>
      <c r="P35" s="5">
        <v>100.0</v>
      </c>
      <c r="Q35" s="5">
        <f t="shared" si="5"/>
        <v>1253</v>
      </c>
      <c r="R35" s="5">
        <f t="shared" si="6"/>
        <v>0.8403830806</v>
      </c>
      <c r="S35" s="5">
        <f t="shared" si="7"/>
        <v>0.2994487602</v>
      </c>
      <c r="T35" s="5">
        <f t="shared" si="8"/>
        <v>1.327632882</v>
      </c>
      <c r="U35" s="5">
        <f t="shared" si="9"/>
        <v>0.8135408211</v>
      </c>
      <c r="V35" s="5">
        <f t="shared" si="10"/>
        <v>0.9019649777</v>
      </c>
      <c r="W35" s="1"/>
      <c r="X35" s="5">
        <v>45.7</v>
      </c>
      <c r="Y35" s="5">
        <v>39.58</v>
      </c>
      <c r="Z35" s="5">
        <v>49.02</v>
      </c>
      <c r="AA35" s="5">
        <v>28.32</v>
      </c>
      <c r="AB35" s="5">
        <f t="shared" ref="AB35:AE35" si="83">if(X35=0, -1, (X35-average(X:X))/stdev(X:X))</f>
        <v>-0.8912608863</v>
      </c>
      <c r="AC35" s="5">
        <f t="shared" si="83"/>
        <v>-0.7125902899</v>
      </c>
      <c r="AD35" s="5">
        <f t="shared" si="83"/>
        <v>-0.994820911</v>
      </c>
      <c r="AE35" s="5">
        <f t="shared" si="83"/>
        <v>-1.106247962</v>
      </c>
      <c r="AF35" s="5">
        <f t="shared" si="22"/>
        <v>-0.9262300124</v>
      </c>
      <c r="AG35" s="5">
        <f t="shared" si="23"/>
        <v>-0.9624084436</v>
      </c>
      <c r="AH35" s="1"/>
      <c r="AI35" s="5">
        <v>1.0</v>
      </c>
      <c r="AJ35" s="5">
        <v>62.0</v>
      </c>
      <c r="AK35" s="5">
        <f t="shared" si="11"/>
        <v>1.792391689</v>
      </c>
      <c r="AL35" s="5">
        <f t="shared" si="12"/>
        <v>0.1413945024</v>
      </c>
      <c r="AM35" s="5">
        <f t="shared" si="13"/>
        <v>0.3760246034</v>
      </c>
      <c r="AN35" s="1"/>
      <c r="AO35" s="5">
        <f t="shared" si="14"/>
        <v>-0.006499778425</v>
      </c>
      <c r="AP35" s="5">
        <v>-0.1162407518321365</v>
      </c>
      <c r="AQ35" s="5">
        <f t="shared" si="15"/>
        <v>-0.03393502178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5">
        <v>955.0</v>
      </c>
      <c r="B36" s="1" t="s">
        <v>89</v>
      </c>
      <c r="C36" s="1"/>
      <c r="D36" s="5">
        <v>43.0</v>
      </c>
      <c r="E36" s="5">
        <f t="shared" si="3"/>
        <v>-0.613783634</v>
      </c>
      <c r="F36" s="5">
        <f t="shared" si="4"/>
        <v>-0.7834434466</v>
      </c>
      <c r="G36" s="1"/>
      <c r="H36" s="5">
        <v>4.0</v>
      </c>
      <c r="I36" s="5">
        <v>1.0</v>
      </c>
      <c r="J36" s="5">
        <f t="shared" ref="J36:K36" si="84">if(ISNUMBER(H36), (H36-average(H:H))/stdev(H:H), "")</f>
        <v>0.3570777979</v>
      </c>
      <c r="K36" s="5">
        <f t="shared" si="84"/>
        <v>0.3069816835</v>
      </c>
      <c r="L36" s="5">
        <f t="shared" si="19"/>
        <v>0.3320297407</v>
      </c>
      <c r="M36" s="5">
        <f t="shared" si="20"/>
        <v>0.5762202189</v>
      </c>
      <c r="N36" s="5"/>
      <c r="O36" s="5">
        <v>100.0</v>
      </c>
      <c r="P36" s="5">
        <v>0.0</v>
      </c>
      <c r="Q36" s="5">
        <f t="shared" si="5"/>
        <v>100</v>
      </c>
      <c r="R36" s="5">
        <f t="shared" si="6"/>
        <v>1</v>
      </c>
      <c r="S36" s="5">
        <f t="shared" si="7"/>
        <v>0.5062565905</v>
      </c>
      <c r="T36" s="5">
        <f t="shared" si="8"/>
        <v>-0.5501923332</v>
      </c>
      <c r="U36" s="5">
        <f t="shared" si="9"/>
        <v>-0.02196787137</v>
      </c>
      <c r="V36" s="5">
        <f t="shared" si="10"/>
        <v>-0.1482156246</v>
      </c>
      <c r="W36" s="1"/>
      <c r="X36" s="5">
        <v>69.01</v>
      </c>
      <c r="Y36" s="5">
        <v>42.9</v>
      </c>
      <c r="Z36" s="5">
        <v>63.09</v>
      </c>
      <c r="AA36" s="5">
        <v>31.58</v>
      </c>
      <c r="AB36" s="5">
        <f t="shared" ref="AB36:AE36" si="85">if(X36=0, -1, (X36-average(X:X))/stdev(X:X))</f>
        <v>0.7072278168</v>
      </c>
      <c r="AC36" s="5">
        <f t="shared" si="85"/>
        <v>-0.4927680925</v>
      </c>
      <c r="AD36" s="5">
        <f t="shared" si="85"/>
        <v>0.1435890726</v>
      </c>
      <c r="AE36" s="5">
        <f t="shared" si="85"/>
        <v>-0.861061336</v>
      </c>
      <c r="AF36" s="5">
        <f t="shared" si="22"/>
        <v>-0.1257531348</v>
      </c>
      <c r="AG36" s="5">
        <f t="shared" si="23"/>
        <v>-0.3546168845</v>
      </c>
      <c r="AH36" s="1"/>
      <c r="AI36" s="5">
        <v>28.0</v>
      </c>
      <c r="AJ36" s="5">
        <v>24036.0</v>
      </c>
      <c r="AK36" s="5">
        <f t="shared" si="11"/>
        <v>4.380862195</v>
      </c>
      <c r="AL36" s="5">
        <f t="shared" si="12"/>
        <v>1.207820497</v>
      </c>
      <c r="AM36" s="5">
        <f t="shared" si="13"/>
        <v>1.09900887</v>
      </c>
      <c r="AN36" s="1"/>
      <c r="AO36" s="5">
        <f t="shared" si="14"/>
        <v>0.07779062673</v>
      </c>
      <c r="AP36" s="5">
        <v>-0.5367306052871582</v>
      </c>
      <c r="AQ36" s="5">
        <f t="shared" si="15"/>
        <v>-0.07583968128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5">
        <v>877.0</v>
      </c>
      <c r="B37" s="1" t="s">
        <v>78</v>
      </c>
      <c r="C37" s="1"/>
      <c r="D37" s="5">
        <v>130.3</v>
      </c>
      <c r="E37" s="5">
        <f t="shared" si="3"/>
        <v>0.06362864474</v>
      </c>
      <c r="F37" s="5">
        <f t="shared" si="4"/>
        <v>0.2522471897</v>
      </c>
      <c r="G37" s="1"/>
      <c r="H37" s="5">
        <v>4.0</v>
      </c>
      <c r="I37" s="5">
        <v>1.0</v>
      </c>
      <c r="J37" s="5">
        <f t="shared" ref="J37:K37" si="86">if(ISNUMBER(H37), (H37-average(H:H))/stdev(H:H), "")</f>
        <v>0.3570777979</v>
      </c>
      <c r="K37" s="5">
        <f t="shared" si="86"/>
        <v>0.3069816835</v>
      </c>
      <c r="L37" s="5">
        <f t="shared" si="19"/>
        <v>0.3320297407</v>
      </c>
      <c r="M37" s="5">
        <f t="shared" si="20"/>
        <v>0.5762202189</v>
      </c>
      <c r="N37" s="5"/>
      <c r="O37" s="5">
        <v>102.0</v>
      </c>
      <c r="P37" s="5">
        <v>100.0</v>
      </c>
      <c r="Q37" s="5">
        <f t="shared" si="5"/>
        <v>202</v>
      </c>
      <c r="R37" s="5">
        <f t="shared" si="6"/>
        <v>0.009900990099</v>
      </c>
      <c r="S37" s="5">
        <f t="shared" si="7"/>
        <v>-0.7765662375</v>
      </c>
      <c r="T37" s="5">
        <f t="shared" si="8"/>
        <v>-0.3840707617</v>
      </c>
      <c r="U37" s="5">
        <f t="shared" si="9"/>
        <v>-0.5803184996</v>
      </c>
      <c r="V37" s="5">
        <f t="shared" si="10"/>
        <v>-0.7617863871</v>
      </c>
      <c r="W37" s="1"/>
      <c r="X37" s="5">
        <v>75.59</v>
      </c>
      <c r="Y37" s="5">
        <v>66.41</v>
      </c>
      <c r="Z37" s="5">
        <v>72.27</v>
      </c>
      <c r="AA37" s="5">
        <v>41.67</v>
      </c>
      <c r="AB37" s="5">
        <f t="shared" ref="AB37:AE37" si="87">if(X37=0, -1, (X37-average(X:X))/stdev(X:X))</f>
        <v>1.158452856</v>
      </c>
      <c r="AC37" s="5">
        <f t="shared" si="87"/>
        <v>1.063864396</v>
      </c>
      <c r="AD37" s="5">
        <f t="shared" si="87"/>
        <v>0.8863469723</v>
      </c>
      <c r="AE37" s="5">
        <f t="shared" si="87"/>
        <v>-0.1021861645</v>
      </c>
      <c r="AF37" s="5">
        <f t="shared" si="22"/>
        <v>0.7516195149</v>
      </c>
      <c r="AG37" s="5">
        <f t="shared" si="23"/>
        <v>0.8669599269</v>
      </c>
      <c r="AH37" s="1"/>
      <c r="AI37" s="5">
        <v>3.0</v>
      </c>
      <c r="AJ37" s="5">
        <v>0.0</v>
      </c>
      <c r="AK37" s="5">
        <f t="shared" si="11"/>
        <v>-1</v>
      </c>
      <c r="AL37" s="5">
        <f t="shared" si="12"/>
        <v>-1</v>
      </c>
      <c r="AM37" s="5">
        <f t="shared" si="13"/>
        <v>-1</v>
      </c>
      <c r="AN37" s="1"/>
      <c r="AO37" s="5">
        <f t="shared" si="14"/>
        <v>-0.0132718103</v>
      </c>
      <c r="AP37" s="5">
        <v>-0.3861498807723328</v>
      </c>
      <c r="AQ37" s="5">
        <f t="shared" si="15"/>
        <v>-0.1064913279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5">
        <v>869.0</v>
      </c>
      <c r="B38" s="1" t="s">
        <v>76</v>
      </c>
      <c r="C38" s="1"/>
      <c r="D38" s="5">
        <v>32.9</v>
      </c>
      <c r="E38" s="5">
        <f t="shared" si="3"/>
        <v>-0.6921555013</v>
      </c>
      <c r="F38" s="5">
        <f t="shared" si="4"/>
        <v>-0.8319588339</v>
      </c>
      <c r="G38" s="1"/>
      <c r="H38" s="5">
        <v>4.0</v>
      </c>
      <c r="I38" s="5">
        <v>1.0</v>
      </c>
      <c r="J38" s="5">
        <f t="shared" ref="J38:K38" si="88">if(ISNUMBER(H38), (H38-average(H:H))/stdev(H:H), "")</f>
        <v>0.3570777979</v>
      </c>
      <c r="K38" s="5">
        <f t="shared" si="88"/>
        <v>0.3069816835</v>
      </c>
      <c r="L38" s="5">
        <f t="shared" si="19"/>
        <v>0.3320297407</v>
      </c>
      <c r="M38" s="5">
        <f t="shared" si="20"/>
        <v>0.5762202189</v>
      </c>
      <c r="N38" s="5"/>
      <c r="O38" s="5">
        <v>1188.0</v>
      </c>
      <c r="P38" s="5">
        <v>0.0</v>
      </c>
      <c r="Q38" s="5">
        <f t="shared" si="5"/>
        <v>1188</v>
      </c>
      <c r="R38" s="5">
        <f t="shared" si="6"/>
        <v>1</v>
      </c>
      <c r="S38" s="5">
        <f t="shared" si="7"/>
        <v>0.5062565905</v>
      </c>
      <c r="T38" s="5">
        <f t="shared" si="8"/>
        <v>1.221771096</v>
      </c>
      <c r="U38" s="5">
        <f t="shared" si="9"/>
        <v>0.8640138433</v>
      </c>
      <c r="V38" s="5">
        <f t="shared" si="10"/>
        <v>0.9295234496</v>
      </c>
      <c r="W38" s="1"/>
      <c r="X38" s="5">
        <v>63.41</v>
      </c>
      <c r="Y38" s="5">
        <v>51.76</v>
      </c>
      <c r="Z38" s="5">
        <v>55.73</v>
      </c>
      <c r="AA38" s="5">
        <v>36.52</v>
      </c>
      <c r="AB38" s="5">
        <f t="shared" ref="AB38:AE38" si="89">if(X38=0, -1, (X38-average(X:X))/stdev(X:X))</f>
        <v>0.3232065068</v>
      </c>
      <c r="AC38" s="5">
        <f t="shared" si="89"/>
        <v>0.09386584393</v>
      </c>
      <c r="AD38" s="5">
        <f t="shared" si="89"/>
        <v>-0.4519118144</v>
      </c>
      <c r="AE38" s="5">
        <f t="shared" si="89"/>
        <v>-0.4895208655</v>
      </c>
      <c r="AF38" s="5">
        <f t="shared" si="22"/>
        <v>-0.1310900823</v>
      </c>
      <c r="AG38" s="5">
        <f t="shared" si="23"/>
        <v>-0.362063644</v>
      </c>
      <c r="AH38" s="1"/>
      <c r="AI38" s="5">
        <v>0.0</v>
      </c>
      <c r="AJ38" s="5">
        <v>0.0</v>
      </c>
      <c r="AK38" s="5">
        <f t="shared" si="11"/>
        <v>-1</v>
      </c>
      <c r="AL38" s="5">
        <f t="shared" si="12"/>
        <v>-1</v>
      </c>
      <c r="AM38" s="5">
        <f t="shared" si="13"/>
        <v>-1</v>
      </c>
      <c r="AN38" s="1"/>
      <c r="AO38" s="5">
        <f t="shared" si="14"/>
        <v>-0.1376557619</v>
      </c>
      <c r="AP38" s="5">
        <v>-0.21083617469424365</v>
      </c>
      <c r="AQ38" s="5">
        <f t="shared" si="15"/>
        <v>-0.1559508651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5">
        <v>205.0</v>
      </c>
      <c r="B39" s="1" t="s">
        <v>45</v>
      </c>
      <c r="C39" s="1"/>
      <c r="D39" s="5">
        <v>29.4</v>
      </c>
      <c r="E39" s="5">
        <f t="shared" si="3"/>
        <v>-0.7193140691</v>
      </c>
      <c r="F39" s="5">
        <f t="shared" si="4"/>
        <v>-0.8481238525</v>
      </c>
      <c r="G39" s="1"/>
      <c r="H39" s="5">
        <v>4.0</v>
      </c>
      <c r="I39" s="5">
        <v>1.0</v>
      </c>
      <c r="J39" s="5">
        <f t="shared" ref="J39:K39" si="90">if(ISNUMBER(H39), (H39-average(H:H))/stdev(H:H), "")</f>
        <v>0.3570777979</v>
      </c>
      <c r="K39" s="5">
        <f t="shared" si="90"/>
        <v>0.3069816835</v>
      </c>
      <c r="L39" s="5">
        <f t="shared" si="19"/>
        <v>0.3320297407</v>
      </c>
      <c r="M39" s="5">
        <f t="shared" si="20"/>
        <v>0.5762202189</v>
      </c>
      <c r="N39" s="5"/>
      <c r="O39" s="5">
        <v>200.0</v>
      </c>
      <c r="P39" s="5">
        <v>0.0</v>
      </c>
      <c r="Q39" s="5">
        <f t="shared" si="5"/>
        <v>200</v>
      </c>
      <c r="R39" s="5">
        <f t="shared" si="6"/>
        <v>1</v>
      </c>
      <c r="S39" s="5">
        <f t="shared" si="7"/>
        <v>0.5062565905</v>
      </c>
      <c r="T39" s="5">
        <f t="shared" si="8"/>
        <v>-0.3873280474</v>
      </c>
      <c r="U39" s="5">
        <f t="shared" si="9"/>
        <v>0.05946427152</v>
      </c>
      <c r="V39" s="5">
        <f t="shared" si="10"/>
        <v>0.2438529711</v>
      </c>
      <c r="W39" s="1"/>
      <c r="X39" s="5">
        <v>49.15</v>
      </c>
      <c r="Y39" s="5">
        <v>68.36</v>
      </c>
      <c r="Z39" s="5">
        <v>69.34</v>
      </c>
      <c r="AA39" s="5">
        <v>50.46</v>
      </c>
      <c r="AB39" s="5">
        <f t="shared" ref="AB39:AE39" si="91">if(X39=0, -1, (X39-average(X:X))/stdev(X:X))</f>
        <v>-0.6546763292</v>
      </c>
      <c r="AC39" s="5">
        <f t="shared" si="91"/>
        <v>1.192976831</v>
      </c>
      <c r="AD39" s="5">
        <f t="shared" si="91"/>
        <v>0.6492793638</v>
      </c>
      <c r="AE39" s="5">
        <f t="shared" si="91"/>
        <v>0.558915199</v>
      </c>
      <c r="AF39" s="5">
        <f t="shared" si="22"/>
        <v>0.4366237661</v>
      </c>
      <c r="AG39" s="5">
        <f t="shared" si="23"/>
        <v>0.6607751252</v>
      </c>
      <c r="AH39" s="1"/>
      <c r="AI39" s="5">
        <v>0.0</v>
      </c>
      <c r="AJ39" s="5">
        <v>0.0</v>
      </c>
      <c r="AK39" s="5">
        <f t="shared" si="11"/>
        <v>-1</v>
      </c>
      <c r="AL39" s="5">
        <f t="shared" si="12"/>
        <v>-1</v>
      </c>
      <c r="AM39" s="5">
        <f t="shared" si="13"/>
        <v>-1</v>
      </c>
      <c r="AN39" s="1"/>
      <c r="AO39" s="5">
        <f t="shared" si="14"/>
        <v>-0.07345510744</v>
      </c>
      <c r="AP39" s="5">
        <v>-0.42484508140208993</v>
      </c>
      <c r="AQ39" s="5">
        <f t="shared" si="15"/>
        <v>-0.1613026009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5">
        <v>1123.0</v>
      </c>
      <c r="B40" s="1" t="s">
        <v>101</v>
      </c>
      <c r="C40" s="1"/>
      <c r="D40" s="5">
        <v>59.0</v>
      </c>
      <c r="E40" s="5">
        <f t="shared" si="3"/>
        <v>-0.4896301808</v>
      </c>
      <c r="F40" s="5">
        <f t="shared" si="4"/>
        <v>-0.6997357936</v>
      </c>
      <c r="G40" s="1"/>
      <c r="H40" s="5">
        <v>2.0</v>
      </c>
      <c r="I40" s="5">
        <v>1.0</v>
      </c>
      <c r="J40" s="5">
        <f t="shared" ref="J40:K40" si="92">if(ISNUMBER(H40), (H40-average(H:H))/stdev(H:H), "")</f>
        <v>-2.754600155</v>
      </c>
      <c r="K40" s="5">
        <f t="shared" si="92"/>
        <v>0.3069816835</v>
      </c>
      <c r="L40" s="5">
        <f t="shared" si="19"/>
        <v>-1.223809236</v>
      </c>
      <c r="M40" s="5">
        <f t="shared" si="20"/>
        <v>-1.106259118</v>
      </c>
      <c r="N40" s="5"/>
      <c r="O40" s="5">
        <v>700.0</v>
      </c>
      <c r="P40" s="5">
        <v>0.0</v>
      </c>
      <c r="Q40" s="5">
        <f t="shared" si="5"/>
        <v>700</v>
      </c>
      <c r="R40" s="5">
        <f t="shared" si="6"/>
        <v>1</v>
      </c>
      <c r="S40" s="5">
        <f t="shared" si="7"/>
        <v>0.5062565905</v>
      </c>
      <c r="T40" s="5">
        <f t="shared" si="8"/>
        <v>0.4269933815</v>
      </c>
      <c r="U40" s="5">
        <f t="shared" si="9"/>
        <v>0.466624986</v>
      </c>
      <c r="V40" s="5">
        <f t="shared" si="10"/>
        <v>0.6830995433</v>
      </c>
      <c r="W40" s="1"/>
      <c r="X40" s="5">
        <v>51.04</v>
      </c>
      <c r="Y40" s="5">
        <v>28.39</v>
      </c>
      <c r="Z40" s="5">
        <v>52.86</v>
      </c>
      <c r="AA40" s="5">
        <v>20.96</v>
      </c>
      <c r="AB40" s="5">
        <f t="shared" ref="AB40:AE40" si="93">if(X40=0, -1, (X40-average(X:X))/stdev(X:X))</f>
        <v>-0.5250691371</v>
      </c>
      <c r="AC40" s="5">
        <f t="shared" si="93"/>
        <v>-1.453497033</v>
      </c>
      <c r="AD40" s="5">
        <f t="shared" si="93"/>
        <v>-0.6841247961</v>
      </c>
      <c r="AE40" s="5">
        <f t="shared" si="93"/>
        <v>-1.659798137</v>
      </c>
      <c r="AF40" s="5">
        <f t="shared" si="22"/>
        <v>-1.080622276</v>
      </c>
      <c r="AG40" s="5">
        <f t="shared" si="23"/>
        <v>-1.039529834</v>
      </c>
      <c r="AH40" s="1"/>
      <c r="AI40" s="5">
        <v>1.0</v>
      </c>
      <c r="AJ40" s="5">
        <v>19000.0</v>
      </c>
      <c r="AK40" s="5">
        <f t="shared" si="11"/>
        <v>4.278753601</v>
      </c>
      <c r="AL40" s="5">
        <f t="shared" si="12"/>
        <v>1.165752697</v>
      </c>
      <c r="AM40" s="5">
        <f t="shared" si="13"/>
        <v>1.079700281</v>
      </c>
      <c r="AN40" s="1"/>
      <c r="AO40" s="5">
        <f t="shared" si="14"/>
        <v>-0.2165449842</v>
      </c>
      <c r="AP40" s="5">
        <v>-0.27216246069926986</v>
      </c>
      <c r="AQ40" s="5">
        <f t="shared" si="15"/>
        <v>-0.2304493533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5">
        <v>823.0</v>
      </c>
      <c r="B41" s="1" t="s">
        <v>72</v>
      </c>
      <c r="C41" s="1"/>
      <c r="D41" s="5">
        <v>81.4</v>
      </c>
      <c r="E41" s="5">
        <f t="shared" si="3"/>
        <v>-0.3158153464</v>
      </c>
      <c r="F41" s="5">
        <f t="shared" si="4"/>
        <v>-0.5619745069</v>
      </c>
      <c r="G41" s="1"/>
      <c r="H41" s="5">
        <v>4.0</v>
      </c>
      <c r="I41" s="5">
        <v>1.0</v>
      </c>
      <c r="J41" s="5">
        <f t="shared" ref="J41:K41" si="94">if(ISNUMBER(H41), (H41-average(H:H))/stdev(H:H), "")</f>
        <v>0.3570777979</v>
      </c>
      <c r="K41" s="5">
        <f t="shared" si="94"/>
        <v>0.3069816835</v>
      </c>
      <c r="L41" s="5">
        <f t="shared" si="19"/>
        <v>0.3320297407</v>
      </c>
      <c r="M41" s="5">
        <f t="shared" si="20"/>
        <v>0.5762202189</v>
      </c>
      <c r="N41" s="5"/>
      <c r="O41" s="5">
        <v>34.0</v>
      </c>
      <c r="P41" s="5">
        <v>0.0</v>
      </c>
      <c r="Q41" s="5">
        <f t="shared" si="5"/>
        <v>34</v>
      </c>
      <c r="R41" s="5">
        <f t="shared" si="6"/>
        <v>1</v>
      </c>
      <c r="S41" s="5">
        <f t="shared" si="7"/>
        <v>0.5062565905</v>
      </c>
      <c r="T41" s="5">
        <f t="shared" si="8"/>
        <v>-0.6576827618</v>
      </c>
      <c r="U41" s="5">
        <f t="shared" si="9"/>
        <v>-0.07571308568</v>
      </c>
      <c r="V41" s="5">
        <f t="shared" si="10"/>
        <v>-0.2751601092</v>
      </c>
      <c r="W41" s="1"/>
      <c r="X41" s="5">
        <v>41.15</v>
      </c>
      <c r="Y41" s="5">
        <v>48.44</v>
      </c>
      <c r="Z41" s="5">
        <v>49.09</v>
      </c>
      <c r="AA41" s="5">
        <v>41.15</v>
      </c>
      <c r="AB41" s="5">
        <f t="shared" ref="AB41:AE41" si="95">if(X41=0, -1, (X41-average(X:X))/stdev(X:X))</f>
        <v>-1.203278201</v>
      </c>
      <c r="AC41" s="5">
        <f t="shared" si="95"/>
        <v>-0.1259563535</v>
      </c>
      <c r="AD41" s="5">
        <f t="shared" si="95"/>
        <v>-0.9891571798</v>
      </c>
      <c r="AE41" s="5">
        <f t="shared" si="95"/>
        <v>-0.1412956877</v>
      </c>
      <c r="AF41" s="5">
        <f t="shared" si="22"/>
        <v>-0.6149218554</v>
      </c>
      <c r="AG41" s="5">
        <f t="shared" si="23"/>
        <v>-0.7841695323</v>
      </c>
      <c r="AH41" s="1"/>
      <c r="AI41" s="5">
        <v>2.0</v>
      </c>
      <c r="AJ41" s="5">
        <v>165.0</v>
      </c>
      <c r="AK41" s="5">
        <f t="shared" si="11"/>
        <v>2.217483944</v>
      </c>
      <c r="AL41" s="5">
        <f t="shared" si="12"/>
        <v>0.3165285939</v>
      </c>
      <c r="AM41" s="5">
        <f t="shared" si="13"/>
        <v>0.5626087397</v>
      </c>
      <c r="AN41" s="1"/>
      <c r="AO41" s="5">
        <f t="shared" si="14"/>
        <v>-0.09649503797</v>
      </c>
      <c r="AP41" s="5">
        <v>-0.6464033922308763</v>
      </c>
      <c r="AQ41" s="5">
        <f t="shared" si="15"/>
        <v>-0.2339721265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5">
        <v>1233.0</v>
      </c>
      <c r="B42" s="1" t="s">
        <v>125</v>
      </c>
      <c r="C42" s="1"/>
      <c r="D42" s="5">
        <v>193.5</v>
      </c>
      <c r="E42" s="5">
        <f t="shared" si="3"/>
        <v>0.5540347847</v>
      </c>
      <c r="F42" s="5">
        <f t="shared" si="4"/>
        <v>0.7443351293</v>
      </c>
      <c r="G42" s="1"/>
      <c r="H42" s="5">
        <v>4.0</v>
      </c>
      <c r="I42" s="5">
        <v>1.0</v>
      </c>
      <c r="J42" s="5">
        <f t="shared" ref="J42:K42" si="96">if(ISNUMBER(H42), (H42-average(H:H))/stdev(H:H), "")</f>
        <v>0.3570777979</v>
      </c>
      <c r="K42" s="5">
        <f t="shared" si="96"/>
        <v>0.3069816835</v>
      </c>
      <c r="L42" s="5">
        <f t="shared" si="19"/>
        <v>0.3320297407</v>
      </c>
      <c r="M42" s="5">
        <f t="shared" si="20"/>
        <v>0.5762202189</v>
      </c>
      <c r="N42" s="5"/>
      <c r="O42" s="5">
        <v>6.0</v>
      </c>
      <c r="P42" s="5">
        <v>0.0</v>
      </c>
      <c r="Q42" s="5">
        <f t="shared" si="5"/>
        <v>6</v>
      </c>
      <c r="R42" s="5">
        <f t="shared" si="6"/>
        <v>1</v>
      </c>
      <c r="S42" s="5">
        <f t="shared" si="7"/>
        <v>0.5062565905</v>
      </c>
      <c r="T42" s="5">
        <f t="shared" si="8"/>
        <v>-0.7032847618</v>
      </c>
      <c r="U42" s="5">
        <f t="shared" si="9"/>
        <v>-0.09851408569</v>
      </c>
      <c r="V42" s="5">
        <f t="shared" si="10"/>
        <v>-0.3138695361</v>
      </c>
      <c r="W42" s="1"/>
      <c r="X42" s="5">
        <v>39.84</v>
      </c>
      <c r="Y42" s="5">
        <v>39.06</v>
      </c>
      <c r="Z42" s="5">
        <v>32.81</v>
      </c>
      <c r="AA42" s="5">
        <v>25.78</v>
      </c>
      <c r="AB42" s="5">
        <f t="shared" ref="AB42:AE42" si="97">if(X42=0, -1, (X42-average(X:X))/stdev(X:X))</f>
        <v>-1.293111757</v>
      </c>
      <c r="AC42" s="5">
        <f t="shared" si="97"/>
        <v>-0.7470202726</v>
      </c>
      <c r="AD42" s="5">
        <f t="shared" si="97"/>
        <v>-2.30637925</v>
      </c>
      <c r="AE42" s="5">
        <f t="shared" si="97"/>
        <v>-1.297282941</v>
      </c>
      <c r="AF42" s="5">
        <f t="shared" si="22"/>
        <v>-1.410948555</v>
      </c>
      <c r="AG42" s="5">
        <f t="shared" si="23"/>
        <v>-1.187833555</v>
      </c>
      <c r="AH42" s="1"/>
      <c r="AI42" s="5">
        <v>0.0</v>
      </c>
      <c r="AJ42" s="5">
        <v>0.0</v>
      </c>
      <c r="AK42" s="5">
        <f t="shared" si="11"/>
        <v>-1</v>
      </c>
      <c r="AL42" s="5">
        <f t="shared" si="12"/>
        <v>-1</v>
      </c>
      <c r="AM42" s="5">
        <f t="shared" si="13"/>
        <v>-1</v>
      </c>
      <c r="AN42" s="1"/>
      <c r="AO42" s="5">
        <f t="shared" si="14"/>
        <v>-0.2362295487</v>
      </c>
      <c r="AP42" s="1"/>
      <c r="AQ42" s="5">
        <f t="shared" si="15"/>
        <v>-0.2362295487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5">
        <v>244.0</v>
      </c>
      <c r="B43" s="1" t="s">
        <v>56</v>
      </c>
      <c r="C43" s="1"/>
      <c r="D43" s="5">
        <v>42.3</v>
      </c>
      <c r="E43" s="5">
        <f t="shared" si="3"/>
        <v>-0.6192153476</v>
      </c>
      <c r="F43" s="5">
        <f t="shared" si="4"/>
        <v>-0.7869023749</v>
      </c>
      <c r="G43" s="1"/>
      <c r="H43" s="5">
        <v>4.0</v>
      </c>
      <c r="I43" s="5">
        <v>1.0</v>
      </c>
      <c r="J43" s="5">
        <f t="shared" ref="J43:K43" si="98">if(ISNUMBER(H43), (H43-average(H:H))/stdev(H:H), "")</f>
        <v>0.3570777979</v>
      </c>
      <c r="K43" s="5">
        <f t="shared" si="98"/>
        <v>0.3069816835</v>
      </c>
      <c r="L43" s="5">
        <f t="shared" si="19"/>
        <v>0.3320297407</v>
      </c>
      <c r="M43" s="5">
        <f t="shared" si="20"/>
        <v>0.5762202189</v>
      </c>
      <c r="N43" s="5"/>
      <c r="O43" s="5">
        <v>29.0</v>
      </c>
      <c r="P43" s="5">
        <v>0.0</v>
      </c>
      <c r="Q43" s="5">
        <f t="shared" si="5"/>
        <v>29</v>
      </c>
      <c r="R43" s="5">
        <f t="shared" si="6"/>
        <v>1</v>
      </c>
      <c r="S43" s="5">
        <f t="shared" si="7"/>
        <v>0.5062565905</v>
      </c>
      <c r="T43" s="5">
        <f t="shared" si="8"/>
        <v>-0.6658259761</v>
      </c>
      <c r="U43" s="5">
        <f t="shared" si="9"/>
        <v>-0.07978469282</v>
      </c>
      <c r="V43" s="5">
        <f t="shared" si="10"/>
        <v>-0.2824618431</v>
      </c>
      <c r="W43" s="1"/>
      <c r="X43" s="5">
        <v>37.63</v>
      </c>
      <c r="Y43" s="5">
        <v>35.03</v>
      </c>
      <c r="Z43" s="5">
        <v>43.62</v>
      </c>
      <c r="AA43" s="5">
        <v>29.04</v>
      </c>
      <c r="AB43" s="5">
        <f t="shared" ref="AB43:AE43" si="99">if(X43=0, -1, (X43-average(X:X))/stdev(X:X))</f>
        <v>-1.444663024</v>
      </c>
      <c r="AC43" s="5">
        <f t="shared" si="99"/>
        <v>-1.013852639</v>
      </c>
      <c r="AD43" s="5">
        <f t="shared" si="99"/>
        <v>-1.431737323</v>
      </c>
      <c r="AE43" s="5">
        <f t="shared" si="99"/>
        <v>-1.052096315</v>
      </c>
      <c r="AF43" s="5">
        <f t="shared" si="22"/>
        <v>-1.235587325</v>
      </c>
      <c r="AG43" s="5">
        <f t="shared" si="23"/>
        <v>-1.111569757</v>
      </c>
      <c r="AH43" s="1"/>
      <c r="AI43" s="5">
        <v>1.0</v>
      </c>
      <c r="AJ43" s="5">
        <v>1200.0</v>
      </c>
      <c r="AK43" s="5">
        <f t="shared" si="11"/>
        <v>3.079181246</v>
      </c>
      <c r="AL43" s="5">
        <f t="shared" si="12"/>
        <v>0.6715399415</v>
      </c>
      <c r="AM43" s="5">
        <f t="shared" si="13"/>
        <v>0.8194754063</v>
      </c>
      <c r="AN43" s="1"/>
      <c r="AO43" s="5">
        <f t="shared" si="14"/>
        <v>-0.15704767</v>
      </c>
      <c r="AP43" s="5">
        <v>-0.5313423833028766</v>
      </c>
      <c r="AQ43" s="5">
        <f t="shared" si="15"/>
        <v>-0.2506213483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5">
        <v>177.0</v>
      </c>
      <c r="B44" s="1" t="s">
        <v>107</v>
      </c>
      <c r="C44" s="1"/>
      <c r="D44" s="5">
        <v>30.2</v>
      </c>
      <c r="E44" s="5">
        <f t="shared" si="3"/>
        <v>-0.7131063965</v>
      </c>
      <c r="F44" s="5">
        <f t="shared" si="4"/>
        <v>-0.8444562727</v>
      </c>
      <c r="G44" s="1"/>
      <c r="H44" s="5">
        <v>4.0</v>
      </c>
      <c r="I44" s="5">
        <v>1.0</v>
      </c>
      <c r="J44" s="5">
        <f t="shared" ref="J44:K44" si="100">if(ISNUMBER(H44), (H44-average(H:H))/stdev(H:H), "")</f>
        <v>0.3570777979</v>
      </c>
      <c r="K44" s="5">
        <f t="shared" si="100"/>
        <v>0.3069816835</v>
      </c>
      <c r="L44" s="5">
        <f t="shared" si="19"/>
        <v>0.3320297407</v>
      </c>
      <c r="M44" s="5">
        <f t="shared" si="20"/>
        <v>0.5762202189</v>
      </c>
      <c r="N44" s="5"/>
      <c r="O44" s="5">
        <v>5.0</v>
      </c>
      <c r="P44" s="5">
        <v>0.0</v>
      </c>
      <c r="Q44" s="5">
        <f t="shared" si="5"/>
        <v>5</v>
      </c>
      <c r="R44" s="5">
        <f t="shared" si="6"/>
        <v>1</v>
      </c>
      <c r="S44" s="5">
        <f t="shared" si="7"/>
        <v>0.5062565905</v>
      </c>
      <c r="T44" s="5">
        <f t="shared" si="8"/>
        <v>-0.7049134047</v>
      </c>
      <c r="U44" s="5">
        <f t="shared" si="9"/>
        <v>-0.09932840712</v>
      </c>
      <c r="V44" s="5">
        <f t="shared" si="10"/>
        <v>-0.3151640955</v>
      </c>
      <c r="W44" s="1"/>
      <c r="X44" s="5">
        <v>41.47</v>
      </c>
      <c r="Y44" s="5">
        <v>33.86</v>
      </c>
      <c r="Z44" s="5">
        <v>56.19</v>
      </c>
      <c r="AA44" s="5">
        <v>36.26</v>
      </c>
      <c r="AB44" s="5">
        <f t="shared" ref="AB44:AE44" si="101">if(X44=0, -1, (X44-average(X:X))/stdev(X:X))</f>
        <v>-1.181334126</v>
      </c>
      <c r="AC44" s="5">
        <f t="shared" si="101"/>
        <v>-1.0913201</v>
      </c>
      <c r="AD44" s="5">
        <f t="shared" si="101"/>
        <v>-0.414693009</v>
      </c>
      <c r="AE44" s="5">
        <f t="shared" si="101"/>
        <v>-0.5090756271</v>
      </c>
      <c r="AF44" s="5">
        <f t="shared" si="22"/>
        <v>-0.7991057155</v>
      </c>
      <c r="AG44" s="5">
        <f t="shared" si="23"/>
        <v>-0.893927131</v>
      </c>
      <c r="AH44" s="1"/>
      <c r="AI44" s="5">
        <v>1.0</v>
      </c>
      <c r="AJ44" s="5">
        <v>279.0</v>
      </c>
      <c r="AK44" s="5">
        <f t="shared" si="11"/>
        <v>2.445604203</v>
      </c>
      <c r="AL44" s="5">
        <f t="shared" si="12"/>
        <v>0.4105120385</v>
      </c>
      <c r="AM44" s="5">
        <f t="shared" si="13"/>
        <v>0.6407121339</v>
      </c>
      <c r="AN44" s="1"/>
      <c r="AO44" s="5">
        <f t="shared" si="14"/>
        <v>-0.1673230293</v>
      </c>
      <c r="AP44" s="5">
        <v>-0.6669789697798204</v>
      </c>
      <c r="AQ44" s="5">
        <f t="shared" si="15"/>
        <v>-0.2922370144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5">
        <v>1085.0</v>
      </c>
      <c r="B45" s="1" t="s">
        <v>94</v>
      </c>
      <c r="C45" s="1"/>
      <c r="D45" s="1"/>
      <c r="E45" s="5">
        <f t="shared" si="3"/>
        <v>-1</v>
      </c>
      <c r="F45" s="5">
        <f t="shared" si="4"/>
        <v>-1</v>
      </c>
      <c r="G45" s="1"/>
      <c r="H45" s="5">
        <v>4.0</v>
      </c>
      <c r="I45" s="5">
        <v>1.0</v>
      </c>
      <c r="J45" s="5">
        <f t="shared" ref="J45:K45" si="102">if(ISNUMBER(H45), (H45-average(H:H))/stdev(H:H), "")</f>
        <v>0.3570777979</v>
      </c>
      <c r="K45" s="5">
        <f t="shared" si="102"/>
        <v>0.3069816835</v>
      </c>
      <c r="L45" s="5">
        <f t="shared" si="19"/>
        <v>0.3320297407</v>
      </c>
      <c r="M45" s="5">
        <f t="shared" si="20"/>
        <v>0.5762202189</v>
      </c>
      <c r="N45" s="5"/>
      <c r="O45" s="5">
        <v>0.0</v>
      </c>
      <c r="P45" s="5">
        <v>0.0</v>
      </c>
      <c r="Q45" s="5">
        <f t="shared" si="5"/>
        <v>0</v>
      </c>
      <c r="R45" s="5">
        <f t="shared" si="6"/>
        <v>-1</v>
      </c>
      <c r="S45" s="5">
        <f t="shared" si="7"/>
        <v>-1</v>
      </c>
      <c r="T45" s="5">
        <f t="shared" si="8"/>
        <v>-1</v>
      </c>
      <c r="U45" s="5">
        <f t="shared" si="9"/>
        <v>-1</v>
      </c>
      <c r="V45" s="5">
        <f t="shared" si="10"/>
        <v>-1</v>
      </c>
      <c r="W45" s="1"/>
      <c r="X45" s="5">
        <v>60.29</v>
      </c>
      <c r="Y45" s="5">
        <v>75.26</v>
      </c>
      <c r="Z45" s="5">
        <v>68.75</v>
      </c>
      <c r="AA45" s="5">
        <v>55.05</v>
      </c>
      <c r="AB45" s="5">
        <f t="shared" ref="AB45:AE45" si="103">if(X45=0, -1, (X45-average(X:X))/stdev(X:X))</f>
        <v>0.1092517769</v>
      </c>
      <c r="AC45" s="5">
        <f t="shared" si="103"/>
        <v>1.649836217</v>
      </c>
      <c r="AD45" s="5">
        <f t="shared" si="103"/>
        <v>0.6015422003</v>
      </c>
      <c r="AE45" s="5">
        <f t="shared" si="103"/>
        <v>0.904131952</v>
      </c>
      <c r="AF45" s="5">
        <f t="shared" si="22"/>
        <v>0.8161905365</v>
      </c>
      <c r="AG45" s="5">
        <f t="shared" si="23"/>
        <v>0.9034326408</v>
      </c>
      <c r="AH45" s="1"/>
      <c r="AI45" s="5">
        <v>0.0</v>
      </c>
      <c r="AJ45" s="5">
        <v>0.0</v>
      </c>
      <c r="AK45" s="5">
        <f t="shared" si="11"/>
        <v>-1</v>
      </c>
      <c r="AL45" s="5">
        <f t="shared" si="12"/>
        <v>-1</v>
      </c>
      <c r="AM45" s="5">
        <f t="shared" si="13"/>
        <v>-1</v>
      </c>
      <c r="AN45" s="1"/>
      <c r="AO45" s="5">
        <f t="shared" si="14"/>
        <v>-0.304069428</v>
      </c>
      <c r="AP45" s="5">
        <v>-0.385870030542208</v>
      </c>
      <c r="AQ45" s="5">
        <f t="shared" si="15"/>
        <v>-0.3245195787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5">
        <v>676.0</v>
      </c>
      <c r="B46" s="1" t="s">
        <v>59</v>
      </c>
      <c r="C46" s="1"/>
      <c r="D46" s="5">
        <v>35.4</v>
      </c>
      <c r="E46" s="5">
        <f t="shared" si="3"/>
        <v>-0.6727565242</v>
      </c>
      <c r="F46" s="5">
        <f t="shared" si="4"/>
        <v>-0.820217364</v>
      </c>
      <c r="G46" s="1"/>
      <c r="H46" s="5">
        <v>4.0</v>
      </c>
      <c r="I46" s="5">
        <v>1.0</v>
      </c>
      <c r="J46" s="5">
        <f t="shared" ref="J46:K46" si="104">if(ISNUMBER(H46), (H46-average(H:H))/stdev(H:H), "")</f>
        <v>0.3570777979</v>
      </c>
      <c r="K46" s="5">
        <f t="shared" si="104"/>
        <v>0.3069816835</v>
      </c>
      <c r="L46" s="5">
        <f t="shared" si="19"/>
        <v>0.3320297407</v>
      </c>
      <c r="M46" s="5">
        <f t="shared" si="20"/>
        <v>0.5762202189</v>
      </c>
      <c r="N46" s="5"/>
      <c r="O46" s="5">
        <v>202.0</v>
      </c>
      <c r="P46" s="5">
        <v>0.0</v>
      </c>
      <c r="Q46" s="5">
        <f t="shared" si="5"/>
        <v>202</v>
      </c>
      <c r="R46" s="5">
        <f t="shared" si="6"/>
        <v>1</v>
      </c>
      <c r="S46" s="5">
        <f t="shared" si="7"/>
        <v>0.5062565905</v>
      </c>
      <c r="T46" s="5">
        <f t="shared" si="8"/>
        <v>-0.3840707617</v>
      </c>
      <c r="U46" s="5">
        <f t="shared" si="9"/>
        <v>0.06109291438</v>
      </c>
      <c r="V46" s="5">
        <f t="shared" si="10"/>
        <v>0.2471698088</v>
      </c>
      <c r="W46" s="1"/>
      <c r="X46" s="5">
        <v>43.03</v>
      </c>
      <c r="Y46" s="5">
        <v>42.43</v>
      </c>
      <c r="Z46" s="5">
        <v>57.75</v>
      </c>
      <c r="AA46" s="5">
        <v>30.79</v>
      </c>
      <c r="AB46" s="5">
        <f t="shared" ref="AB46:AE46" si="105">if(X46=0, -1, (X46-average(X:X))/stdev(X:X))</f>
        <v>-1.074356761</v>
      </c>
      <c r="AC46" s="5">
        <f t="shared" si="105"/>
        <v>-0.5238874999</v>
      </c>
      <c r="AD46" s="5">
        <f t="shared" si="105"/>
        <v>-0.2884727123</v>
      </c>
      <c r="AE46" s="5">
        <f t="shared" si="105"/>
        <v>-0.9204777271</v>
      </c>
      <c r="AF46" s="5">
        <f t="shared" si="22"/>
        <v>-0.7017986751</v>
      </c>
      <c r="AG46" s="5">
        <f t="shared" si="23"/>
        <v>-0.8377342509</v>
      </c>
      <c r="AH46" s="1"/>
      <c r="AI46" s="5">
        <v>0.0</v>
      </c>
      <c r="AJ46" s="5">
        <v>0.0</v>
      </c>
      <c r="AK46" s="5">
        <f t="shared" si="11"/>
        <v>-1</v>
      </c>
      <c r="AL46" s="5">
        <f t="shared" si="12"/>
        <v>-1</v>
      </c>
      <c r="AM46" s="5">
        <f t="shared" si="13"/>
        <v>-1</v>
      </c>
      <c r="AN46" s="1"/>
      <c r="AO46" s="5">
        <f t="shared" si="14"/>
        <v>-0.3669123174</v>
      </c>
      <c r="AP46" s="5">
        <v>-0.23510325956833344</v>
      </c>
      <c r="AQ46" s="5">
        <f t="shared" si="15"/>
        <v>-0.333960053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5">
        <v>1018.0</v>
      </c>
      <c r="B47" s="1" t="s">
        <v>91</v>
      </c>
      <c r="C47" s="1"/>
      <c r="D47" s="5">
        <v>59.5</v>
      </c>
      <c r="E47" s="5">
        <f t="shared" si="3"/>
        <v>-0.4857503854</v>
      </c>
      <c r="F47" s="5">
        <f t="shared" si="4"/>
        <v>-0.696957951</v>
      </c>
      <c r="G47" s="1"/>
      <c r="H47" s="5">
        <v>4.0</v>
      </c>
      <c r="I47" s="5">
        <v>1.0</v>
      </c>
      <c r="J47" s="5">
        <f t="shared" ref="J47:K47" si="106">if(ISNUMBER(H47), (H47-average(H:H))/stdev(H:H), "")</f>
        <v>0.3570777979</v>
      </c>
      <c r="K47" s="5">
        <f t="shared" si="106"/>
        <v>0.3069816835</v>
      </c>
      <c r="L47" s="5">
        <f t="shared" si="19"/>
        <v>0.3320297407</v>
      </c>
      <c r="M47" s="5">
        <f t="shared" si="20"/>
        <v>0.5762202189</v>
      </c>
      <c r="N47" s="5"/>
      <c r="O47" s="5">
        <v>0.0</v>
      </c>
      <c r="P47" s="5">
        <v>0.0</v>
      </c>
      <c r="Q47" s="5">
        <f t="shared" si="5"/>
        <v>0</v>
      </c>
      <c r="R47" s="5">
        <f t="shared" si="6"/>
        <v>-1</v>
      </c>
      <c r="S47" s="5">
        <f t="shared" si="7"/>
        <v>-1</v>
      </c>
      <c r="T47" s="5">
        <f t="shared" si="8"/>
        <v>-1</v>
      </c>
      <c r="U47" s="5">
        <f t="shared" si="9"/>
        <v>-1</v>
      </c>
      <c r="V47" s="5">
        <f t="shared" si="10"/>
        <v>-1</v>
      </c>
      <c r="W47" s="1"/>
      <c r="X47" s="5">
        <v>82.81</v>
      </c>
      <c r="Y47" s="5">
        <v>50.0</v>
      </c>
      <c r="Z47" s="5">
        <v>60.03</v>
      </c>
      <c r="AA47" s="5">
        <v>34.31</v>
      </c>
      <c r="AB47" s="5">
        <f t="shared" ref="AB47:AE47" si="107">if(X47=0, -1, (X47-average(X:X))/stdev(X:X))</f>
        <v>1.653566045</v>
      </c>
      <c r="AC47" s="5">
        <f t="shared" si="107"/>
        <v>-0.02266640529</v>
      </c>
      <c r="AD47" s="5">
        <f t="shared" si="107"/>
        <v>-0.103996894</v>
      </c>
      <c r="AE47" s="5">
        <f t="shared" si="107"/>
        <v>-0.6557363392</v>
      </c>
      <c r="AF47" s="5">
        <f t="shared" si="22"/>
        <v>0.2177916017</v>
      </c>
      <c r="AG47" s="5">
        <f t="shared" si="23"/>
        <v>0.4666814778</v>
      </c>
      <c r="AH47" s="1"/>
      <c r="AI47" s="5">
        <v>0.0</v>
      </c>
      <c r="AJ47" s="5">
        <v>0.0</v>
      </c>
      <c r="AK47" s="5">
        <f t="shared" si="11"/>
        <v>-1</v>
      </c>
      <c r="AL47" s="5">
        <f t="shared" si="12"/>
        <v>-1</v>
      </c>
      <c r="AM47" s="5">
        <f t="shared" si="13"/>
        <v>-1</v>
      </c>
      <c r="AN47" s="1"/>
      <c r="AO47" s="5">
        <f t="shared" si="14"/>
        <v>-0.3308112509</v>
      </c>
      <c r="AP47" s="5">
        <v>-0.37356448277555926</v>
      </c>
      <c r="AQ47" s="5">
        <f t="shared" si="15"/>
        <v>-0.3414995588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5">
        <v>1257.0</v>
      </c>
      <c r="B48" s="1" t="s">
        <v>126</v>
      </c>
      <c r="C48" s="1"/>
      <c r="D48" s="5">
        <v>33.3</v>
      </c>
      <c r="E48" s="5">
        <f t="shared" si="3"/>
        <v>-0.6890516649</v>
      </c>
      <c r="F48" s="5">
        <f t="shared" si="4"/>
        <v>-0.8300913594</v>
      </c>
      <c r="G48" s="1"/>
      <c r="H48" s="5">
        <v>4.0</v>
      </c>
      <c r="I48" s="5">
        <v>1.0</v>
      </c>
      <c r="J48" s="5">
        <f t="shared" ref="J48:K48" si="108">if(ISNUMBER(H48), (H48-average(H:H))/stdev(H:H), "")</f>
        <v>0.3570777979</v>
      </c>
      <c r="K48" s="5">
        <f t="shared" si="108"/>
        <v>0.3069816835</v>
      </c>
      <c r="L48" s="5">
        <f t="shared" si="19"/>
        <v>0.3320297407</v>
      </c>
      <c r="M48" s="5">
        <f t="shared" si="20"/>
        <v>0.5762202189</v>
      </c>
      <c r="N48" s="5"/>
      <c r="O48" s="5">
        <v>0.0</v>
      </c>
      <c r="P48" s="5">
        <v>0.0</v>
      </c>
      <c r="Q48" s="5">
        <f t="shared" si="5"/>
        <v>0</v>
      </c>
      <c r="R48" s="5">
        <f t="shared" si="6"/>
        <v>-1</v>
      </c>
      <c r="S48" s="5">
        <f t="shared" si="7"/>
        <v>-1</v>
      </c>
      <c r="T48" s="5">
        <f t="shared" si="8"/>
        <v>-1</v>
      </c>
      <c r="U48" s="5">
        <f t="shared" si="9"/>
        <v>-1</v>
      </c>
      <c r="V48" s="5">
        <f t="shared" si="10"/>
        <v>-1</v>
      </c>
      <c r="W48" s="1"/>
      <c r="X48" s="5">
        <v>64.84</v>
      </c>
      <c r="Y48" s="5">
        <v>48.44</v>
      </c>
      <c r="Z48" s="5">
        <v>60.16</v>
      </c>
      <c r="AA48" s="5">
        <v>53.13</v>
      </c>
      <c r="AB48" s="5">
        <f t="shared" ref="AB48:AE48" si="109">if(X48=0, -1, (X48-average(X:X))/stdev(X:X))</f>
        <v>0.4212690913</v>
      </c>
      <c r="AC48" s="5">
        <f t="shared" si="109"/>
        <v>-0.1259563535</v>
      </c>
      <c r="AD48" s="5">
        <f t="shared" si="109"/>
        <v>-0.09347853597</v>
      </c>
      <c r="AE48" s="5">
        <f t="shared" si="109"/>
        <v>0.7597275586</v>
      </c>
      <c r="AF48" s="5">
        <f t="shared" si="22"/>
        <v>0.2403904401</v>
      </c>
      <c r="AG48" s="5">
        <f t="shared" si="23"/>
        <v>0.4902962779</v>
      </c>
      <c r="AH48" s="1"/>
      <c r="AI48" s="5">
        <v>0.0</v>
      </c>
      <c r="AJ48" s="5">
        <v>0.0</v>
      </c>
      <c r="AK48" s="5">
        <f t="shared" si="11"/>
        <v>-1</v>
      </c>
      <c r="AL48" s="5">
        <f t="shared" si="12"/>
        <v>-1</v>
      </c>
      <c r="AM48" s="5">
        <f t="shared" si="13"/>
        <v>-1</v>
      </c>
      <c r="AN48" s="1"/>
      <c r="AO48" s="5">
        <f t="shared" si="14"/>
        <v>-0.3527149725</v>
      </c>
      <c r="AP48" s="1"/>
      <c r="AQ48" s="5">
        <f t="shared" si="15"/>
        <v>-0.3527149725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5">
        <v>940.0</v>
      </c>
      <c r="B49" s="1" t="s">
        <v>75</v>
      </c>
      <c r="C49" s="1"/>
      <c r="D49" s="5">
        <v>29.6</v>
      </c>
      <c r="E49" s="5">
        <f t="shared" si="3"/>
        <v>-0.717762151</v>
      </c>
      <c r="F49" s="5">
        <f t="shared" si="4"/>
        <v>-0.847208446</v>
      </c>
      <c r="G49" s="1"/>
      <c r="H49" s="5">
        <v>4.0</v>
      </c>
      <c r="I49" s="5">
        <v>1.0</v>
      </c>
      <c r="J49" s="5">
        <f t="shared" ref="J49:K49" si="110">if(ISNUMBER(H49), (H49-average(H:H))/stdev(H:H), "")</f>
        <v>0.3570777979</v>
      </c>
      <c r="K49" s="5">
        <f t="shared" si="110"/>
        <v>0.3069816835</v>
      </c>
      <c r="L49" s="5">
        <f t="shared" si="19"/>
        <v>0.3320297407</v>
      </c>
      <c r="M49" s="5">
        <f t="shared" si="20"/>
        <v>0.5762202189</v>
      </c>
      <c r="N49" s="5"/>
      <c r="O49" s="5">
        <v>42.0</v>
      </c>
      <c r="P49" s="5">
        <v>0.0</v>
      </c>
      <c r="Q49" s="5">
        <f t="shared" si="5"/>
        <v>42</v>
      </c>
      <c r="R49" s="5">
        <f t="shared" si="6"/>
        <v>1</v>
      </c>
      <c r="S49" s="5">
        <f t="shared" si="7"/>
        <v>0.5062565905</v>
      </c>
      <c r="T49" s="5">
        <f t="shared" si="8"/>
        <v>-0.644653619</v>
      </c>
      <c r="U49" s="5">
        <f t="shared" si="9"/>
        <v>-0.06919851425</v>
      </c>
      <c r="V49" s="5">
        <f t="shared" si="10"/>
        <v>-0.2630561048</v>
      </c>
      <c r="W49" s="1"/>
      <c r="X49" s="5">
        <v>53.65</v>
      </c>
      <c r="Y49" s="5">
        <v>48.5</v>
      </c>
      <c r="Z49" s="5">
        <v>47.27</v>
      </c>
      <c r="AA49" s="5">
        <v>40.63</v>
      </c>
      <c r="AB49" s="5">
        <f t="shared" ref="AB49:AE49" si="111">if(X49=0, -1, (X49-average(X:X))/stdev(X:X))</f>
        <v>-0.3460877765</v>
      </c>
      <c r="AC49" s="5">
        <f t="shared" si="111"/>
        <v>-0.1219836632</v>
      </c>
      <c r="AD49" s="5">
        <f t="shared" si="111"/>
        <v>-1.136414193</v>
      </c>
      <c r="AE49" s="5">
        <f t="shared" si="111"/>
        <v>-0.1804052109</v>
      </c>
      <c r="AF49" s="5">
        <f t="shared" si="22"/>
        <v>-0.4462227108</v>
      </c>
      <c r="AG49" s="5">
        <f t="shared" si="23"/>
        <v>-0.667999035</v>
      </c>
      <c r="AH49" s="1"/>
      <c r="AI49" s="5">
        <v>0.0</v>
      </c>
      <c r="AJ49" s="5">
        <v>0.0</v>
      </c>
      <c r="AK49" s="5">
        <f t="shared" si="11"/>
        <v>-1</v>
      </c>
      <c r="AL49" s="5">
        <f t="shared" si="12"/>
        <v>-1</v>
      </c>
      <c r="AM49" s="5">
        <f t="shared" si="13"/>
        <v>-1</v>
      </c>
      <c r="AN49" s="1"/>
      <c r="AO49" s="5">
        <f t="shared" si="14"/>
        <v>-0.4404086734</v>
      </c>
      <c r="AP49" s="5">
        <v>-0.09895092515809306</v>
      </c>
      <c r="AQ49" s="5">
        <f t="shared" si="15"/>
        <v>-0.3550442363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5">
        <v>1184.0</v>
      </c>
      <c r="B50" s="1" t="s">
        <v>109</v>
      </c>
      <c r="C50" s="1"/>
      <c r="D50" s="5">
        <v>40.3</v>
      </c>
      <c r="E50" s="5">
        <f t="shared" si="3"/>
        <v>-0.6347345292</v>
      </c>
      <c r="F50" s="5">
        <f t="shared" si="4"/>
        <v>-0.7967022839</v>
      </c>
      <c r="G50" s="1"/>
      <c r="H50" s="5">
        <v>4.0</v>
      </c>
      <c r="I50" s="5">
        <v>1.0</v>
      </c>
      <c r="J50" s="5">
        <f t="shared" ref="J50:K50" si="112">if(ISNUMBER(H50), (H50-average(H:H))/stdev(H:H), "")</f>
        <v>0.3570777979</v>
      </c>
      <c r="K50" s="5">
        <f t="shared" si="112"/>
        <v>0.3069816835</v>
      </c>
      <c r="L50" s="5">
        <f t="shared" si="19"/>
        <v>0.3320297407</v>
      </c>
      <c r="M50" s="5">
        <f t="shared" si="20"/>
        <v>0.5762202189</v>
      </c>
      <c r="N50" s="5"/>
      <c r="O50" s="5">
        <v>0.0</v>
      </c>
      <c r="P50" s="5">
        <v>3.0</v>
      </c>
      <c r="Q50" s="5">
        <f t="shared" si="5"/>
        <v>3</v>
      </c>
      <c r="R50" s="5">
        <f t="shared" si="6"/>
        <v>-1</v>
      </c>
      <c r="S50" s="5">
        <f t="shared" si="7"/>
        <v>-2.085045522</v>
      </c>
      <c r="T50" s="5">
        <f t="shared" si="8"/>
        <v>-0.7081706904</v>
      </c>
      <c r="U50" s="5">
        <f t="shared" si="9"/>
        <v>-1.396608106</v>
      </c>
      <c r="V50" s="5">
        <f t="shared" si="10"/>
        <v>-1.181781751</v>
      </c>
      <c r="W50" s="1"/>
      <c r="X50" s="5">
        <v>62.76</v>
      </c>
      <c r="Y50" s="5">
        <v>48.11</v>
      </c>
      <c r="Z50" s="5">
        <v>63.02</v>
      </c>
      <c r="AA50" s="5">
        <v>35.94</v>
      </c>
      <c r="AB50" s="5">
        <f t="shared" ref="AB50:AE50" si="113">if(X50=0, -1, (X50-average(X:X))/stdev(X:X))</f>
        <v>0.2786326047</v>
      </c>
      <c r="AC50" s="5">
        <f t="shared" si="113"/>
        <v>-0.1478061502</v>
      </c>
      <c r="AD50" s="5">
        <f t="shared" si="113"/>
        <v>0.1379253413</v>
      </c>
      <c r="AE50" s="5">
        <f t="shared" si="113"/>
        <v>-0.533143026</v>
      </c>
      <c r="AF50" s="5">
        <f t="shared" si="22"/>
        <v>-0.06609780756</v>
      </c>
      <c r="AG50" s="5">
        <f t="shared" si="23"/>
        <v>-0.2570949388</v>
      </c>
      <c r="AH50" s="1"/>
      <c r="AI50" s="5">
        <v>1.0</v>
      </c>
      <c r="AJ50" s="5">
        <v>77.0</v>
      </c>
      <c r="AK50" s="5">
        <f t="shared" si="11"/>
        <v>1.886490725</v>
      </c>
      <c r="AL50" s="5">
        <f t="shared" si="12"/>
        <v>0.1801624379</v>
      </c>
      <c r="AM50" s="5">
        <f t="shared" si="13"/>
        <v>0.4244554604</v>
      </c>
      <c r="AN50" s="1"/>
      <c r="AO50" s="5">
        <f t="shared" si="14"/>
        <v>-0.2469806588</v>
      </c>
      <c r="AP50" s="5">
        <v>-0.6963922056112088</v>
      </c>
      <c r="AQ50" s="5">
        <f t="shared" si="15"/>
        <v>-0.3593335455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5">
        <v>679.0</v>
      </c>
      <c r="B51" s="1" t="s">
        <v>62</v>
      </c>
      <c r="C51" s="1"/>
      <c r="D51" s="5">
        <v>35.5</v>
      </c>
      <c r="E51" s="5">
        <f t="shared" si="3"/>
        <v>-0.6719805651</v>
      </c>
      <c r="F51" s="5">
        <f t="shared" si="4"/>
        <v>-0.8197442071</v>
      </c>
      <c r="G51" s="1"/>
      <c r="H51" s="5">
        <v>4.0</v>
      </c>
      <c r="I51" s="5">
        <v>1.0</v>
      </c>
      <c r="J51" s="5">
        <f t="shared" ref="J51:K51" si="114">if(ISNUMBER(H51), (H51-average(H:H))/stdev(H:H), "")</f>
        <v>0.3570777979</v>
      </c>
      <c r="K51" s="5">
        <f t="shared" si="114"/>
        <v>0.3069816835</v>
      </c>
      <c r="L51" s="5">
        <f t="shared" si="19"/>
        <v>0.3320297407</v>
      </c>
      <c r="M51" s="5">
        <f t="shared" si="20"/>
        <v>0.5762202189</v>
      </c>
      <c r="N51" s="5"/>
      <c r="O51" s="5">
        <v>153.0</v>
      </c>
      <c r="P51" s="5">
        <v>0.0</v>
      </c>
      <c r="Q51" s="5">
        <f t="shared" si="5"/>
        <v>153</v>
      </c>
      <c r="R51" s="5">
        <f t="shared" si="6"/>
        <v>1</v>
      </c>
      <c r="S51" s="5">
        <f t="shared" si="7"/>
        <v>0.5062565905</v>
      </c>
      <c r="T51" s="5">
        <f t="shared" si="8"/>
        <v>-0.4638742617</v>
      </c>
      <c r="U51" s="5">
        <f t="shared" si="9"/>
        <v>0.02119116436</v>
      </c>
      <c r="V51" s="5">
        <f t="shared" si="10"/>
        <v>0.1455718529</v>
      </c>
      <c r="W51" s="1"/>
      <c r="X51" s="5">
        <v>49.35</v>
      </c>
      <c r="Y51" s="5">
        <v>27.54</v>
      </c>
      <c r="Z51" s="5">
        <v>61.2</v>
      </c>
      <c r="AA51" s="5">
        <v>38.15</v>
      </c>
      <c r="AB51" s="5">
        <f t="shared" ref="AB51:AE51" si="115">if(X51=0, -1, (X51-average(X:X))/stdev(X:X))</f>
        <v>-0.6409612824</v>
      </c>
      <c r="AC51" s="5">
        <f t="shared" si="115"/>
        <v>-1.509776813</v>
      </c>
      <c r="AD51" s="5">
        <f t="shared" si="115"/>
        <v>-0.009331671507</v>
      </c>
      <c r="AE51" s="5">
        <f t="shared" si="115"/>
        <v>-0.3669275524</v>
      </c>
      <c r="AF51" s="5">
        <f t="shared" si="22"/>
        <v>-0.6317493298</v>
      </c>
      <c r="AG51" s="5">
        <f t="shared" si="23"/>
        <v>-0.7948266036</v>
      </c>
      <c r="AH51" s="1"/>
      <c r="AI51" s="5">
        <v>0.0</v>
      </c>
      <c r="AJ51" s="5">
        <v>0.0</v>
      </c>
      <c r="AK51" s="5">
        <f t="shared" si="11"/>
        <v>-1</v>
      </c>
      <c r="AL51" s="5">
        <f t="shared" si="12"/>
        <v>-1</v>
      </c>
      <c r="AM51" s="5">
        <f t="shared" si="13"/>
        <v>-1</v>
      </c>
      <c r="AN51" s="1"/>
      <c r="AO51" s="5">
        <f t="shared" si="14"/>
        <v>-0.3785557478</v>
      </c>
      <c r="AP51" s="5">
        <v>-0.616508819483548</v>
      </c>
      <c r="AQ51" s="5">
        <f t="shared" si="15"/>
        <v>-0.4380440157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5">
        <v>826.0</v>
      </c>
      <c r="B52" s="1" t="s">
        <v>129</v>
      </c>
      <c r="C52" s="1"/>
      <c r="D52" s="5">
        <v>25.4</v>
      </c>
      <c r="E52" s="5">
        <f t="shared" si="3"/>
        <v>-0.7503524324</v>
      </c>
      <c r="F52" s="5">
        <f t="shared" si="4"/>
        <v>-0.8662288568</v>
      </c>
      <c r="G52" s="1"/>
      <c r="H52" s="5">
        <v>2.0</v>
      </c>
      <c r="I52" s="5">
        <v>-1.0</v>
      </c>
      <c r="J52" s="5">
        <f t="shared" ref="J52:K52" si="116">if(ISNUMBER(H52), (H52-average(H:H))/stdev(H:H), "")</f>
        <v>-2.754600155</v>
      </c>
      <c r="K52" s="5">
        <f t="shared" si="116"/>
        <v>-4.37448899</v>
      </c>
      <c r="L52" s="5">
        <f t="shared" si="19"/>
        <v>-3.564544572</v>
      </c>
      <c r="M52" s="5">
        <f t="shared" si="20"/>
        <v>-1.888000152</v>
      </c>
      <c r="N52" s="5"/>
      <c r="O52" s="5">
        <v>0.0</v>
      </c>
      <c r="P52" s="5">
        <v>0.0</v>
      </c>
      <c r="Q52" s="5">
        <f t="shared" si="5"/>
        <v>0</v>
      </c>
      <c r="R52" s="5">
        <f t="shared" si="6"/>
        <v>-1</v>
      </c>
      <c r="S52" s="5">
        <f t="shared" si="7"/>
        <v>-1</v>
      </c>
      <c r="T52" s="5">
        <f t="shared" si="8"/>
        <v>-1</v>
      </c>
      <c r="U52" s="5">
        <f t="shared" si="9"/>
        <v>-1</v>
      </c>
      <c r="V52" s="5">
        <f t="shared" si="10"/>
        <v>-1</v>
      </c>
      <c r="W52" s="1"/>
      <c r="X52" s="5">
        <v>62.5</v>
      </c>
      <c r="Y52" s="5">
        <v>56.25</v>
      </c>
      <c r="Z52" s="5">
        <v>64.84</v>
      </c>
      <c r="AA52" s="5">
        <v>47.66</v>
      </c>
      <c r="AB52" s="5">
        <f t="shared" ref="AB52:AE52" si="117">if(X52=0, -1, (X52-average(X:X))/stdev(X:X))</f>
        <v>0.2608030439</v>
      </c>
      <c r="AC52" s="5">
        <f t="shared" si="117"/>
        <v>0.3911555024</v>
      </c>
      <c r="AD52" s="5">
        <f t="shared" si="117"/>
        <v>0.2851823541</v>
      </c>
      <c r="AE52" s="5">
        <f t="shared" si="117"/>
        <v>0.3483254587</v>
      </c>
      <c r="AF52" s="5">
        <f t="shared" si="22"/>
        <v>0.3213665898</v>
      </c>
      <c r="AG52" s="5">
        <f t="shared" si="23"/>
        <v>0.5668920442</v>
      </c>
      <c r="AH52" s="1"/>
      <c r="AI52" s="5">
        <v>8.0</v>
      </c>
      <c r="AJ52" s="5">
        <v>3500.0</v>
      </c>
      <c r="AK52" s="5">
        <f t="shared" si="11"/>
        <v>3.544068044</v>
      </c>
      <c r="AL52" s="5">
        <f t="shared" si="12"/>
        <v>0.8630690183</v>
      </c>
      <c r="AM52" s="5">
        <f t="shared" si="13"/>
        <v>0.9290150797</v>
      </c>
      <c r="AN52" s="1"/>
      <c r="AO52" s="5">
        <f t="shared" si="14"/>
        <v>-0.4516643769</v>
      </c>
      <c r="AP52" s="1"/>
      <c r="AQ52" s="5">
        <f t="shared" si="15"/>
        <v>-0.4516643769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5">
        <v>871.0</v>
      </c>
      <c r="B53" s="1" t="s">
        <v>77</v>
      </c>
      <c r="C53" s="1"/>
      <c r="D53" s="5">
        <v>103.5</v>
      </c>
      <c r="E53" s="5">
        <f t="shared" si="3"/>
        <v>-0.1443283893</v>
      </c>
      <c r="F53" s="5">
        <f t="shared" si="4"/>
        <v>-0.3799057637</v>
      </c>
      <c r="G53" s="1"/>
      <c r="H53" s="5">
        <v>4.0</v>
      </c>
      <c r="I53" s="5">
        <v>1.0</v>
      </c>
      <c r="J53" s="5">
        <f t="shared" ref="J53:K53" si="118">if(ISNUMBER(H53), (H53-average(H:H))/stdev(H:H), "")</f>
        <v>0.3570777979</v>
      </c>
      <c r="K53" s="5">
        <f t="shared" si="118"/>
        <v>0.3069816835</v>
      </c>
      <c r="L53" s="5">
        <f t="shared" si="19"/>
        <v>0.3320297407</v>
      </c>
      <c r="M53" s="5">
        <f t="shared" si="20"/>
        <v>0.5762202189</v>
      </c>
      <c r="N53" s="5"/>
      <c r="O53" s="5">
        <v>0.0</v>
      </c>
      <c r="P53" s="5">
        <v>0.0</v>
      </c>
      <c r="Q53" s="5">
        <f t="shared" si="5"/>
        <v>0</v>
      </c>
      <c r="R53" s="5">
        <f t="shared" si="6"/>
        <v>-1</v>
      </c>
      <c r="S53" s="5">
        <f t="shared" si="7"/>
        <v>-1</v>
      </c>
      <c r="T53" s="5">
        <f t="shared" si="8"/>
        <v>-1</v>
      </c>
      <c r="U53" s="5">
        <f t="shared" si="9"/>
        <v>-1</v>
      </c>
      <c r="V53" s="5">
        <f t="shared" si="10"/>
        <v>-1</v>
      </c>
      <c r="W53" s="1"/>
      <c r="X53" s="5">
        <v>65.89</v>
      </c>
      <c r="Y53" s="5">
        <v>40.17</v>
      </c>
      <c r="Z53" s="5">
        <v>47.27</v>
      </c>
      <c r="AA53" s="5">
        <v>32.23</v>
      </c>
      <c r="AB53" s="5">
        <f t="shared" ref="AB53:AE53" si="119">if(X53=0, -1, (X53-average(X:X))/stdev(X:X))</f>
        <v>0.4932730869</v>
      </c>
      <c r="AC53" s="5">
        <f t="shared" si="119"/>
        <v>-0.6735255018</v>
      </c>
      <c r="AD53" s="5">
        <f t="shared" si="119"/>
        <v>-1.136414193</v>
      </c>
      <c r="AE53" s="5">
        <f t="shared" si="119"/>
        <v>-0.812174432</v>
      </c>
      <c r="AF53" s="5">
        <f t="shared" si="22"/>
        <v>-0.5322102599</v>
      </c>
      <c r="AG53" s="5">
        <f t="shared" si="23"/>
        <v>-0.7295274223</v>
      </c>
      <c r="AH53" s="1"/>
      <c r="AI53" s="5">
        <v>0.0</v>
      </c>
      <c r="AJ53" s="5">
        <v>0.0</v>
      </c>
      <c r="AK53" s="5">
        <f t="shared" si="11"/>
        <v>-1</v>
      </c>
      <c r="AL53" s="5">
        <f t="shared" si="12"/>
        <v>-1</v>
      </c>
      <c r="AM53" s="5">
        <f t="shared" si="13"/>
        <v>-1</v>
      </c>
      <c r="AN53" s="1"/>
      <c r="AO53" s="5">
        <f t="shared" si="14"/>
        <v>-0.5066425934</v>
      </c>
      <c r="AP53" s="5">
        <v>-0.457174823800665</v>
      </c>
      <c r="AQ53" s="5">
        <f t="shared" si="15"/>
        <v>-0.494275651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5">
        <v>924.0</v>
      </c>
      <c r="B54" s="1" t="s">
        <v>79</v>
      </c>
      <c r="C54" s="1"/>
      <c r="D54" s="5">
        <v>21.6</v>
      </c>
      <c r="E54" s="5">
        <f t="shared" si="3"/>
        <v>-0.7798388776</v>
      </c>
      <c r="F54" s="5">
        <f t="shared" si="4"/>
        <v>-0.8830848643</v>
      </c>
      <c r="G54" s="1"/>
      <c r="H54" s="5">
        <v>4.0</v>
      </c>
      <c r="I54" s="5">
        <v>1.0</v>
      </c>
      <c r="J54" s="5">
        <f t="shared" ref="J54:K54" si="120">if(ISNUMBER(H54), (H54-average(H:H))/stdev(H:H), "")</f>
        <v>0.3570777979</v>
      </c>
      <c r="K54" s="5">
        <f t="shared" si="120"/>
        <v>0.3069816835</v>
      </c>
      <c r="L54" s="5">
        <f t="shared" si="19"/>
        <v>0.3320297407</v>
      </c>
      <c r="M54" s="5">
        <f t="shared" si="20"/>
        <v>0.5762202189</v>
      </c>
      <c r="N54" s="5"/>
      <c r="O54" s="5">
        <v>67.0</v>
      </c>
      <c r="P54" s="5">
        <v>0.0</v>
      </c>
      <c r="Q54" s="5">
        <f t="shared" si="5"/>
        <v>67</v>
      </c>
      <c r="R54" s="5">
        <f t="shared" si="6"/>
        <v>1</v>
      </c>
      <c r="S54" s="5">
        <f t="shared" si="7"/>
        <v>0.5062565905</v>
      </c>
      <c r="T54" s="5">
        <f t="shared" si="8"/>
        <v>-0.6039375475</v>
      </c>
      <c r="U54" s="5">
        <f t="shared" si="9"/>
        <v>-0.04884047852</v>
      </c>
      <c r="V54" s="5">
        <f t="shared" si="10"/>
        <v>-0.2209988202</v>
      </c>
      <c r="W54" s="1"/>
      <c r="X54" s="5">
        <v>38.22</v>
      </c>
      <c r="Y54" s="5">
        <v>33.01</v>
      </c>
      <c r="Z54" s="5">
        <v>60.68</v>
      </c>
      <c r="AA54" s="5">
        <v>27.21</v>
      </c>
      <c r="AB54" s="5">
        <f t="shared" ref="AB54:AE54" si="121">if(X54=0, -1, (X54-average(X:X))/stdev(X:X))</f>
        <v>-1.404203636</v>
      </c>
      <c r="AC54" s="5">
        <f t="shared" si="121"/>
        <v>-1.147599879</v>
      </c>
      <c r="AD54" s="5">
        <f t="shared" si="121"/>
        <v>-0.05140510374</v>
      </c>
      <c r="AE54" s="5">
        <f t="shared" si="121"/>
        <v>-1.189731752</v>
      </c>
      <c r="AF54" s="5">
        <f t="shared" si="22"/>
        <v>-0.9482350929</v>
      </c>
      <c r="AG54" s="5">
        <f t="shared" si="23"/>
        <v>-0.9737736353</v>
      </c>
      <c r="AH54" s="1"/>
      <c r="AI54" s="5">
        <v>0.0</v>
      </c>
      <c r="AJ54" s="5">
        <v>0.0</v>
      </c>
      <c r="AK54" s="5">
        <f t="shared" si="11"/>
        <v>-1</v>
      </c>
      <c r="AL54" s="5">
        <f t="shared" si="12"/>
        <v>-1</v>
      </c>
      <c r="AM54" s="5">
        <f t="shared" si="13"/>
        <v>-1</v>
      </c>
      <c r="AN54" s="1"/>
      <c r="AO54" s="5">
        <f t="shared" si="14"/>
        <v>-0.5003274202</v>
      </c>
      <c r="AP54" s="5">
        <v>-0.6351990053620641</v>
      </c>
      <c r="AQ54" s="5">
        <f t="shared" si="15"/>
        <v>-0.5340453165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5">
        <v>492.0</v>
      </c>
      <c r="B55" s="1" t="s">
        <v>46</v>
      </c>
      <c r="C55" s="1"/>
      <c r="D55" s="5">
        <v>33.4</v>
      </c>
      <c r="E55" s="5">
        <f t="shared" si="3"/>
        <v>-0.6882757059</v>
      </c>
      <c r="F55" s="5">
        <f t="shared" si="4"/>
        <v>-0.829623834</v>
      </c>
      <c r="G55" s="1"/>
      <c r="H55" s="5">
        <v>2.0</v>
      </c>
      <c r="I55" s="5">
        <v>0.0</v>
      </c>
      <c r="J55" s="5">
        <f t="shared" ref="J55:K55" si="122">if(ISNUMBER(H55), (H55-average(H:H))/stdev(H:H), "")</f>
        <v>-2.754600155</v>
      </c>
      <c r="K55" s="5">
        <f t="shared" si="122"/>
        <v>-2.033753653</v>
      </c>
      <c r="L55" s="5">
        <f t="shared" si="19"/>
        <v>-2.394176904</v>
      </c>
      <c r="M55" s="5">
        <f t="shared" si="20"/>
        <v>-1.547312801</v>
      </c>
      <c r="N55" s="5"/>
      <c r="O55" s="5">
        <v>944.0</v>
      </c>
      <c r="P55" s="5">
        <v>0.0</v>
      </c>
      <c r="Q55" s="5">
        <f t="shared" si="5"/>
        <v>944</v>
      </c>
      <c r="R55" s="5">
        <f t="shared" si="6"/>
        <v>1</v>
      </c>
      <c r="S55" s="5">
        <f t="shared" si="7"/>
        <v>0.5062565905</v>
      </c>
      <c r="T55" s="5">
        <f t="shared" si="8"/>
        <v>0.8243822388</v>
      </c>
      <c r="U55" s="5">
        <f t="shared" si="9"/>
        <v>0.6653194146</v>
      </c>
      <c r="V55" s="5">
        <f t="shared" si="10"/>
        <v>0.8156711437</v>
      </c>
      <c r="W55" s="1"/>
      <c r="X55" s="5">
        <v>34.64</v>
      </c>
      <c r="Y55" s="5">
        <v>35.09</v>
      </c>
      <c r="Z55" s="5">
        <v>57.03</v>
      </c>
      <c r="AA55" s="5">
        <v>37.7</v>
      </c>
      <c r="AB55" s="5">
        <f t="shared" ref="AB55:AE55" si="123">if(X55=0, -1, (X55-average(X:X))/stdev(X:X))</f>
        <v>-1.649702974</v>
      </c>
      <c r="AC55" s="5">
        <f t="shared" si="123"/>
        <v>-1.009879948</v>
      </c>
      <c r="AD55" s="5">
        <f t="shared" si="123"/>
        <v>-0.3467282338</v>
      </c>
      <c r="AE55" s="5">
        <f t="shared" si="123"/>
        <v>-0.4007723321</v>
      </c>
      <c r="AF55" s="5">
        <f t="shared" si="22"/>
        <v>-0.851770872</v>
      </c>
      <c r="AG55" s="5">
        <f t="shared" si="23"/>
        <v>-0.9229143362</v>
      </c>
      <c r="AH55" s="1"/>
      <c r="AI55" s="5">
        <v>0.0</v>
      </c>
      <c r="AJ55" s="5">
        <v>0.0</v>
      </c>
      <c r="AK55" s="5">
        <f t="shared" si="11"/>
        <v>-1</v>
      </c>
      <c r="AL55" s="5">
        <f t="shared" si="12"/>
        <v>-1</v>
      </c>
      <c r="AM55" s="5">
        <f t="shared" si="13"/>
        <v>-1</v>
      </c>
      <c r="AN55" s="1"/>
      <c r="AO55" s="5">
        <f t="shared" si="14"/>
        <v>-0.6968359655</v>
      </c>
      <c r="AP55" s="5">
        <v>-0.15415235078315023</v>
      </c>
      <c r="AQ55" s="5">
        <f t="shared" si="15"/>
        <v>-0.5611650618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5">
        <v>815.0</v>
      </c>
      <c r="B56" s="1" t="s">
        <v>49</v>
      </c>
      <c r="C56" s="1"/>
      <c r="D56" s="5">
        <v>23.0</v>
      </c>
      <c r="E56" s="5">
        <f t="shared" si="3"/>
        <v>-0.7689754504</v>
      </c>
      <c r="F56" s="5">
        <f t="shared" si="4"/>
        <v>-0.8769124531</v>
      </c>
      <c r="G56" s="1"/>
      <c r="H56" s="5">
        <v>4.0</v>
      </c>
      <c r="I56" s="5">
        <v>0.0</v>
      </c>
      <c r="J56" s="5">
        <f t="shared" ref="J56:K56" si="124">if(ISNUMBER(H56), (H56-average(H:H))/stdev(H:H), "")</f>
        <v>0.3570777979</v>
      </c>
      <c r="K56" s="5">
        <f t="shared" si="124"/>
        <v>-2.033753653</v>
      </c>
      <c r="L56" s="5">
        <f t="shared" si="19"/>
        <v>-0.8383379276</v>
      </c>
      <c r="M56" s="5">
        <f t="shared" si="20"/>
        <v>-0.9156079552</v>
      </c>
      <c r="N56" s="5"/>
      <c r="O56" s="5">
        <v>183.0</v>
      </c>
      <c r="P56" s="5">
        <v>0.0</v>
      </c>
      <c r="Q56" s="5">
        <f t="shared" si="5"/>
        <v>183</v>
      </c>
      <c r="R56" s="5">
        <f t="shared" si="6"/>
        <v>1</v>
      </c>
      <c r="S56" s="5">
        <f t="shared" si="7"/>
        <v>0.5062565905</v>
      </c>
      <c r="T56" s="5">
        <f t="shared" si="8"/>
        <v>-0.415014976</v>
      </c>
      <c r="U56" s="5">
        <f t="shared" si="9"/>
        <v>0.04562080723</v>
      </c>
      <c r="V56" s="5">
        <f t="shared" si="10"/>
        <v>0.2135902789</v>
      </c>
      <c r="W56" s="1"/>
      <c r="X56" s="5">
        <v>41.28</v>
      </c>
      <c r="Y56" s="5">
        <v>24.35</v>
      </c>
      <c r="Z56" s="5">
        <v>63.15</v>
      </c>
      <c r="AA56" s="5">
        <v>39.19</v>
      </c>
      <c r="AB56" s="5">
        <f t="shared" ref="AB56:AE56" si="125">if(X56=0, -1, (X56-average(X:X))/stdev(X:X))</f>
        <v>-1.19436342</v>
      </c>
      <c r="AC56" s="5">
        <f t="shared" si="125"/>
        <v>-1.720991515</v>
      </c>
      <c r="AD56" s="5">
        <f t="shared" si="125"/>
        <v>0.1484436994</v>
      </c>
      <c r="AE56" s="5">
        <f t="shared" si="125"/>
        <v>-0.288708506</v>
      </c>
      <c r="AF56" s="5">
        <f t="shared" si="22"/>
        <v>-0.7639049354</v>
      </c>
      <c r="AG56" s="5">
        <f t="shared" si="23"/>
        <v>-0.8740165533</v>
      </c>
      <c r="AH56" s="1"/>
      <c r="AI56" s="5">
        <v>0.0</v>
      </c>
      <c r="AJ56" s="5">
        <v>0.0</v>
      </c>
      <c r="AK56" s="5">
        <f t="shared" si="11"/>
        <v>-1</v>
      </c>
      <c r="AL56" s="5">
        <f t="shared" si="12"/>
        <v>-1</v>
      </c>
      <c r="AM56" s="5">
        <f t="shared" si="13"/>
        <v>-1</v>
      </c>
      <c r="AN56" s="1"/>
      <c r="AO56" s="5">
        <f t="shared" si="14"/>
        <v>-0.6905893365</v>
      </c>
      <c r="AP56" s="5">
        <v>-0.28406127213413285</v>
      </c>
      <c r="AQ56" s="5">
        <f t="shared" si="15"/>
        <v>-0.5889573204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5">
        <v>1074.0</v>
      </c>
      <c r="B57" s="1" t="s">
        <v>95</v>
      </c>
      <c r="C57" s="1"/>
      <c r="D57" s="5">
        <v>30.3</v>
      </c>
      <c r="E57" s="5">
        <f t="shared" si="3"/>
        <v>-0.7123304374</v>
      </c>
      <c r="F57" s="5">
        <f t="shared" si="4"/>
        <v>-0.8439967046</v>
      </c>
      <c r="G57" s="1"/>
      <c r="H57" s="5">
        <v>4.0</v>
      </c>
      <c r="I57" s="5">
        <v>1.0</v>
      </c>
      <c r="J57" s="5">
        <f t="shared" ref="J57:K57" si="126">if(ISNUMBER(H57), (H57-average(H:H))/stdev(H:H), "")</f>
        <v>0.3570777979</v>
      </c>
      <c r="K57" s="5">
        <f t="shared" si="126"/>
        <v>0.3069816835</v>
      </c>
      <c r="L57" s="5">
        <f t="shared" si="19"/>
        <v>0.3320297407</v>
      </c>
      <c r="M57" s="5">
        <f t="shared" si="20"/>
        <v>0.5762202189</v>
      </c>
      <c r="N57" s="5"/>
      <c r="O57" s="5">
        <v>24.0</v>
      </c>
      <c r="P57" s="5">
        <v>0.0</v>
      </c>
      <c r="Q57" s="5">
        <f t="shared" si="5"/>
        <v>24</v>
      </c>
      <c r="R57" s="5">
        <f t="shared" si="6"/>
        <v>1</v>
      </c>
      <c r="S57" s="5">
        <f t="shared" si="7"/>
        <v>0.5062565905</v>
      </c>
      <c r="T57" s="5">
        <f t="shared" si="8"/>
        <v>-0.6739691904</v>
      </c>
      <c r="U57" s="5">
        <f t="shared" si="9"/>
        <v>-0.08385629997</v>
      </c>
      <c r="V57" s="5">
        <f t="shared" si="10"/>
        <v>-0.2895795227</v>
      </c>
      <c r="W57" s="1"/>
      <c r="X57" s="5">
        <v>30.47</v>
      </c>
      <c r="Y57" s="5">
        <v>15.82</v>
      </c>
      <c r="Z57" s="5">
        <v>44.4</v>
      </c>
      <c r="AA57" s="5">
        <v>16.6</v>
      </c>
      <c r="AB57" s="5">
        <f t="shared" ref="AB57:AE57" si="127">if(X57=0, -1, (X57-average(X:X))/stdev(X:X))</f>
        <v>-1.935661699</v>
      </c>
      <c r="AC57" s="5">
        <f t="shared" si="127"/>
        <v>-2.285775654</v>
      </c>
      <c r="AD57" s="5">
        <f t="shared" si="127"/>
        <v>-1.368627174</v>
      </c>
      <c r="AE57" s="5">
        <f t="shared" si="127"/>
        <v>-1.987716447</v>
      </c>
      <c r="AF57" s="5">
        <f t="shared" si="22"/>
        <v>-1.894445244</v>
      </c>
      <c r="AG57" s="5">
        <f t="shared" si="23"/>
        <v>-1.376388478</v>
      </c>
      <c r="AH57" s="1"/>
      <c r="AI57" s="5">
        <v>0.0</v>
      </c>
      <c r="AJ57" s="5">
        <v>0.0</v>
      </c>
      <c r="AK57" s="5">
        <f t="shared" si="11"/>
        <v>-1</v>
      </c>
      <c r="AL57" s="5">
        <f t="shared" si="12"/>
        <v>-1</v>
      </c>
      <c r="AM57" s="5">
        <f t="shared" si="13"/>
        <v>-1</v>
      </c>
      <c r="AN57" s="1"/>
      <c r="AO57" s="5">
        <f t="shared" si="14"/>
        <v>-0.5867488974</v>
      </c>
      <c r="AP57" s="5">
        <v>-0.796544004992839</v>
      </c>
      <c r="AQ57" s="5">
        <f t="shared" si="15"/>
        <v>-0.6391976743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5">
        <v>1021.0</v>
      </c>
      <c r="B58" s="1" t="s">
        <v>97</v>
      </c>
      <c r="C58" s="1"/>
      <c r="D58" s="5">
        <v>36.7</v>
      </c>
      <c r="E58" s="5">
        <f t="shared" si="3"/>
        <v>-0.6626690562</v>
      </c>
      <c r="F58" s="5">
        <f t="shared" si="4"/>
        <v>-0.8140448735</v>
      </c>
      <c r="G58" s="1"/>
      <c r="H58" s="5">
        <v>4.0</v>
      </c>
      <c r="I58" s="5">
        <v>1.0</v>
      </c>
      <c r="J58" s="5">
        <f t="shared" ref="J58:K58" si="128">if(ISNUMBER(H58), (H58-average(H:H))/stdev(H:H), "")</f>
        <v>0.3570777979</v>
      </c>
      <c r="K58" s="5">
        <f t="shared" si="128"/>
        <v>0.3069816835</v>
      </c>
      <c r="L58" s="5">
        <f t="shared" si="19"/>
        <v>0.3320297407</v>
      </c>
      <c r="M58" s="5">
        <f t="shared" si="20"/>
        <v>0.5762202189</v>
      </c>
      <c r="N58" s="5"/>
      <c r="O58" s="5">
        <v>0.0</v>
      </c>
      <c r="P58" s="5">
        <v>0.0</v>
      </c>
      <c r="Q58" s="5">
        <f t="shared" si="5"/>
        <v>0</v>
      </c>
      <c r="R58" s="5">
        <f t="shared" si="6"/>
        <v>-1</v>
      </c>
      <c r="S58" s="5">
        <f t="shared" si="7"/>
        <v>-1</v>
      </c>
      <c r="T58" s="5">
        <f t="shared" si="8"/>
        <v>-1</v>
      </c>
      <c r="U58" s="5">
        <f t="shared" si="9"/>
        <v>-1</v>
      </c>
      <c r="V58" s="5">
        <f t="shared" si="10"/>
        <v>-1</v>
      </c>
      <c r="W58" s="1"/>
      <c r="X58" s="5">
        <v>43.36</v>
      </c>
      <c r="Y58" s="5">
        <v>36.59</v>
      </c>
      <c r="Z58" s="5">
        <v>37.11</v>
      </c>
      <c r="AA58" s="5">
        <v>21.03</v>
      </c>
      <c r="AB58" s="5">
        <f t="shared" ref="AB58:AE58" si="129">if(X58=0, -1, (X58-average(X:X))/stdev(X:X))</f>
        <v>-1.051726934</v>
      </c>
      <c r="AC58" s="5">
        <f t="shared" si="129"/>
        <v>-0.9105626905</v>
      </c>
      <c r="AD58" s="5">
        <f t="shared" si="129"/>
        <v>-1.95846433</v>
      </c>
      <c r="AE58" s="5">
        <f t="shared" si="129"/>
        <v>-1.654533394</v>
      </c>
      <c r="AF58" s="5">
        <f t="shared" si="22"/>
        <v>-1.393821837</v>
      </c>
      <c r="AG58" s="5">
        <f t="shared" si="23"/>
        <v>-1.18060232</v>
      </c>
      <c r="AH58" s="1"/>
      <c r="AI58" s="5">
        <v>0.0</v>
      </c>
      <c r="AJ58" s="5">
        <v>0.0</v>
      </c>
      <c r="AK58" s="5">
        <f t="shared" si="11"/>
        <v>-1</v>
      </c>
      <c r="AL58" s="5">
        <f t="shared" si="12"/>
        <v>-1</v>
      </c>
      <c r="AM58" s="5">
        <f t="shared" si="13"/>
        <v>-1</v>
      </c>
      <c r="AN58" s="1"/>
      <c r="AO58" s="5">
        <f t="shared" si="14"/>
        <v>-0.6836853948</v>
      </c>
      <c r="AP58" s="5">
        <v>-0.7189691086660788</v>
      </c>
      <c r="AQ58" s="5">
        <f t="shared" si="15"/>
        <v>-0.6925063233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5">
        <v>1222.0</v>
      </c>
      <c r="B59" s="1" t="s">
        <v>127</v>
      </c>
      <c r="C59" s="1"/>
      <c r="D59" s="5">
        <v>27.0</v>
      </c>
      <c r="E59" s="5">
        <f t="shared" si="3"/>
        <v>-0.7379370871</v>
      </c>
      <c r="F59" s="5">
        <f t="shared" si="4"/>
        <v>-0.8590326461</v>
      </c>
      <c r="G59" s="1"/>
      <c r="H59" s="5">
        <v>4.0</v>
      </c>
      <c r="I59" s="5">
        <v>1.0</v>
      </c>
      <c r="J59" s="5">
        <f t="shared" ref="J59:K59" si="130">if(ISNUMBER(H59), (H59-average(H:H))/stdev(H:H), "")</f>
        <v>0.3570777979</v>
      </c>
      <c r="K59" s="5">
        <f t="shared" si="130"/>
        <v>0.3069816835</v>
      </c>
      <c r="L59" s="5">
        <f t="shared" si="19"/>
        <v>0.3320297407</v>
      </c>
      <c r="M59" s="5">
        <f t="shared" si="20"/>
        <v>0.5762202189</v>
      </c>
      <c r="N59" s="5"/>
      <c r="O59" s="5">
        <v>0.0</v>
      </c>
      <c r="P59" s="5">
        <v>0.0</v>
      </c>
      <c r="Q59" s="5">
        <f t="shared" si="5"/>
        <v>0</v>
      </c>
      <c r="R59" s="5">
        <f t="shared" si="6"/>
        <v>-1</v>
      </c>
      <c r="S59" s="5">
        <f t="shared" si="7"/>
        <v>-1</v>
      </c>
      <c r="T59" s="5">
        <f t="shared" si="8"/>
        <v>-1</v>
      </c>
      <c r="U59" s="5">
        <f t="shared" si="9"/>
        <v>-1</v>
      </c>
      <c r="V59" s="5">
        <f t="shared" si="10"/>
        <v>-1</v>
      </c>
      <c r="W59" s="1"/>
      <c r="X59" s="5">
        <v>27.34</v>
      </c>
      <c r="Y59" s="5">
        <v>18.75</v>
      </c>
      <c r="Z59" s="5">
        <v>28.13</v>
      </c>
      <c r="AA59" s="5">
        <v>14.84</v>
      </c>
      <c r="AB59" s="5">
        <f t="shared" ref="AB59:AE59" si="131">if(X59=0, -1, (X59-average(X:X))/stdev(X:X))</f>
        <v>-2.150302181</v>
      </c>
      <c r="AC59" s="5">
        <f t="shared" si="131"/>
        <v>-2.091775944</v>
      </c>
      <c r="AD59" s="5">
        <f t="shared" si="131"/>
        <v>-2.68504014</v>
      </c>
      <c r="AE59" s="5">
        <f t="shared" si="131"/>
        <v>-2.120087141</v>
      </c>
      <c r="AF59" s="5">
        <f t="shared" si="22"/>
        <v>-2.261801352</v>
      </c>
      <c r="AG59" s="5">
        <f t="shared" si="23"/>
        <v>-1.503928639</v>
      </c>
      <c r="AH59" s="1"/>
      <c r="AI59" s="5">
        <v>0.0</v>
      </c>
      <c r="AJ59" s="5">
        <v>0.0</v>
      </c>
      <c r="AK59" s="5">
        <f t="shared" si="11"/>
        <v>-1</v>
      </c>
      <c r="AL59" s="5">
        <f t="shared" si="12"/>
        <v>-1</v>
      </c>
      <c r="AM59" s="5">
        <f t="shared" si="13"/>
        <v>-1</v>
      </c>
      <c r="AN59" s="1"/>
      <c r="AO59" s="5">
        <f t="shared" si="14"/>
        <v>-0.7573482133</v>
      </c>
      <c r="AP59" s="1"/>
      <c r="AQ59" s="5">
        <f t="shared" si="15"/>
        <v>-0.7573482133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5">
        <v>245.0</v>
      </c>
      <c r="B60" s="1" t="s">
        <v>128</v>
      </c>
      <c r="C60" s="1"/>
      <c r="D60" s="5">
        <v>40.2</v>
      </c>
      <c r="E60" s="5">
        <f t="shared" si="3"/>
        <v>-0.6355104883</v>
      </c>
      <c r="F60" s="5">
        <f t="shared" si="4"/>
        <v>-0.797189117</v>
      </c>
      <c r="G60" s="1"/>
      <c r="H60" s="5">
        <v>2.0</v>
      </c>
      <c r="I60" s="5">
        <v>1.0</v>
      </c>
      <c r="J60" s="5">
        <f t="shared" ref="J60:K60" si="132">if(ISNUMBER(H60), (H60-average(H:H))/stdev(H:H), "")</f>
        <v>-2.754600155</v>
      </c>
      <c r="K60" s="5">
        <f t="shared" si="132"/>
        <v>0.3069816835</v>
      </c>
      <c r="L60" s="5">
        <f t="shared" si="19"/>
        <v>-1.223809236</v>
      </c>
      <c r="M60" s="5">
        <f t="shared" si="20"/>
        <v>-1.106259118</v>
      </c>
      <c r="N60" s="5"/>
      <c r="O60" s="5">
        <v>0.0</v>
      </c>
      <c r="P60" s="5">
        <v>0.0</v>
      </c>
      <c r="Q60" s="5">
        <f t="shared" si="5"/>
        <v>0</v>
      </c>
      <c r="R60" s="5">
        <f t="shared" si="6"/>
        <v>-1</v>
      </c>
      <c r="S60" s="5">
        <f t="shared" si="7"/>
        <v>-1</v>
      </c>
      <c r="T60" s="5">
        <f t="shared" si="8"/>
        <v>-1</v>
      </c>
      <c r="U60" s="5">
        <f t="shared" si="9"/>
        <v>-1</v>
      </c>
      <c r="V60" s="5">
        <f t="shared" si="10"/>
        <v>-1</v>
      </c>
      <c r="W60" s="1"/>
      <c r="X60" s="5">
        <v>48.44</v>
      </c>
      <c r="Y60" s="5">
        <v>49.22</v>
      </c>
      <c r="Z60" s="5">
        <v>67.19</v>
      </c>
      <c r="AA60" s="5">
        <v>46.09</v>
      </c>
      <c r="AB60" s="5">
        <f t="shared" ref="AB60:AE60" si="133">if(X60=0, -1, (X60-average(X:X))/stdev(X:X))</f>
        <v>-0.7033647453</v>
      </c>
      <c r="AC60" s="5">
        <f t="shared" si="133"/>
        <v>-0.07431137938</v>
      </c>
      <c r="AD60" s="5">
        <f t="shared" si="133"/>
        <v>0.4753219036</v>
      </c>
      <c r="AE60" s="5">
        <f t="shared" si="133"/>
        <v>0.2302447828</v>
      </c>
      <c r="AF60" s="5">
        <f t="shared" si="22"/>
        <v>-0.01802735957</v>
      </c>
      <c r="AG60" s="5">
        <f t="shared" si="23"/>
        <v>-0.134266003</v>
      </c>
      <c r="AH60" s="1"/>
      <c r="AI60" s="5">
        <v>0.0</v>
      </c>
      <c r="AJ60" s="5">
        <v>0.0</v>
      </c>
      <c r="AK60" s="5">
        <f t="shared" si="11"/>
        <v>-1</v>
      </c>
      <c r="AL60" s="5">
        <f t="shared" si="12"/>
        <v>-1</v>
      </c>
      <c r="AM60" s="5">
        <f t="shared" si="13"/>
        <v>-1</v>
      </c>
      <c r="AN60" s="1"/>
      <c r="AO60" s="5">
        <f t="shared" si="14"/>
        <v>-0.8075428476</v>
      </c>
      <c r="AP60" s="1"/>
      <c r="AQ60" s="5">
        <f t="shared" si="15"/>
        <v>-0.8075428476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5">
        <v>1016.0</v>
      </c>
      <c r="B61" s="1" t="s">
        <v>90</v>
      </c>
      <c r="C61" s="1"/>
      <c r="D61" s="1"/>
      <c r="E61" s="5">
        <f t="shared" si="3"/>
        <v>-1</v>
      </c>
      <c r="F61" s="5">
        <f t="shared" si="4"/>
        <v>-1</v>
      </c>
      <c r="G61" s="1"/>
      <c r="H61" s="5">
        <v>4.0</v>
      </c>
      <c r="I61" s="5">
        <v>1.0</v>
      </c>
      <c r="J61" s="5">
        <f t="shared" ref="J61:K61" si="134">if(ISNUMBER(H61), (H61-average(H:H))/stdev(H:H), "")</f>
        <v>0.3570777979</v>
      </c>
      <c r="K61" s="5">
        <f t="shared" si="134"/>
        <v>0.3069816835</v>
      </c>
      <c r="L61" s="5">
        <f t="shared" si="19"/>
        <v>0.3320297407</v>
      </c>
      <c r="M61" s="5">
        <f t="shared" si="20"/>
        <v>0.5762202189</v>
      </c>
      <c r="N61" s="5"/>
      <c r="O61" s="5">
        <v>0.0</v>
      </c>
      <c r="P61" s="5">
        <v>15.0</v>
      </c>
      <c r="Q61" s="5">
        <f t="shared" si="5"/>
        <v>15</v>
      </c>
      <c r="R61" s="5">
        <f t="shared" si="6"/>
        <v>-1</v>
      </c>
      <c r="S61" s="5">
        <f t="shared" si="7"/>
        <v>-2.085045522</v>
      </c>
      <c r="T61" s="5">
        <f t="shared" si="8"/>
        <v>-0.6886269761</v>
      </c>
      <c r="U61" s="5">
        <f t="shared" si="9"/>
        <v>-1.386836249</v>
      </c>
      <c r="V61" s="5">
        <f t="shared" si="10"/>
        <v>-1.177640119</v>
      </c>
      <c r="W61" s="1"/>
      <c r="X61" s="5">
        <v>45.9</v>
      </c>
      <c r="Y61" s="5">
        <v>32.94</v>
      </c>
      <c r="Z61" s="5">
        <v>46.03</v>
      </c>
      <c r="AA61" s="5">
        <v>25.91</v>
      </c>
      <c r="AB61" s="5">
        <f t="shared" ref="AB61:AE61" si="135">if(X61=0, -1, (X61-average(X:X))/stdev(X:X))</f>
        <v>-0.8775458395</v>
      </c>
      <c r="AC61" s="5">
        <f t="shared" si="135"/>
        <v>-1.152234685</v>
      </c>
      <c r="AD61" s="5">
        <f t="shared" si="135"/>
        <v>-1.236743146</v>
      </c>
      <c r="AE61" s="5">
        <f t="shared" si="135"/>
        <v>-1.28750556</v>
      </c>
      <c r="AF61" s="5">
        <f t="shared" si="22"/>
        <v>-1.138507308</v>
      </c>
      <c r="AG61" s="5">
        <f t="shared" si="23"/>
        <v>-1.067008579</v>
      </c>
      <c r="AH61" s="1"/>
      <c r="AI61" s="5">
        <v>0.0</v>
      </c>
      <c r="AJ61" s="5">
        <v>0.0</v>
      </c>
      <c r="AK61" s="5">
        <f t="shared" si="11"/>
        <v>-1</v>
      </c>
      <c r="AL61" s="5">
        <f t="shared" si="12"/>
        <v>-1</v>
      </c>
      <c r="AM61" s="5">
        <f t="shared" si="13"/>
        <v>-1</v>
      </c>
      <c r="AN61" s="1"/>
      <c r="AO61" s="5">
        <f t="shared" si="14"/>
        <v>-0.7336856958</v>
      </c>
      <c r="AP61" s="5">
        <v>-1.1304013500721704</v>
      </c>
      <c r="AQ61" s="5">
        <f t="shared" si="15"/>
        <v>-0.8328646093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5">
        <v>832.0</v>
      </c>
      <c r="B62" s="1" t="s">
        <v>61</v>
      </c>
      <c r="C62" s="1"/>
      <c r="D62" s="5">
        <v>7.1</v>
      </c>
      <c r="E62" s="5">
        <f t="shared" si="3"/>
        <v>-0.8923529445</v>
      </c>
      <c r="F62" s="5">
        <f t="shared" si="4"/>
        <v>-0.9446443481</v>
      </c>
      <c r="G62" s="1"/>
      <c r="H62" s="5">
        <v>4.0</v>
      </c>
      <c r="I62" s="5">
        <v>-1.0</v>
      </c>
      <c r="J62" s="5">
        <f t="shared" ref="J62:K62" si="136">if(ISNUMBER(H62), (H62-average(H:H))/stdev(H:H), "")</f>
        <v>0.3570777979</v>
      </c>
      <c r="K62" s="5">
        <f t="shared" si="136"/>
        <v>-4.37448899</v>
      </c>
      <c r="L62" s="5">
        <f t="shared" si="19"/>
        <v>-2.008705596</v>
      </c>
      <c r="M62" s="5">
        <f t="shared" si="20"/>
        <v>-1.417288113</v>
      </c>
      <c r="N62" s="5"/>
      <c r="O62" s="5">
        <v>21.0</v>
      </c>
      <c r="P62" s="5">
        <v>0.0</v>
      </c>
      <c r="Q62" s="5">
        <f t="shared" si="5"/>
        <v>21</v>
      </c>
      <c r="R62" s="5">
        <f t="shared" si="6"/>
        <v>1</v>
      </c>
      <c r="S62" s="5">
        <f t="shared" si="7"/>
        <v>0.5062565905</v>
      </c>
      <c r="T62" s="5">
        <f t="shared" si="8"/>
        <v>-0.678855119</v>
      </c>
      <c r="U62" s="5">
        <f t="shared" si="9"/>
        <v>-0.08629926426</v>
      </c>
      <c r="V62" s="5">
        <f t="shared" si="10"/>
        <v>-0.2937673642</v>
      </c>
      <c r="W62" s="1"/>
      <c r="X62" s="5"/>
      <c r="Y62" s="5"/>
      <c r="Z62" s="5"/>
      <c r="AA62" s="5"/>
      <c r="AB62" s="5">
        <f t="shared" ref="AB62:AE62" si="137">if(X62=0, -1, (X62-average(X:X))/stdev(X:X))</f>
        <v>-1</v>
      </c>
      <c r="AC62" s="5">
        <f t="shared" si="137"/>
        <v>-1</v>
      </c>
      <c r="AD62" s="5">
        <f t="shared" si="137"/>
        <v>-1</v>
      </c>
      <c r="AE62" s="5">
        <f t="shared" si="137"/>
        <v>-1</v>
      </c>
      <c r="AF62" s="5">
        <f t="shared" si="22"/>
        <v>-1</v>
      </c>
      <c r="AG62" s="5">
        <f t="shared" si="23"/>
        <v>-1</v>
      </c>
      <c r="AH62" s="1"/>
      <c r="AI62" s="5">
        <v>0.0</v>
      </c>
      <c r="AJ62" s="5">
        <v>0.0</v>
      </c>
      <c r="AK62" s="5">
        <f t="shared" si="11"/>
        <v>-1</v>
      </c>
      <c r="AL62" s="5">
        <f t="shared" si="12"/>
        <v>-1</v>
      </c>
      <c r="AM62" s="5">
        <f t="shared" si="13"/>
        <v>-1</v>
      </c>
      <c r="AN62" s="1"/>
      <c r="AO62" s="5">
        <f t="shared" si="14"/>
        <v>-0.9311399651</v>
      </c>
      <c r="AP62" s="5">
        <v>-0.6932623828338889</v>
      </c>
      <c r="AQ62" s="5">
        <f t="shared" si="15"/>
        <v>-0.8716705695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5">
        <v>1259.0</v>
      </c>
      <c r="B63" s="1" t="s">
        <v>130</v>
      </c>
      <c r="C63" s="1"/>
      <c r="D63" s="1"/>
      <c r="E63" s="5">
        <f t="shared" si="3"/>
        <v>-1</v>
      </c>
      <c r="F63" s="5">
        <f t="shared" si="4"/>
        <v>-1</v>
      </c>
      <c r="G63" s="1"/>
      <c r="H63" s="5">
        <v>4.0</v>
      </c>
      <c r="I63" s="5">
        <v>0.0</v>
      </c>
      <c r="J63" s="5">
        <f t="shared" ref="J63:K63" si="138">if(ISNUMBER(H63), (H63-average(H:H))/stdev(H:H), "")</f>
        <v>0.3570777979</v>
      </c>
      <c r="K63" s="5">
        <f t="shared" si="138"/>
        <v>-2.033753653</v>
      </c>
      <c r="L63" s="5">
        <f t="shared" si="19"/>
        <v>-0.8383379276</v>
      </c>
      <c r="M63" s="5">
        <f t="shared" si="20"/>
        <v>-0.9156079552</v>
      </c>
      <c r="N63" s="5"/>
      <c r="O63" s="5">
        <v>0.0</v>
      </c>
      <c r="P63" s="5">
        <v>0.0</v>
      </c>
      <c r="Q63" s="5">
        <f t="shared" si="5"/>
        <v>0</v>
      </c>
      <c r="R63" s="5">
        <f t="shared" si="6"/>
        <v>-1</v>
      </c>
      <c r="S63" s="5">
        <f t="shared" si="7"/>
        <v>-1</v>
      </c>
      <c r="T63" s="5">
        <f t="shared" si="8"/>
        <v>-1</v>
      </c>
      <c r="U63" s="5">
        <f t="shared" si="9"/>
        <v>-1</v>
      </c>
      <c r="V63" s="5">
        <f t="shared" si="10"/>
        <v>-1</v>
      </c>
      <c r="W63" s="1"/>
      <c r="X63" s="5">
        <v>57.81</v>
      </c>
      <c r="Y63" s="5">
        <v>36.72</v>
      </c>
      <c r="Z63" s="5">
        <v>48.44</v>
      </c>
      <c r="AA63" s="5">
        <v>33.59</v>
      </c>
      <c r="AB63" s="5">
        <f t="shared" ref="AB63:AE63" si="139">if(X63=0, -1, (X63-average(X:X))/stdev(X:X))</f>
        <v>-0.0608148033</v>
      </c>
      <c r="AC63" s="5">
        <f t="shared" si="139"/>
        <v>-0.9019551949</v>
      </c>
      <c r="AD63" s="5">
        <f t="shared" si="139"/>
        <v>-1.04174897</v>
      </c>
      <c r="AE63" s="5">
        <f t="shared" si="139"/>
        <v>-0.7098879867</v>
      </c>
      <c r="AF63" s="5">
        <f t="shared" si="22"/>
        <v>-0.6786017387</v>
      </c>
      <c r="AG63" s="5">
        <f t="shared" si="23"/>
        <v>-0.8237728684</v>
      </c>
      <c r="AH63" s="1"/>
      <c r="AI63" s="5">
        <v>0.0</v>
      </c>
      <c r="AJ63" s="5">
        <v>0.0</v>
      </c>
      <c r="AK63" s="5">
        <f t="shared" si="11"/>
        <v>-1</v>
      </c>
      <c r="AL63" s="5">
        <f t="shared" si="12"/>
        <v>-1</v>
      </c>
      <c r="AM63" s="5">
        <f t="shared" si="13"/>
        <v>-1</v>
      </c>
      <c r="AN63" s="1"/>
      <c r="AO63" s="5">
        <f t="shared" si="14"/>
        <v>-0.9478761647</v>
      </c>
      <c r="AP63" s="1"/>
      <c r="AQ63" s="5">
        <f t="shared" si="15"/>
        <v>-0.9478761647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</row>
  </sheetData>
  <hyperlinks>
    <hyperlink r:id="rId1" ref="B10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17.57"/>
    <col hidden="1" min="3" max="3" width="14.43"/>
  </cols>
  <sheetData>
    <row r="1">
      <c r="A1" s="1" t="s">
        <v>81</v>
      </c>
      <c r="B1" s="1" t="s">
        <v>110</v>
      </c>
      <c r="C1" s="1" t="s">
        <v>111</v>
      </c>
      <c r="D1" s="1" t="s">
        <v>3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7</v>
      </c>
      <c r="L1" s="1" t="s">
        <v>87</v>
      </c>
      <c r="M1" s="1"/>
      <c r="N1" s="1" t="s">
        <v>103</v>
      </c>
      <c r="O1" s="1" t="s">
        <v>104</v>
      </c>
      <c r="P1" s="1" t="s">
        <v>112</v>
      </c>
      <c r="Q1" s="1" t="s">
        <v>113</v>
      </c>
      <c r="R1" s="1" t="s">
        <v>114</v>
      </c>
      <c r="S1" s="1" t="s">
        <v>106</v>
      </c>
      <c r="T1" s="1"/>
      <c r="U1" s="1" t="s">
        <v>9</v>
      </c>
      <c r="V1" s="1" t="s">
        <v>10</v>
      </c>
      <c r="W1" s="1" t="s">
        <v>11</v>
      </c>
      <c r="X1" s="1" t="s">
        <v>12</v>
      </c>
      <c r="Y1" s="1" t="s">
        <v>115</v>
      </c>
      <c r="Z1" s="1" t="s">
        <v>116</v>
      </c>
      <c r="AA1" s="1" t="s">
        <v>15</v>
      </c>
      <c r="AB1" s="1" t="s">
        <v>84</v>
      </c>
      <c r="AC1" s="1"/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21</v>
      </c>
      <c r="AL1" s="1" t="s">
        <v>25</v>
      </c>
      <c r="AM1" s="1" t="s">
        <v>85</v>
      </c>
      <c r="AN1" s="1"/>
      <c r="AO1" s="18" t="s">
        <v>120</v>
      </c>
      <c r="AP1" s="18" t="s">
        <v>121</v>
      </c>
      <c r="AQ1" s="1" t="s">
        <v>122</v>
      </c>
      <c r="AR1" s="1" t="s">
        <v>123</v>
      </c>
      <c r="AS1" s="1" t="s">
        <v>124</v>
      </c>
      <c r="AT1" s="1"/>
      <c r="AU1" s="1" t="s">
        <v>88</v>
      </c>
      <c r="AV1" s="1" t="s">
        <v>28</v>
      </c>
      <c r="AW1" s="1" t="s">
        <v>29</v>
      </c>
      <c r="AX1" s="1"/>
      <c r="AY1" s="1"/>
      <c r="AZ1" s="1"/>
      <c r="BA1" s="1"/>
      <c r="BB1" s="1"/>
      <c r="BC1" s="1"/>
      <c r="BD1" s="1"/>
      <c r="BE1" s="1"/>
      <c r="BF1" s="1"/>
      <c r="BG1" s="1"/>
    </row>
    <row r="2">
      <c r="A2" s="5">
        <v>216.0</v>
      </c>
      <c r="B2" s="1" t="s">
        <v>32</v>
      </c>
      <c r="C2" s="1"/>
      <c r="D2" s="5">
        <v>495.3</v>
      </c>
      <c r="E2" s="5">
        <v>1.0</v>
      </c>
      <c r="F2" s="5">
        <v>5.0</v>
      </c>
      <c r="G2" s="5">
        <f t="shared" ref="G2:G63" si="3">D2*0.9^F2</f>
        <v>292.469697</v>
      </c>
      <c r="H2" s="21">
        <f t="shared" ref="H2:H63" si="4">if(D2=0, -1, E2/D2)</f>
        <v>0.002018978397</v>
      </c>
      <c r="I2" s="5">
        <f t="shared" ref="I2:I63" si="5">if(D2=0, -1, (G2-average(G:G))/stdev(G:G))</f>
        <v>2.360935471</v>
      </c>
      <c r="J2" s="5">
        <f t="shared" ref="J2:J63" si="6">if(D2=0, -1, if(F2=0, "", (H2-average(H:H))/stdev(H:H)))</f>
        <v>-0.2594403167</v>
      </c>
      <c r="K2" s="5">
        <f t="shared" ref="K2:K63" si="7">average(J2, I2)</f>
        <v>1.050747577</v>
      </c>
      <c r="L2" s="5">
        <f t="shared" ref="L2:L63" si="8">if(K2 &gt; 0, K2^0.5, -(ABS(K2)^0.5))</f>
        <v>1.025059792</v>
      </c>
      <c r="M2" s="1"/>
      <c r="N2" s="5">
        <v>2.0</v>
      </c>
      <c r="O2" s="5">
        <v>1.0</v>
      </c>
      <c r="P2" s="5">
        <f t="shared" ref="P2:Q2" si="1">if(ISNUMBER(N2), (N2-average(N:N))/stdev(N:N), "")</f>
        <v>-2.754600155</v>
      </c>
      <c r="Q2" s="5">
        <f t="shared" si="1"/>
        <v>0.3069816835</v>
      </c>
      <c r="R2" s="5">
        <f>average(P2, Q2)</f>
        <v>-1.223809236</v>
      </c>
      <c r="S2" s="5">
        <f>if(R2 &gt; 0, R2^0.5, -(ABS(R2)^0.5))</f>
        <v>-1.106259118</v>
      </c>
      <c r="T2" s="5"/>
      <c r="U2" s="5">
        <v>2852.0</v>
      </c>
      <c r="V2" s="5">
        <v>0.0</v>
      </c>
      <c r="W2" s="5">
        <f t="shared" ref="W2:W63" si="9">U2+V2</f>
        <v>2852</v>
      </c>
      <c r="X2" s="5">
        <f t="shared" ref="X2:X63" si="10">if(W2=0, -1, (U2-V2)/W2)</f>
        <v>1</v>
      </c>
      <c r="Y2" s="5">
        <f t="shared" ref="Y2:Y63" si="11">if(W2=0, -1, (X2-average(X:X))/stdev(X:X))</f>
        <v>0.5062565905</v>
      </c>
      <c r="Z2" s="5">
        <f t="shared" ref="Z2:Z63" si="12">if(W2=0, -1, (W2-average(W:W))/stdev(W:W))</f>
        <v>3.931832812</v>
      </c>
      <c r="AA2" s="5">
        <f t="shared" ref="AA2:AA63" si="13">average(Y2, Z2)</f>
        <v>2.219044701</v>
      </c>
      <c r="AB2" s="5">
        <f t="shared" ref="AB2:AB63" si="14">if(AA2 &gt; 0, AA2^0.5, -(ABS(AA2)^0.5))</f>
        <v>1.489645831</v>
      </c>
      <c r="AC2" s="1"/>
      <c r="AD2" s="5">
        <v>76.95</v>
      </c>
      <c r="AE2" s="5">
        <v>64.13</v>
      </c>
      <c r="AF2" s="5">
        <v>68.62</v>
      </c>
      <c r="AG2" s="5">
        <v>45.9</v>
      </c>
      <c r="AH2" s="5">
        <f t="shared" ref="AH2:AK2" si="2">if(AD2=0, -1, (AD2-average(AD:AD))/stdev(AD:AD))</f>
        <v>1.251715174</v>
      </c>
      <c r="AI2" s="5">
        <f t="shared" si="2"/>
        <v>0.9129021637</v>
      </c>
      <c r="AJ2" s="5">
        <f t="shared" si="2"/>
        <v>0.5910238422</v>
      </c>
      <c r="AK2" s="5">
        <f t="shared" si="2"/>
        <v>0.2159547647</v>
      </c>
      <c r="AL2" s="5">
        <f>average(AH2:AK2)</f>
        <v>0.7428989862</v>
      </c>
      <c r="AM2" s="5">
        <f>if(AL2 &gt; 0, AL2^0.5, -(ABS(AL2)^0.5))</f>
        <v>0.8619158812</v>
      </c>
      <c r="AN2" s="1"/>
      <c r="AO2" s="5">
        <v>27.0</v>
      </c>
      <c r="AP2" s="19">
        <v>24863.0</v>
      </c>
      <c r="AQ2" s="5">
        <f t="shared" ref="AQ2:AQ63" si="15">if(AP2=0, -1, log10(AP2))</f>
        <v>4.39555353</v>
      </c>
      <c r="AR2" s="5">
        <f t="shared" ref="AR2:AR63" si="16">if(AP2=0, -1, (AQ2-average(AQ:AQ))/stdev(AQ:AQ))</f>
        <v>1.213873192</v>
      </c>
      <c r="AS2" s="5">
        <f t="shared" ref="AS2:AS63" si="17">if(AR2 &gt; 0, AR2^0.5, -(ABS(AR2)^0.5))</f>
        <v>1.101759135</v>
      </c>
      <c r="AT2" s="1"/>
      <c r="AU2" s="5">
        <f t="shared" ref="AU2:AU63" si="18">average(AM2,L2,S2,AB2, AS2)</f>
        <v>0.6744243042</v>
      </c>
      <c r="AV2" s="5">
        <v>1.3374310840902828</v>
      </c>
      <c r="AW2" s="5">
        <f t="shared" ref="AW2:AW63" si="19">if(AV2=0, AU2, (0.75*AU2+0.25*AV2))</f>
        <v>0.8401759992</v>
      </c>
      <c r="AX2" s="1"/>
      <c r="AY2" s="1"/>
      <c r="AZ2" s="1"/>
      <c r="BA2" s="1"/>
      <c r="BB2" s="1"/>
      <c r="BC2" s="1"/>
      <c r="BD2" s="1"/>
      <c r="BE2" s="1"/>
      <c r="BF2" s="1"/>
      <c r="BG2" s="1"/>
    </row>
    <row r="3">
      <c r="A3" s="5">
        <v>816.0</v>
      </c>
      <c r="B3" s="1" t="s">
        <v>51</v>
      </c>
      <c r="C3" s="1"/>
      <c r="D3" s="5">
        <v>402.8</v>
      </c>
      <c r="E3" s="5">
        <v>2.0</v>
      </c>
      <c r="F3" s="5">
        <v>4.0</v>
      </c>
      <c r="G3" s="5">
        <f t="shared" si="3"/>
        <v>264.27708</v>
      </c>
      <c r="H3" s="21">
        <f t="shared" si="4"/>
        <v>0.004965243297</v>
      </c>
      <c r="I3" s="5">
        <f t="shared" si="5"/>
        <v>2.042736742</v>
      </c>
      <c r="J3" s="5">
        <f t="shared" si="6"/>
        <v>-0.2522506818</v>
      </c>
      <c r="K3" s="5">
        <f t="shared" si="7"/>
        <v>0.8952430302</v>
      </c>
      <c r="L3" s="5">
        <f t="shared" si="8"/>
        <v>0.9461728331</v>
      </c>
      <c r="M3" s="1"/>
      <c r="N3" s="1"/>
      <c r="O3" s="1"/>
      <c r="P3" s="5"/>
      <c r="Q3" s="5"/>
      <c r="R3" s="5"/>
      <c r="S3" s="1"/>
      <c r="T3" s="5"/>
      <c r="U3" s="5">
        <v>307.0</v>
      </c>
      <c r="V3" s="5">
        <v>0.0</v>
      </c>
      <c r="W3" s="5">
        <f t="shared" si="9"/>
        <v>307</v>
      </c>
      <c r="X3" s="5">
        <f t="shared" si="10"/>
        <v>1</v>
      </c>
      <c r="Y3" s="5">
        <f t="shared" si="11"/>
        <v>0.5062565905</v>
      </c>
      <c r="Z3" s="5">
        <f t="shared" si="12"/>
        <v>-0.2130632616</v>
      </c>
      <c r="AA3" s="5">
        <f t="shared" si="13"/>
        <v>0.1465966644</v>
      </c>
      <c r="AB3" s="5">
        <f t="shared" si="14"/>
        <v>0.3828794385</v>
      </c>
      <c r="AC3" s="1"/>
      <c r="AD3" s="5"/>
      <c r="AE3" s="5"/>
      <c r="AF3" s="5"/>
      <c r="AG3" s="5"/>
      <c r="AH3" s="1"/>
      <c r="AI3" s="1"/>
      <c r="AJ3" s="1"/>
      <c r="AK3" s="1"/>
      <c r="AL3" s="1"/>
      <c r="AM3" s="1"/>
      <c r="AN3" s="1"/>
      <c r="AO3" s="5">
        <v>19.0</v>
      </c>
      <c r="AP3" s="5">
        <v>26300.0</v>
      </c>
      <c r="AQ3" s="5">
        <f t="shared" si="15"/>
        <v>4.419955748</v>
      </c>
      <c r="AR3" s="5">
        <f t="shared" si="16"/>
        <v>1.223926681</v>
      </c>
      <c r="AS3" s="5">
        <f t="shared" si="17"/>
        <v>1.106312199</v>
      </c>
      <c r="AT3" s="1"/>
      <c r="AU3" s="5">
        <f t="shared" si="18"/>
        <v>0.8117881568</v>
      </c>
      <c r="AV3" s="5">
        <v>0.6845112152779168</v>
      </c>
      <c r="AW3" s="5">
        <f t="shared" si="19"/>
        <v>0.7799689214</v>
      </c>
      <c r="AX3" s="1"/>
      <c r="AY3" s="1"/>
      <c r="AZ3" s="1"/>
      <c r="BA3" s="1"/>
      <c r="BB3" s="1"/>
      <c r="BC3" s="1"/>
      <c r="BD3" s="1"/>
      <c r="BE3" s="1"/>
      <c r="BF3" s="1"/>
      <c r="BG3" s="1"/>
    </row>
    <row r="4">
      <c r="A4" s="5">
        <v>825.0</v>
      </c>
      <c r="B4" s="1" t="s">
        <v>42</v>
      </c>
      <c r="C4" s="1"/>
      <c r="D4" s="5">
        <v>383.8</v>
      </c>
      <c r="E4" s="5">
        <v>41.1</v>
      </c>
      <c r="F4" s="5">
        <v>4.0</v>
      </c>
      <c r="G4" s="5">
        <f t="shared" si="3"/>
        <v>251.81118</v>
      </c>
      <c r="H4" s="21">
        <f t="shared" si="4"/>
        <v>0.1070870245</v>
      </c>
      <c r="I4" s="5">
        <f t="shared" si="5"/>
        <v>1.902039143</v>
      </c>
      <c r="J4" s="5">
        <f t="shared" si="6"/>
        <v>-0.00304759346</v>
      </c>
      <c r="K4" s="5">
        <f t="shared" si="7"/>
        <v>0.9494957747</v>
      </c>
      <c r="L4" s="5">
        <f t="shared" si="8"/>
        <v>0.974420738</v>
      </c>
      <c r="M4" s="1"/>
      <c r="N4" s="5">
        <v>4.0</v>
      </c>
      <c r="O4" s="5">
        <v>1.0</v>
      </c>
      <c r="P4" s="5">
        <f t="shared" ref="P4:Q4" si="20">if(ISNUMBER(N4), (N4-average(N:N))/stdev(N:N), "")</f>
        <v>0.3570777979</v>
      </c>
      <c r="Q4" s="5">
        <f t="shared" si="20"/>
        <v>0.3069816835</v>
      </c>
      <c r="R4" s="5">
        <f t="shared" ref="R4:R63" si="23">average(P4, Q4)</f>
        <v>0.3320297407</v>
      </c>
      <c r="S4" s="5">
        <f t="shared" ref="S4:S63" si="24">if(R4 &gt; 0, R4^0.5, -(ABS(R4)^0.5))</f>
        <v>0.5762202189</v>
      </c>
      <c r="T4" s="5"/>
      <c r="U4" s="5">
        <v>292.0</v>
      </c>
      <c r="V4" s="5">
        <v>12.0</v>
      </c>
      <c r="W4" s="5">
        <f t="shared" si="9"/>
        <v>304</v>
      </c>
      <c r="X4" s="5">
        <f t="shared" si="10"/>
        <v>0.9210526316</v>
      </c>
      <c r="Y4" s="5">
        <f t="shared" si="11"/>
        <v>0.4039683492</v>
      </c>
      <c r="Z4" s="5">
        <f t="shared" si="12"/>
        <v>-0.2179491902</v>
      </c>
      <c r="AA4" s="5">
        <f t="shared" si="13"/>
        <v>0.09300957949</v>
      </c>
      <c r="AB4" s="5">
        <f t="shared" si="14"/>
        <v>0.3049747194</v>
      </c>
      <c r="AC4" s="1"/>
      <c r="AD4" s="5">
        <v>80.79</v>
      </c>
      <c r="AE4" s="5">
        <v>71.22</v>
      </c>
      <c r="AF4" s="5">
        <v>78.84</v>
      </c>
      <c r="AG4" s="5">
        <v>56.97</v>
      </c>
      <c r="AH4" s="5">
        <f t="shared" ref="AH4:AK4" si="21">if(AD4=0, -1, (AD4-average(AD:AD))/stdev(AD:AD))</f>
        <v>1.515044073</v>
      </c>
      <c r="AI4" s="5">
        <f t="shared" si="21"/>
        <v>1.382341736</v>
      </c>
      <c r="AJ4" s="5">
        <f t="shared" si="21"/>
        <v>1.417928606</v>
      </c>
      <c r="AK4" s="5">
        <f t="shared" si="21"/>
        <v>1.048536345</v>
      </c>
      <c r="AL4" s="5">
        <f t="shared" ref="AL4:AL63" si="26">average(AH4:AK4)</f>
        <v>1.34096269</v>
      </c>
      <c r="AM4" s="5">
        <f t="shared" ref="AM4:AM63" si="27">if(AL4 &gt; 0, AL4^0.5, -(ABS(AL4)^0.5))</f>
        <v>1.157999434</v>
      </c>
      <c r="AN4" s="1"/>
      <c r="AO4" s="5">
        <v>6.0</v>
      </c>
      <c r="AP4" s="5">
        <v>415.0</v>
      </c>
      <c r="AQ4" s="5">
        <f t="shared" si="15"/>
        <v>2.618048097</v>
      </c>
      <c r="AR4" s="5">
        <f t="shared" si="16"/>
        <v>0.4815573334</v>
      </c>
      <c r="AS4" s="5">
        <f t="shared" si="17"/>
        <v>0.6939433215</v>
      </c>
      <c r="AT4" s="1"/>
      <c r="AU4" s="5">
        <f t="shared" si="18"/>
        <v>0.7415116865</v>
      </c>
      <c r="AV4" s="5">
        <v>0.6293941320774142</v>
      </c>
      <c r="AW4" s="5">
        <f t="shared" si="19"/>
        <v>0.7134822979</v>
      </c>
      <c r="AX4" s="1"/>
      <c r="AY4" s="1"/>
      <c r="AZ4" s="1"/>
      <c r="BA4" s="1"/>
      <c r="BB4" s="1"/>
      <c r="BC4" s="1"/>
      <c r="BD4" s="1"/>
      <c r="BE4" s="1"/>
      <c r="BF4" s="1"/>
      <c r="BG4" s="1"/>
    </row>
    <row r="5">
      <c r="A5" s="5">
        <v>176.0</v>
      </c>
      <c r="B5" s="1" t="s">
        <v>38</v>
      </c>
      <c r="C5" s="1"/>
      <c r="D5" s="5">
        <v>464.3</v>
      </c>
      <c r="E5" s="5">
        <v>21.8</v>
      </c>
      <c r="F5" s="5">
        <v>4.0</v>
      </c>
      <c r="G5" s="5">
        <f t="shared" si="3"/>
        <v>304.62723</v>
      </c>
      <c r="H5" s="21">
        <f t="shared" si="4"/>
        <v>0.04695240146</v>
      </c>
      <c r="I5" s="5">
        <f t="shared" si="5"/>
        <v>2.498152656</v>
      </c>
      <c r="J5" s="5">
        <f t="shared" si="6"/>
        <v>-0.1497913498</v>
      </c>
      <c r="K5" s="5">
        <f t="shared" si="7"/>
        <v>1.174180653</v>
      </c>
      <c r="L5" s="5">
        <f t="shared" si="8"/>
        <v>1.083596167</v>
      </c>
      <c r="M5" s="1"/>
      <c r="N5" s="5">
        <v>2.0</v>
      </c>
      <c r="O5" s="5">
        <v>1.0</v>
      </c>
      <c r="P5" s="5">
        <f t="shared" ref="P5:Q5" si="22">if(ISNUMBER(N5), (N5-average(N:N))/stdev(N:N), "")</f>
        <v>-2.754600155</v>
      </c>
      <c r="Q5" s="5">
        <f t="shared" si="22"/>
        <v>0.3069816835</v>
      </c>
      <c r="R5" s="5">
        <f t="shared" si="23"/>
        <v>-1.223809236</v>
      </c>
      <c r="S5" s="5">
        <f t="shared" si="24"/>
        <v>-1.106259118</v>
      </c>
      <c r="T5" s="5"/>
      <c r="U5" s="5">
        <v>1406.0</v>
      </c>
      <c r="V5" s="5">
        <v>0.0</v>
      </c>
      <c r="W5" s="5">
        <f t="shared" si="9"/>
        <v>1406</v>
      </c>
      <c r="X5" s="5">
        <f t="shared" si="10"/>
        <v>1</v>
      </c>
      <c r="Y5" s="5">
        <f t="shared" si="11"/>
        <v>0.5062565905</v>
      </c>
      <c r="Z5" s="5">
        <f t="shared" si="12"/>
        <v>1.576815239</v>
      </c>
      <c r="AA5" s="5">
        <f t="shared" si="13"/>
        <v>1.041535915</v>
      </c>
      <c r="AB5" s="5">
        <f t="shared" si="14"/>
        <v>1.020556669</v>
      </c>
      <c r="AC5" s="1"/>
      <c r="AD5" s="5">
        <v>71.75</v>
      </c>
      <c r="AE5" s="5">
        <v>50.26</v>
      </c>
      <c r="AF5" s="5">
        <v>77.28</v>
      </c>
      <c r="AG5" s="5">
        <v>47.01</v>
      </c>
      <c r="AH5" s="5">
        <f t="shared" ref="AH5:AK5" si="25">if(AD5=0, -1, (AD5-average(AD:AD))/stdev(AD:AD))</f>
        <v>0.8951239578</v>
      </c>
      <c r="AI5" s="5">
        <f t="shared" si="25"/>
        <v>-0.005451413931</v>
      </c>
      <c r="AJ5" s="5">
        <f t="shared" si="25"/>
        <v>1.29170831</v>
      </c>
      <c r="AK5" s="5">
        <f t="shared" si="25"/>
        <v>0.2994385546</v>
      </c>
      <c r="AL5" s="5">
        <f t="shared" si="26"/>
        <v>0.6202048521</v>
      </c>
      <c r="AM5" s="5">
        <f t="shared" si="27"/>
        <v>0.7875308579</v>
      </c>
      <c r="AN5" s="1"/>
      <c r="AO5" s="5">
        <v>223.0</v>
      </c>
      <c r="AP5" s="5">
        <v>1000000.0</v>
      </c>
      <c r="AQ5" s="5">
        <f t="shared" si="15"/>
        <v>6</v>
      </c>
      <c r="AR5" s="5">
        <f t="shared" si="16"/>
        <v>1.874890352</v>
      </c>
      <c r="AS5" s="5">
        <f t="shared" si="17"/>
        <v>1.369266355</v>
      </c>
      <c r="AT5" s="1"/>
      <c r="AU5" s="5">
        <f t="shared" si="18"/>
        <v>0.6309381863</v>
      </c>
      <c r="AV5" s="5">
        <v>0.8926451586841984</v>
      </c>
      <c r="AW5" s="5">
        <f t="shared" si="19"/>
        <v>0.6963649294</v>
      </c>
      <c r="AX5" s="1"/>
      <c r="AY5" s="1"/>
      <c r="AZ5" s="1"/>
      <c r="BA5" s="1"/>
      <c r="BB5" s="1"/>
      <c r="BC5" s="1"/>
      <c r="BD5" s="1"/>
      <c r="BE5" s="1"/>
      <c r="BF5" s="1"/>
      <c r="BG5" s="1"/>
    </row>
    <row r="6">
      <c r="A6" s="5">
        <v>1092.0</v>
      </c>
      <c r="B6" s="1" t="s">
        <v>73</v>
      </c>
      <c r="C6" s="1"/>
      <c r="D6" s="5">
        <v>129.2</v>
      </c>
      <c r="E6" s="5">
        <v>22.2</v>
      </c>
      <c r="F6" s="5">
        <v>2.0</v>
      </c>
      <c r="G6" s="5">
        <f t="shared" si="3"/>
        <v>104.652</v>
      </c>
      <c r="H6" s="21">
        <f t="shared" si="4"/>
        <v>0.1718266254</v>
      </c>
      <c r="I6" s="5">
        <f t="shared" si="5"/>
        <v>0.2411126664</v>
      </c>
      <c r="J6" s="5">
        <f t="shared" si="6"/>
        <v>0.1549334787</v>
      </c>
      <c r="K6" s="5">
        <f t="shared" si="7"/>
        <v>0.1980230725</v>
      </c>
      <c r="L6" s="5">
        <f t="shared" si="8"/>
        <v>0.4449978343</v>
      </c>
      <c r="M6" s="1"/>
      <c r="N6" s="5">
        <v>4.0</v>
      </c>
      <c r="O6" s="5">
        <v>1.0</v>
      </c>
      <c r="P6" s="5">
        <f t="shared" ref="P6:Q6" si="28">if(ISNUMBER(N6), (N6-average(N:N))/stdev(N:N), "")</f>
        <v>0.3570777979</v>
      </c>
      <c r="Q6" s="5">
        <f t="shared" si="28"/>
        <v>0.3069816835</v>
      </c>
      <c r="R6" s="5">
        <f t="shared" si="23"/>
        <v>0.3320297407</v>
      </c>
      <c r="S6" s="5">
        <f t="shared" si="24"/>
        <v>0.5762202189</v>
      </c>
      <c r="T6" s="5"/>
      <c r="U6" s="5">
        <v>407.0</v>
      </c>
      <c r="V6" s="5">
        <v>0.0</v>
      </c>
      <c r="W6" s="5">
        <f t="shared" si="9"/>
        <v>407</v>
      </c>
      <c r="X6" s="5">
        <f t="shared" si="10"/>
        <v>1</v>
      </c>
      <c r="Y6" s="5">
        <f t="shared" si="11"/>
        <v>0.5062565905</v>
      </c>
      <c r="Z6" s="5">
        <f t="shared" si="12"/>
        <v>-0.05019897583</v>
      </c>
      <c r="AA6" s="5">
        <f t="shared" si="13"/>
        <v>0.2280288073</v>
      </c>
      <c r="AB6" s="5">
        <f t="shared" si="14"/>
        <v>0.4775236196</v>
      </c>
      <c r="AC6" s="1"/>
      <c r="AD6" s="5">
        <v>94.08</v>
      </c>
      <c r="AE6" s="5">
        <v>76.63</v>
      </c>
      <c r="AF6" s="5">
        <v>89.71</v>
      </c>
      <c r="AG6" s="5">
        <v>62.44</v>
      </c>
      <c r="AH6" s="5">
        <f t="shared" ref="AH6:AK6" si="29">if(AD6=0, -1, (AD6-average(AD:AD))/stdev(AD:AD))</f>
        <v>2.426408932</v>
      </c>
      <c r="AI6" s="5">
        <f t="shared" si="29"/>
        <v>1.740545979</v>
      </c>
      <c r="AJ6" s="5">
        <f t="shared" si="29"/>
        <v>2.297425161</v>
      </c>
      <c r="AK6" s="5">
        <f t="shared" si="29"/>
        <v>1.459938445</v>
      </c>
      <c r="AL6" s="5">
        <f t="shared" si="26"/>
        <v>1.981079629</v>
      </c>
      <c r="AM6" s="5">
        <f t="shared" si="27"/>
        <v>1.407508305</v>
      </c>
      <c r="AN6" s="1"/>
      <c r="AO6" s="5">
        <v>10.0</v>
      </c>
      <c r="AP6" s="5">
        <v>11600.0</v>
      </c>
      <c r="AQ6" s="5">
        <f t="shared" si="15"/>
        <v>4.064457989</v>
      </c>
      <c r="AR6" s="5">
        <f t="shared" si="16"/>
        <v>1.07746488</v>
      </c>
      <c r="AS6" s="5">
        <f t="shared" si="17"/>
        <v>1.038010058</v>
      </c>
      <c r="AT6" s="1"/>
      <c r="AU6" s="5">
        <f t="shared" si="18"/>
        <v>0.7888520072</v>
      </c>
      <c r="AV6" s="5">
        <v>0.22226434840645629</v>
      </c>
      <c r="AW6" s="5">
        <f t="shared" si="19"/>
        <v>0.6472050925</v>
      </c>
      <c r="AX6" s="1"/>
      <c r="AY6" s="1"/>
      <c r="AZ6" s="1"/>
      <c r="BA6" s="1"/>
      <c r="BB6" s="1"/>
      <c r="BC6" s="1"/>
      <c r="BD6" s="1"/>
      <c r="BE6" s="1"/>
      <c r="BF6" s="1"/>
      <c r="BG6" s="1"/>
    </row>
    <row r="7">
      <c r="A7" s="5">
        <v>758.0</v>
      </c>
      <c r="B7" s="1" t="s">
        <v>36</v>
      </c>
      <c r="C7" s="1"/>
      <c r="D7" s="5">
        <v>348.3</v>
      </c>
      <c r="E7" s="5">
        <v>-28.9</v>
      </c>
      <c r="F7" s="5">
        <v>4.0</v>
      </c>
      <c r="G7" s="5">
        <f t="shared" si="3"/>
        <v>228.51963</v>
      </c>
      <c r="H7" s="21">
        <f t="shared" si="4"/>
        <v>-0.08297444732</v>
      </c>
      <c r="I7" s="5">
        <f t="shared" si="5"/>
        <v>1.639156786</v>
      </c>
      <c r="J7" s="5">
        <f t="shared" si="6"/>
        <v>-0.4668458665</v>
      </c>
      <c r="K7" s="5">
        <f t="shared" si="7"/>
        <v>0.5861554597</v>
      </c>
      <c r="L7" s="5">
        <f t="shared" si="8"/>
        <v>0.7656079021</v>
      </c>
      <c r="M7" s="1"/>
      <c r="N7" s="5">
        <v>2.0</v>
      </c>
      <c r="O7" s="5">
        <v>1.0</v>
      </c>
      <c r="P7" s="5">
        <f t="shared" ref="P7:Q7" si="30">if(ISNUMBER(N7), (N7-average(N:N))/stdev(N:N), "")</f>
        <v>-2.754600155</v>
      </c>
      <c r="Q7" s="5">
        <f t="shared" si="30"/>
        <v>0.3069816835</v>
      </c>
      <c r="R7" s="5">
        <f t="shared" si="23"/>
        <v>-1.223809236</v>
      </c>
      <c r="S7" s="5">
        <f t="shared" si="24"/>
        <v>-1.106259118</v>
      </c>
      <c r="T7" s="5"/>
      <c r="U7" s="5">
        <v>1372.0</v>
      </c>
      <c r="V7" s="5">
        <v>0.0</v>
      </c>
      <c r="W7" s="5">
        <f t="shared" si="9"/>
        <v>1372</v>
      </c>
      <c r="X7" s="5">
        <f t="shared" si="10"/>
        <v>1</v>
      </c>
      <c r="Y7" s="5">
        <f t="shared" si="11"/>
        <v>0.5062565905</v>
      </c>
      <c r="Z7" s="5">
        <f t="shared" si="12"/>
        <v>1.521441382</v>
      </c>
      <c r="AA7" s="5">
        <f t="shared" si="13"/>
        <v>1.013848986</v>
      </c>
      <c r="AB7" s="5">
        <f t="shared" si="14"/>
        <v>1.006900683</v>
      </c>
      <c r="AC7" s="1"/>
      <c r="AD7" s="5">
        <v>64.84</v>
      </c>
      <c r="AE7" s="5">
        <v>65.56</v>
      </c>
      <c r="AF7" s="5">
        <v>77.21</v>
      </c>
      <c r="AG7" s="5">
        <v>67.71</v>
      </c>
      <c r="AH7" s="5">
        <f t="shared" ref="AH7:AK7" si="31">if(AD7=0, -1, (AD7-average(AD:AD))/stdev(AD:AD))</f>
        <v>0.4212690913</v>
      </c>
      <c r="AI7" s="5">
        <f t="shared" si="31"/>
        <v>1.007584616</v>
      </c>
      <c r="AJ7" s="5">
        <f t="shared" si="31"/>
        <v>1.286044578</v>
      </c>
      <c r="AK7" s="5">
        <f t="shared" si="31"/>
        <v>1.856298421</v>
      </c>
      <c r="AL7" s="5">
        <f t="shared" si="26"/>
        <v>1.142799177</v>
      </c>
      <c r="AM7" s="5">
        <f t="shared" si="27"/>
        <v>1.069017856</v>
      </c>
      <c r="AN7" s="1"/>
      <c r="AO7" s="5">
        <v>41.0</v>
      </c>
      <c r="AP7" s="5">
        <v>69000.0</v>
      </c>
      <c r="AQ7" s="5">
        <f t="shared" si="15"/>
        <v>4.838849091</v>
      </c>
      <c r="AR7" s="5">
        <f t="shared" si="16"/>
        <v>1.396506878</v>
      </c>
      <c r="AS7" s="5">
        <f t="shared" si="17"/>
        <v>1.181738921</v>
      </c>
      <c r="AT7" s="1"/>
      <c r="AU7" s="5">
        <f t="shared" si="18"/>
        <v>0.583401249</v>
      </c>
      <c r="AV7" s="5">
        <v>0.815864499373448</v>
      </c>
      <c r="AW7" s="5">
        <f t="shared" si="19"/>
        <v>0.6415170616</v>
      </c>
      <c r="AX7" s="1"/>
      <c r="AY7" s="1"/>
      <c r="AZ7" s="1"/>
      <c r="BA7" s="1"/>
      <c r="BB7" s="1"/>
      <c r="BC7" s="1"/>
      <c r="BD7" s="1"/>
      <c r="BE7" s="1"/>
      <c r="BF7" s="1"/>
      <c r="BG7" s="1"/>
    </row>
    <row r="8">
      <c r="A8" s="5">
        <v>1117.0</v>
      </c>
      <c r="B8" s="1" t="s">
        <v>119</v>
      </c>
      <c r="C8" s="1"/>
      <c r="D8" s="5">
        <v>98.6</v>
      </c>
      <c r="E8" s="5">
        <v>98.6</v>
      </c>
      <c r="F8" s="5">
        <v>0.0</v>
      </c>
      <c r="G8" s="5">
        <f t="shared" si="3"/>
        <v>98.6</v>
      </c>
      <c r="H8" s="21">
        <f t="shared" si="4"/>
        <v>1</v>
      </c>
      <c r="I8" s="5">
        <f t="shared" si="5"/>
        <v>0.1728061765</v>
      </c>
      <c r="J8" s="5" t="str">
        <f t="shared" si="6"/>
        <v/>
      </c>
      <c r="K8" s="5">
        <f t="shared" si="7"/>
        <v>0.1728061765</v>
      </c>
      <c r="L8" s="5">
        <f t="shared" si="8"/>
        <v>0.4156996229</v>
      </c>
      <c r="M8" s="1"/>
      <c r="N8" s="5">
        <v>4.0</v>
      </c>
      <c r="O8" s="5">
        <v>1.0</v>
      </c>
      <c r="P8" s="5">
        <f t="shared" ref="P8:Q8" si="32">if(ISNUMBER(N8), (N8-average(N:N))/stdev(N:N), "")</f>
        <v>0.3570777979</v>
      </c>
      <c r="Q8" s="5">
        <f t="shared" si="32"/>
        <v>0.3069816835</v>
      </c>
      <c r="R8" s="5">
        <f t="shared" si="23"/>
        <v>0.3320297407</v>
      </c>
      <c r="S8" s="5">
        <f t="shared" si="24"/>
        <v>0.5762202189</v>
      </c>
      <c r="T8" s="5"/>
      <c r="U8" s="5">
        <v>365.0</v>
      </c>
      <c r="V8" s="5">
        <v>0.0</v>
      </c>
      <c r="W8" s="5">
        <f t="shared" si="9"/>
        <v>365</v>
      </c>
      <c r="X8" s="5">
        <f t="shared" si="10"/>
        <v>1</v>
      </c>
      <c r="Y8" s="5">
        <f t="shared" si="11"/>
        <v>0.5062565905</v>
      </c>
      <c r="Z8" s="5">
        <f t="shared" si="12"/>
        <v>-0.1186019759</v>
      </c>
      <c r="AA8" s="5">
        <f t="shared" si="13"/>
        <v>0.1938273073</v>
      </c>
      <c r="AB8" s="5">
        <f t="shared" si="14"/>
        <v>0.440258228</v>
      </c>
      <c r="AC8" s="1"/>
      <c r="AD8" s="5">
        <v>59.38</v>
      </c>
      <c r="AE8" s="5">
        <v>51.39</v>
      </c>
      <c r="AF8" s="5">
        <v>59.03</v>
      </c>
      <c r="AG8" s="5">
        <v>50.0</v>
      </c>
      <c r="AH8" s="5">
        <f t="shared" ref="AH8:AK8" si="33">if(AD8=0, -1, (AD8-average(AD:AD))/stdev(AD:AD))</f>
        <v>0.04684831399</v>
      </c>
      <c r="AI8" s="5">
        <f t="shared" si="33"/>
        <v>0.06936758699</v>
      </c>
      <c r="AJ8" s="5">
        <f t="shared" si="33"/>
        <v>-0.1849073406</v>
      </c>
      <c r="AK8" s="5">
        <f t="shared" si="33"/>
        <v>0.5243183131</v>
      </c>
      <c r="AL8" s="5">
        <f t="shared" si="26"/>
        <v>0.1139067184</v>
      </c>
      <c r="AM8" s="5">
        <f t="shared" si="27"/>
        <v>0.3375006939</v>
      </c>
      <c r="AN8" s="1"/>
      <c r="AO8" s="5">
        <v>102.0</v>
      </c>
      <c r="AP8" s="5">
        <v>1300000.0</v>
      </c>
      <c r="AQ8" s="5">
        <f t="shared" si="15"/>
        <v>6.113943352</v>
      </c>
      <c r="AR8" s="5">
        <f t="shared" si="16"/>
        <v>1.921833963</v>
      </c>
      <c r="AS8" s="5">
        <f t="shared" si="17"/>
        <v>1.386302262</v>
      </c>
      <c r="AT8" s="1"/>
      <c r="AU8" s="5">
        <f t="shared" si="18"/>
        <v>0.6311962052</v>
      </c>
      <c r="AV8" s="1"/>
      <c r="AW8" s="5">
        <f t="shared" si="19"/>
        <v>0.6311962052</v>
      </c>
      <c r="AX8" s="1"/>
      <c r="AY8" s="1"/>
      <c r="AZ8" s="1"/>
      <c r="BA8" s="1"/>
      <c r="BB8" s="1"/>
      <c r="BC8" s="1"/>
      <c r="BD8" s="1"/>
      <c r="BE8" s="1"/>
      <c r="BF8" s="1"/>
      <c r="BG8" s="1"/>
    </row>
    <row r="9">
      <c r="A9" s="5">
        <v>505.0</v>
      </c>
      <c r="B9" s="1" t="s">
        <v>44</v>
      </c>
      <c r="C9" s="1"/>
      <c r="D9" s="5">
        <v>86.3</v>
      </c>
      <c r="E9" s="5">
        <v>0.0</v>
      </c>
      <c r="F9" s="5">
        <v>5.0</v>
      </c>
      <c r="G9" s="5">
        <f t="shared" si="3"/>
        <v>50.959287</v>
      </c>
      <c r="H9" s="21">
        <f t="shared" si="4"/>
        <v>0</v>
      </c>
      <c r="I9" s="5">
        <f t="shared" si="5"/>
        <v>-0.3648953898</v>
      </c>
      <c r="J9" s="5">
        <f t="shared" si="6"/>
        <v>-0.2643671368</v>
      </c>
      <c r="K9" s="5">
        <f t="shared" si="7"/>
        <v>-0.3146312633</v>
      </c>
      <c r="L9" s="5">
        <f t="shared" si="8"/>
        <v>-0.5609200151</v>
      </c>
      <c r="M9" s="1"/>
      <c r="N9" s="5">
        <v>4.0</v>
      </c>
      <c r="O9" s="5">
        <v>1.0</v>
      </c>
      <c r="P9" s="5">
        <f t="shared" ref="P9:Q9" si="34">if(ISNUMBER(N9), (N9-average(N:N))/stdev(N:N), "")</f>
        <v>0.3570777979</v>
      </c>
      <c r="Q9" s="5">
        <f t="shared" si="34"/>
        <v>0.3069816835</v>
      </c>
      <c r="R9" s="5">
        <f t="shared" si="23"/>
        <v>0.3320297407</v>
      </c>
      <c r="S9" s="5">
        <f t="shared" si="24"/>
        <v>0.5762202189</v>
      </c>
      <c r="T9" s="5"/>
      <c r="U9" s="5">
        <v>2024.0</v>
      </c>
      <c r="V9" s="5">
        <v>0.0</v>
      </c>
      <c r="W9" s="5">
        <f t="shared" si="9"/>
        <v>2024</v>
      </c>
      <c r="X9" s="5">
        <f t="shared" si="10"/>
        <v>1</v>
      </c>
      <c r="Y9" s="5">
        <f t="shared" si="11"/>
        <v>0.5062565905</v>
      </c>
      <c r="Z9" s="5">
        <f t="shared" si="12"/>
        <v>2.583316525</v>
      </c>
      <c r="AA9" s="5">
        <f t="shared" si="13"/>
        <v>1.544786558</v>
      </c>
      <c r="AB9" s="5">
        <f t="shared" si="14"/>
        <v>1.242894427</v>
      </c>
      <c r="AC9" s="1"/>
      <c r="AD9" s="5">
        <v>57.55</v>
      </c>
      <c r="AE9" s="5">
        <v>70.05</v>
      </c>
      <c r="AF9" s="5">
        <v>63.35</v>
      </c>
      <c r="AG9" s="5">
        <v>62.89</v>
      </c>
      <c r="AH9" s="5">
        <f t="shared" ref="AH9:AK9" si="35">if(AD9=0, -1, (AD9-average(AD:AD))/stdev(AD:AD))</f>
        <v>-0.07864436412</v>
      </c>
      <c r="AI9" s="5">
        <f t="shared" si="35"/>
        <v>1.304874275</v>
      </c>
      <c r="AJ9" s="5">
        <f t="shared" si="35"/>
        <v>0.1646257887</v>
      </c>
      <c r="AK9" s="5">
        <f t="shared" si="35"/>
        <v>1.493783225</v>
      </c>
      <c r="AL9" s="5">
        <f t="shared" si="26"/>
        <v>0.7211597311</v>
      </c>
      <c r="AM9" s="5">
        <f t="shared" si="27"/>
        <v>0.8492112406</v>
      </c>
      <c r="AN9" s="1"/>
      <c r="AO9" s="5">
        <v>6.0</v>
      </c>
      <c r="AP9" s="5">
        <v>7900.0</v>
      </c>
      <c r="AQ9" s="5">
        <f t="shared" si="15"/>
        <v>3.897627091</v>
      </c>
      <c r="AR9" s="5">
        <f t="shared" si="16"/>
        <v>1.008732088</v>
      </c>
      <c r="AS9" s="5">
        <f t="shared" si="17"/>
        <v>1.004356554</v>
      </c>
      <c r="AT9" s="1"/>
      <c r="AU9" s="5">
        <f t="shared" si="18"/>
        <v>0.6223524852</v>
      </c>
      <c r="AV9" s="5">
        <v>0.650569878033059</v>
      </c>
      <c r="AW9" s="5">
        <f t="shared" si="19"/>
        <v>0.6294068334</v>
      </c>
      <c r="AX9" s="1"/>
      <c r="AY9" s="1"/>
      <c r="AZ9" s="1"/>
      <c r="BA9" s="1"/>
      <c r="BB9" s="1"/>
      <c r="BC9" s="1"/>
      <c r="BD9" s="1"/>
      <c r="BE9" s="1"/>
      <c r="BF9" s="1"/>
      <c r="BG9" s="1"/>
    </row>
    <row r="10">
      <c r="A10" s="5">
        <v>1221.0</v>
      </c>
      <c r="B10" s="1" t="s">
        <v>117</v>
      </c>
      <c r="C10" s="1"/>
      <c r="D10" s="5">
        <v>117.8</v>
      </c>
      <c r="E10" s="5">
        <v>117.8</v>
      </c>
      <c r="F10" s="5">
        <v>0.0</v>
      </c>
      <c r="G10" s="5">
        <f t="shared" si="3"/>
        <v>117.8</v>
      </c>
      <c r="H10" s="21">
        <f t="shared" si="4"/>
        <v>1</v>
      </c>
      <c r="I10" s="5">
        <f t="shared" si="5"/>
        <v>0.3895088542</v>
      </c>
      <c r="J10" s="5" t="str">
        <f t="shared" si="6"/>
        <v/>
      </c>
      <c r="K10" s="5">
        <f t="shared" si="7"/>
        <v>0.3895088542</v>
      </c>
      <c r="L10" s="5">
        <f t="shared" si="8"/>
        <v>0.6241064446</v>
      </c>
      <c r="M10" s="1"/>
      <c r="N10" s="5">
        <v>4.0</v>
      </c>
      <c r="O10" s="5">
        <v>1.0</v>
      </c>
      <c r="P10" s="5">
        <f t="shared" ref="P10:Q10" si="36">if(ISNUMBER(N10), (N10-average(N:N))/stdev(N:N), "")</f>
        <v>0.3570777979</v>
      </c>
      <c r="Q10" s="5">
        <f t="shared" si="36"/>
        <v>0.3069816835</v>
      </c>
      <c r="R10" s="5">
        <f t="shared" si="23"/>
        <v>0.3320297407</v>
      </c>
      <c r="S10" s="5">
        <f t="shared" si="24"/>
        <v>0.5762202189</v>
      </c>
      <c r="T10" s="5"/>
      <c r="U10" s="5">
        <v>194.0</v>
      </c>
      <c r="V10" s="5">
        <v>0.0</v>
      </c>
      <c r="W10" s="5">
        <f t="shared" si="9"/>
        <v>194</v>
      </c>
      <c r="X10" s="5">
        <f t="shared" si="10"/>
        <v>1</v>
      </c>
      <c r="Y10" s="5">
        <f t="shared" si="11"/>
        <v>0.5062565905</v>
      </c>
      <c r="Z10" s="5">
        <f t="shared" si="12"/>
        <v>-0.3970999046</v>
      </c>
      <c r="AA10" s="5">
        <f t="shared" si="13"/>
        <v>0.05457834295</v>
      </c>
      <c r="AB10" s="5">
        <f t="shared" si="14"/>
        <v>0.2336200825</v>
      </c>
      <c r="AC10" s="1"/>
      <c r="AD10" s="5">
        <v>84.38</v>
      </c>
      <c r="AE10" s="5">
        <v>65.63</v>
      </c>
      <c r="AF10" s="5">
        <v>58.59</v>
      </c>
      <c r="AG10" s="5">
        <v>48.44</v>
      </c>
      <c r="AH10" s="5">
        <f t="shared" ref="AH10:AK10" si="37">if(AD10=0, -1, (AD10-average(AD:AD))/stdev(AD:AD))</f>
        <v>1.761229162</v>
      </c>
      <c r="AI10" s="5">
        <f t="shared" si="37"/>
        <v>1.012219422</v>
      </c>
      <c r="AJ10" s="5">
        <f t="shared" si="37"/>
        <v>-0.2205079371</v>
      </c>
      <c r="AK10" s="5">
        <f t="shared" si="37"/>
        <v>0.4069897435</v>
      </c>
      <c r="AL10" s="5">
        <f t="shared" si="26"/>
        <v>0.7399825976</v>
      </c>
      <c r="AM10" s="5">
        <f t="shared" si="27"/>
        <v>0.8602224117</v>
      </c>
      <c r="AN10" s="1"/>
      <c r="AO10" s="5">
        <v>1.0</v>
      </c>
      <c r="AP10" s="5">
        <v>487.0</v>
      </c>
      <c r="AQ10" s="5">
        <f t="shared" si="15"/>
        <v>2.687528961</v>
      </c>
      <c r="AR10" s="5">
        <f t="shared" si="16"/>
        <v>0.5101828093</v>
      </c>
      <c r="AS10" s="5">
        <f t="shared" si="17"/>
        <v>0.7142708235</v>
      </c>
      <c r="AT10" s="1"/>
      <c r="AU10" s="5">
        <f t="shared" si="18"/>
        <v>0.6016879962</v>
      </c>
      <c r="AV10" s="1"/>
      <c r="AW10" s="5">
        <f t="shared" si="19"/>
        <v>0.6016879962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>
      <c r="A11" s="5">
        <v>831.0</v>
      </c>
      <c r="B11" s="1" t="s">
        <v>74</v>
      </c>
      <c r="C11" s="1"/>
      <c r="D11" s="5">
        <v>272.2</v>
      </c>
      <c r="E11" s="5">
        <v>4.0</v>
      </c>
      <c r="F11" s="5">
        <v>4.0</v>
      </c>
      <c r="G11" s="5">
        <f t="shared" si="3"/>
        <v>178.59042</v>
      </c>
      <c r="H11" s="21">
        <f t="shared" si="4"/>
        <v>0.01469507715</v>
      </c>
      <c r="I11" s="5">
        <f t="shared" si="5"/>
        <v>1.075625874</v>
      </c>
      <c r="J11" s="5">
        <f t="shared" si="6"/>
        <v>-0.2285074156</v>
      </c>
      <c r="K11" s="5">
        <f t="shared" si="7"/>
        <v>0.4235592295</v>
      </c>
      <c r="L11" s="5">
        <f t="shared" si="8"/>
        <v>0.6508142818</v>
      </c>
      <c r="M11" s="1"/>
      <c r="N11" s="5">
        <v>4.0</v>
      </c>
      <c r="O11" s="5">
        <v>1.0</v>
      </c>
      <c r="P11" s="5">
        <f t="shared" ref="P11:Q11" si="38">if(ISNUMBER(N11), (N11-average(N:N))/stdev(N:N), "")</f>
        <v>0.3570777979</v>
      </c>
      <c r="Q11" s="5">
        <f t="shared" si="38"/>
        <v>0.3069816835</v>
      </c>
      <c r="R11" s="5">
        <f t="shared" si="23"/>
        <v>0.3320297407</v>
      </c>
      <c r="S11" s="5">
        <f t="shared" si="24"/>
        <v>0.5762202189</v>
      </c>
      <c r="T11" s="5"/>
      <c r="U11" s="5">
        <v>1408.0</v>
      </c>
      <c r="V11" s="5">
        <v>0.0</v>
      </c>
      <c r="W11" s="5">
        <f t="shared" si="9"/>
        <v>1408</v>
      </c>
      <c r="X11" s="5">
        <f t="shared" si="10"/>
        <v>1</v>
      </c>
      <c r="Y11" s="5">
        <f t="shared" si="11"/>
        <v>0.5062565905</v>
      </c>
      <c r="Z11" s="5">
        <f t="shared" si="12"/>
        <v>1.580072525</v>
      </c>
      <c r="AA11" s="5">
        <f t="shared" si="13"/>
        <v>1.043164558</v>
      </c>
      <c r="AB11" s="5">
        <f t="shared" si="14"/>
        <v>1.021354276</v>
      </c>
      <c r="AC11" s="1"/>
      <c r="AD11" s="5">
        <v>58.79</v>
      </c>
      <c r="AE11" s="5">
        <v>56.58</v>
      </c>
      <c r="AF11" s="5">
        <v>54.04</v>
      </c>
      <c r="AG11" s="5">
        <v>39.78</v>
      </c>
      <c r="AH11" s="5">
        <f t="shared" ref="AH11:AK11" si="39">if(AD11=0, -1, (AD11-average(AD:AD))/stdev(AD:AD))</f>
        <v>0.006388925962</v>
      </c>
      <c r="AI11" s="5">
        <f t="shared" si="39"/>
        <v>0.4130052992</v>
      </c>
      <c r="AJ11" s="5">
        <f t="shared" si="39"/>
        <v>-0.5886504691</v>
      </c>
      <c r="AK11" s="5">
        <f t="shared" si="39"/>
        <v>-0.2443342392</v>
      </c>
      <c r="AL11" s="5">
        <f t="shared" si="26"/>
        <v>-0.1033976208</v>
      </c>
      <c r="AM11" s="5">
        <f t="shared" si="27"/>
        <v>-0.3215550043</v>
      </c>
      <c r="AN11" s="1"/>
      <c r="AO11" s="5">
        <v>1.0</v>
      </c>
      <c r="AP11" s="5">
        <v>17900.0</v>
      </c>
      <c r="AQ11" s="5">
        <f t="shared" si="15"/>
        <v>4.252853031</v>
      </c>
      <c r="AR11" s="5">
        <f t="shared" si="16"/>
        <v>1.155081901</v>
      </c>
      <c r="AS11" s="5">
        <f t="shared" si="17"/>
        <v>1.074747366</v>
      </c>
      <c r="AT11" s="1"/>
      <c r="AU11" s="5">
        <f t="shared" si="18"/>
        <v>0.6003162278</v>
      </c>
      <c r="AV11" s="5">
        <v>0.48899208442124614</v>
      </c>
      <c r="AW11" s="5">
        <f t="shared" si="19"/>
        <v>0.5724851919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>
      <c r="A12" s="5">
        <v>1097.0</v>
      </c>
      <c r="B12" s="16" t="s">
        <v>99</v>
      </c>
      <c r="C12" s="1"/>
      <c r="D12" s="5">
        <v>396.2</v>
      </c>
      <c r="E12" s="5">
        <v>4.0</v>
      </c>
      <c r="F12" s="5">
        <v>1.0</v>
      </c>
      <c r="G12" s="5">
        <f t="shared" si="3"/>
        <v>356.58</v>
      </c>
      <c r="H12" s="21">
        <f t="shared" si="4"/>
        <v>0.01009591116</v>
      </c>
      <c r="I12" s="5">
        <f t="shared" si="5"/>
        <v>3.084522676</v>
      </c>
      <c r="J12" s="5">
        <f t="shared" si="6"/>
        <v>-0.2397305489</v>
      </c>
      <c r="K12" s="5">
        <f t="shared" si="7"/>
        <v>1.422396063</v>
      </c>
      <c r="L12" s="5">
        <f t="shared" si="8"/>
        <v>1.192642471</v>
      </c>
      <c r="M12" s="16"/>
      <c r="N12" s="5">
        <v>4.0</v>
      </c>
      <c r="O12" s="5">
        <v>1.0</v>
      </c>
      <c r="P12" s="5">
        <f t="shared" ref="P12:Q12" si="40">if(ISNUMBER(N12), (N12-average(N:N))/stdev(N:N), "")</f>
        <v>0.3570777979</v>
      </c>
      <c r="Q12" s="5">
        <f t="shared" si="40"/>
        <v>0.3069816835</v>
      </c>
      <c r="R12" s="5">
        <f t="shared" si="23"/>
        <v>0.3320297407</v>
      </c>
      <c r="S12" s="5">
        <f t="shared" si="24"/>
        <v>0.5762202189</v>
      </c>
      <c r="T12" s="5"/>
      <c r="U12" s="5">
        <v>25.0</v>
      </c>
      <c r="V12" s="5">
        <v>0.0</v>
      </c>
      <c r="W12" s="5">
        <f t="shared" si="9"/>
        <v>25</v>
      </c>
      <c r="X12" s="5">
        <f t="shared" si="10"/>
        <v>1</v>
      </c>
      <c r="Y12" s="5">
        <f t="shared" si="11"/>
        <v>0.5062565905</v>
      </c>
      <c r="Z12" s="5">
        <f t="shared" si="12"/>
        <v>-0.6723405475</v>
      </c>
      <c r="AA12" s="5">
        <f t="shared" si="13"/>
        <v>-0.08304197854</v>
      </c>
      <c r="AB12" s="5">
        <f t="shared" si="14"/>
        <v>-0.2881700514</v>
      </c>
      <c r="AC12" s="16"/>
      <c r="AD12" s="5">
        <v>74.41</v>
      </c>
      <c r="AE12" s="5">
        <v>62.24</v>
      </c>
      <c r="AF12" s="5">
        <v>75.78</v>
      </c>
      <c r="AG12" s="5">
        <v>60.87</v>
      </c>
      <c r="AH12" s="5">
        <f t="shared" ref="AH12:AK12" si="41">if(AD12=0, -1, (AD12-average(AD:AD))/stdev(AD:AD))</f>
        <v>1.07753408</v>
      </c>
      <c r="AI12" s="5">
        <f t="shared" si="41"/>
        <v>0.7877624188</v>
      </c>
      <c r="AJ12" s="5">
        <f t="shared" si="41"/>
        <v>1.17034264</v>
      </c>
      <c r="AK12" s="5">
        <f t="shared" si="41"/>
        <v>1.341857769</v>
      </c>
      <c r="AL12" s="5">
        <f t="shared" si="26"/>
        <v>1.094374227</v>
      </c>
      <c r="AM12" s="5">
        <f t="shared" si="27"/>
        <v>1.046123428</v>
      </c>
      <c r="AN12" s="1"/>
      <c r="AO12" s="5">
        <v>3.0</v>
      </c>
      <c r="AP12" s="5">
        <v>22990.0</v>
      </c>
      <c r="AQ12" s="5">
        <f t="shared" si="15"/>
        <v>4.361538971</v>
      </c>
      <c r="AR12" s="5">
        <f t="shared" si="16"/>
        <v>1.199859507</v>
      </c>
      <c r="AS12" s="5">
        <f t="shared" si="17"/>
        <v>1.095380987</v>
      </c>
      <c r="AT12" s="1"/>
      <c r="AU12" s="5">
        <f t="shared" si="18"/>
        <v>0.7244394107</v>
      </c>
      <c r="AV12" s="5">
        <v>0.11134857030609924</v>
      </c>
      <c r="AW12" s="5">
        <f t="shared" si="19"/>
        <v>0.5711667006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>
      <c r="A13" s="5">
        <v>808.0</v>
      </c>
      <c r="B13" s="1" t="s">
        <v>71</v>
      </c>
      <c r="C13" s="1"/>
      <c r="D13" s="5">
        <v>62.1</v>
      </c>
      <c r="E13" s="5">
        <v>7.0</v>
      </c>
      <c r="F13" s="5">
        <v>4.0</v>
      </c>
      <c r="G13" s="5">
        <f t="shared" si="3"/>
        <v>40.74381</v>
      </c>
      <c r="H13" s="21">
        <f t="shared" si="4"/>
        <v>0.1127214171</v>
      </c>
      <c r="I13" s="5">
        <f t="shared" si="5"/>
        <v>-0.4801933699</v>
      </c>
      <c r="J13" s="5">
        <f t="shared" si="6"/>
        <v>0.01070175575</v>
      </c>
      <c r="K13" s="5">
        <f t="shared" si="7"/>
        <v>-0.2347458071</v>
      </c>
      <c r="L13" s="5">
        <f t="shared" si="8"/>
        <v>-0.4845057348</v>
      </c>
      <c r="M13" s="1"/>
      <c r="N13" s="5">
        <v>4.0</v>
      </c>
      <c r="O13" s="5">
        <v>1.0</v>
      </c>
      <c r="P13" s="5">
        <f t="shared" ref="P13:Q13" si="42">if(ISNUMBER(N13), (N13-average(N:N))/stdev(N:N), "")</f>
        <v>0.3570777979</v>
      </c>
      <c r="Q13" s="5">
        <f t="shared" si="42"/>
        <v>0.3069816835</v>
      </c>
      <c r="R13" s="5">
        <f t="shared" si="23"/>
        <v>0.3320297407</v>
      </c>
      <c r="S13" s="5">
        <f t="shared" si="24"/>
        <v>0.5762202189</v>
      </c>
      <c r="T13" s="5"/>
      <c r="U13" s="5">
        <v>904.0</v>
      </c>
      <c r="V13" s="5">
        <v>0.0</v>
      </c>
      <c r="W13" s="5">
        <f t="shared" si="9"/>
        <v>904</v>
      </c>
      <c r="X13" s="5">
        <f t="shared" si="10"/>
        <v>1</v>
      </c>
      <c r="Y13" s="5">
        <f t="shared" si="11"/>
        <v>0.5062565905</v>
      </c>
      <c r="Z13" s="5">
        <f t="shared" si="12"/>
        <v>0.7592365245</v>
      </c>
      <c r="AA13" s="5">
        <f t="shared" si="13"/>
        <v>0.6327465575</v>
      </c>
      <c r="AB13" s="5">
        <f t="shared" si="14"/>
        <v>0.7954536803</v>
      </c>
      <c r="AC13" s="1"/>
      <c r="AD13" s="5">
        <v>87.17</v>
      </c>
      <c r="AE13" s="5">
        <v>79.36</v>
      </c>
      <c r="AF13" s="5">
        <v>88.8</v>
      </c>
      <c r="AG13" s="5">
        <v>77.02</v>
      </c>
      <c r="AH13" s="5">
        <f t="shared" ref="AH13:AK13" si="43">if(AD13=0, -1, (AD13-average(AD:AD))/stdev(AD:AD))</f>
        <v>1.952554065</v>
      </c>
      <c r="AI13" s="5">
        <f t="shared" si="43"/>
        <v>1.921303389</v>
      </c>
      <c r="AJ13" s="5">
        <f t="shared" si="43"/>
        <v>2.223796655</v>
      </c>
      <c r="AK13" s="5">
        <f t="shared" si="43"/>
        <v>2.556509308</v>
      </c>
      <c r="AL13" s="5">
        <f t="shared" si="26"/>
        <v>2.163540854</v>
      </c>
      <c r="AM13" s="5">
        <f t="shared" si="27"/>
        <v>1.470897975</v>
      </c>
      <c r="AN13" s="1"/>
      <c r="AO13" s="5">
        <v>8.0</v>
      </c>
      <c r="AP13" s="5">
        <v>882.0</v>
      </c>
      <c r="AQ13" s="5">
        <f t="shared" si="15"/>
        <v>2.945468585</v>
      </c>
      <c r="AR13" s="5">
        <f t="shared" si="16"/>
        <v>0.6164515574</v>
      </c>
      <c r="AS13" s="5">
        <f t="shared" si="17"/>
        <v>0.7851442908</v>
      </c>
      <c r="AT13" s="1"/>
      <c r="AU13" s="5">
        <f t="shared" si="18"/>
        <v>0.6286420861</v>
      </c>
      <c r="AV13" s="5">
        <v>0.2830119196978228</v>
      </c>
      <c r="AW13" s="5">
        <f t="shared" si="19"/>
        <v>0.5422345445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>
      <c r="A14" s="5">
        <v>520.0</v>
      </c>
      <c r="B14" s="1" t="s">
        <v>55</v>
      </c>
      <c r="C14" s="1"/>
      <c r="D14" s="5">
        <v>64.9</v>
      </c>
      <c r="E14" s="5">
        <v>15.0</v>
      </c>
      <c r="F14" s="5">
        <v>5.0</v>
      </c>
      <c r="G14" s="5">
        <f t="shared" si="3"/>
        <v>38.322801</v>
      </c>
      <c r="H14" s="21">
        <f t="shared" si="4"/>
        <v>0.2311248074</v>
      </c>
      <c r="I14" s="5">
        <f t="shared" si="5"/>
        <v>-0.5075183248</v>
      </c>
      <c r="J14" s="5">
        <f t="shared" si="6"/>
        <v>0.2996361065</v>
      </c>
      <c r="K14" s="5">
        <f t="shared" si="7"/>
        <v>-0.1039411091</v>
      </c>
      <c r="L14" s="5">
        <f t="shared" si="8"/>
        <v>-0.3223989906</v>
      </c>
      <c r="M14" s="1"/>
      <c r="N14" s="5">
        <v>4.0</v>
      </c>
      <c r="O14" s="5">
        <v>1.0</v>
      </c>
      <c r="P14" s="5">
        <f t="shared" ref="P14:Q14" si="44">if(ISNUMBER(N14), (N14-average(N:N))/stdev(N:N), "")</f>
        <v>0.3570777979</v>
      </c>
      <c r="Q14" s="5">
        <f t="shared" si="44"/>
        <v>0.3069816835</v>
      </c>
      <c r="R14" s="5">
        <f t="shared" si="23"/>
        <v>0.3320297407</v>
      </c>
      <c r="S14" s="5">
        <f t="shared" si="24"/>
        <v>0.5762202189</v>
      </c>
      <c r="T14" s="5"/>
      <c r="U14" s="5">
        <v>636.0</v>
      </c>
      <c r="V14" s="5">
        <v>0.0</v>
      </c>
      <c r="W14" s="5">
        <f t="shared" si="9"/>
        <v>636</v>
      </c>
      <c r="X14" s="5">
        <f t="shared" si="10"/>
        <v>1</v>
      </c>
      <c r="Y14" s="5">
        <f t="shared" si="11"/>
        <v>0.5062565905</v>
      </c>
      <c r="Z14" s="5">
        <f t="shared" si="12"/>
        <v>0.3227602386</v>
      </c>
      <c r="AA14" s="5">
        <f t="shared" si="13"/>
        <v>0.4145084145</v>
      </c>
      <c r="AB14" s="5">
        <f t="shared" si="14"/>
        <v>0.643823279</v>
      </c>
      <c r="AC14" s="1"/>
      <c r="AD14" s="5">
        <v>54.17</v>
      </c>
      <c r="AE14" s="5">
        <v>74.15</v>
      </c>
      <c r="AF14" s="5">
        <v>82.94</v>
      </c>
      <c r="AG14" s="5">
        <v>56.58</v>
      </c>
      <c r="AH14" s="5">
        <f t="shared" ref="AH14:AK14" si="45">if(AD14=0, -1, (AD14-average(AD:AD))/stdev(AD:AD))</f>
        <v>-0.3104286548</v>
      </c>
      <c r="AI14" s="5">
        <f t="shared" si="45"/>
        <v>1.576341446</v>
      </c>
      <c r="AJ14" s="5">
        <f t="shared" si="45"/>
        <v>1.749661437</v>
      </c>
      <c r="AK14" s="5">
        <f t="shared" si="45"/>
        <v>1.019204203</v>
      </c>
      <c r="AL14" s="5">
        <f t="shared" si="26"/>
        <v>1.008694608</v>
      </c>
      <c r="AM14" s="5">
        <f t="shared" si="27"/>
        <v>1.004337895</v>
      </c>
      <c r="AN14" s="1"/>
      <c r="AO14" s="5">
        <v>20.0</v>
      </c>
      <c r="AP14" s="5">
        <v>4800.0</v>
      </c>
      <c r="AQ14" s="5">
        <f t="shared" si="15"/>
        <v>3.681241237</v>
      </c>
      <c r="AR14" s="5">
        <f t="shared" si="16"/>
        <v>0.9195831097</v>
      </c>
      <c r="AS14" s="5">
        <f t="shared" si="17"/>
        <v>0.958948961</v>
      </c>
      <c r="AT14" s="1"/>
      <c r="AU14" s="5">
        <f t="shared" si="18"/>
        <v>0.5721862727</v>
      </c>
      <c r="AV14" s="5">
        <v>0.3383400464467791</v>
      </c>
      <c r="AW14" s="5">
        <f t="shared" si="19"/>
        <v>0.5137247161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>
      <c r="A15" s="5">
        <v>934.0</v>
      </c>
      <c r="B15" s="1" t="s">
        <v>52</v>
      </c>
      <c r="C15" s="1"/>
      <c r="D15" s="5">
        <v>104.4</v>
      </c>
      <c r="E15" s="5">
        <v>0.0</v>
      </c>
      <c r="F15" s="5">
        <v>3.0</v>
      </c>
      <c r="G15" s="5">
        <f t="shared" si="3"/>
        <v>76.1076</v>
      </c>
      <c r="H15" s="21">
        <f t="shared" si="4"/>
        <v>0</v>
      </c>
      <c r="I15" s="5">
        <f t="shared" si="5"/>
        <v>-0.08105649572</v>
      </c>
      <c r="J15" s="5">
        <f t="shared" si="6"/>
        <v>-0.2643671368</v>
      </c>
      <c r="K15" s="5">
        <f t="shared" si="7"/>
        <v>-0.1727118163</v>
      </c>
      <c r="L15" s="5">
        <f t="shared" si="8"/>
        <v>-0.4155861117</v>
      </c>
      <c r="M15" s="1"/>
      <c r="N15" s="5">
        <v>4.0</v>
      </c>
      <c r="O15" s="5">
        <v>1.0</v>
      </c>
      <c r="P15" s="5">
        <f t="shared" ref="P15:Q15" si="46">if(ISNUMBER(N15), (N15-average(N:N))/stdev(N:N), "")</f>
        <v>0.3570777979</v>
      </c>
      <c r="Q15" s="5">
        <f t="shared" si="46"/>
        <v>0.3069816835</v>
      </c>
      <c r="R15" s="5">
        <f t="shared" si="23"/>
        <v>0.3320297407</v>
      </c>
      <c r="S15" s="5">
        <f t="shared" si="24"/>
        <v>0.5762202189</v>
      </c>
      <c r="T15" s="5"/>
      <c r="U15" s="5">
        <v>455.0</v>
      </c>
      <c r="V15" s="5">
        <v>0.0</v>
      </c>
      <c r="W15" s="5">
        <f t="shared" si="9"/>
        <v>455</v>
      </c>
      <c r="X15" s="5">
        <f t="shared" si="10"/>
        <v>1</v>
      </c>
      <c r="Y15" s="5">
        <f t="shared" si="11"/>
        <v>0.5062565905</v>
      </c>
      <c r="Z15" s="5">
        <f t="shared" si="12"/>
        <v>0.02797588135</v>
      </c>
      <c r="AA15" s="5">
        <f t="shared" si="13"/>
        <v>0.2671162359</v>
      </c>
      <c r="AB15" s="5">
        <f t="shared" si="14"/>
        <v>0.5168328897</v>
      </c>
      <c r="AC15" s="1"/>
      <c r="AD15" s="5">
        <v>53.84</v>
      </c>
      <c r="AE15" s="5">
        <v>50.59</v>
      </c>
      <c r="AF15" s="5">
        <v>68.42</v>
      </c>
      <c r="AG15" s="5">
        <v>40.23</v>
      </c>
      <c r="AH15" s="5">
        <f t="shared" ref="AH15:AK15" si="47">if(AD15=0, -1, (AD15-average(AD:AD))/stdev(AD:AD))</f>
        <v>-0.333058482</v>
      </c>
      <c r="AI15" s="5">
        <f t="shared" si="47"/>
        <v>0.0163983828</v>
      </c>
      <c r="AJ15" s="5">
        <f t="shared" si="47"/>
        <v>0.5748417529</v>
      </c>
      <c r="AK15" s="5">
        <f t="shared" si="47"/>
        <v>-0.2104894595</v>
      </c>
      <c r="AL15" s="5">
        <f t="shared" si="26"/>
        <v>0.01192304853</v>
      </c>
      <c r="AM15" s="5">
        <f t="shared" si="27"/>
        <v>0.1091927128</v>
      </c>
      <c r="AN15" s="1"/>
      <c r="AO15" s="5">
        <v>6.0</v>
      </c>
      <c r="AP15" s="5">
        <v>4400.0</v>
      </c>
      <c r="AQ15" s="5">
        <f t="shared" si="15"/>
        <v>3.643452676</v>
      </c>
      <c r="AR15" s="5">
        <f t="shared" si="16"/>
        <v>0.9040145709</v>
      </c>
      <c r="AS15" s="5">
        <f t="shared" si="17"/>
        <v>0.9507968084</v>
      </c>
      <c r="AT15" s="1"/>
      <c r="AU15" s="5">
        <f t="shared" si="18"/>
        <v>0.3474913036</v>
      </c>
      <c r="AV15" s="5">
        <v>0.4124702122253819</v>
      </c>
      <c r="AW15" s="5">
        <f t="shared" si="19"/>
        <v>0.3637360308</v>
      </c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>
      <c r="A16" s="5">
        <v>945.0</v>
      </c>
      <c r="B16" s="1" t="s">
        <v>118</v>
      </c>
      <c r="C16" s="1"/>
      <c r="D16" s="5">
        <v>107.0</v>
      </c>
      <c r="E16" s="5">
        <v>1.0</v>
      </c>
      <c r="F16" s="5">
        <v>3.0</v>
      </c>
      <c r="G16" s="5">
        <f t="shared" si="3"/>
        <v>78.003</v>
      </c>
      <c r="H16" s="21">
        <f t="shared" si="4"/>
        <v>0.009345794393</v>
      </c>
      <c r="I16" s="5">
        <f t="shared" si="5"/>
        <v>-0.05966387826</v>
      </c>
      <c r="J16" s="5">
        <f t="shared" si="6"/>
        <v>-0.2415610244</v>
      </c>
      <c r="K16" s="5">
        <f t="shared" si="7"/>
        <v>-0.1506124513</v>
      </c>
      <c r="L16" s="5">
        <f t="shared" si="8"/>
        <v>-0.3880882004</v>
      </c>
      <c r="M16" s="1"/>
      <c r="N16" s="5">
        <v>4.0</v>
      </c>
      <c r="O16" s="5">
        <v>1.0</v>
      </c>
      <c r="P16" s="5">
        <f t="shared" ref="P16:Q16" si="48">if(ISNUMBER(N16), (N16-average(N:N))/stdev(N:N), "")</f>
        <v>0.3570777979</v>
      </c>
      <c r="Q16" s="5">
        <f t="shared" si="48"/>
        <v>0.3069816835</v>
      </c>
      <c r="R16" s="5">
        <f t="shared" si="23"/>
        <v>0.3320297407</v>
      </c>
      <c r="S16" s="5">
        <f t="shared" si="24"/>
        <v>0.5762202189</v>
      </c>
      <c r="T16" s="5"/>
      <c r="U16" s="5">
        <v>77.0</v>
      </c>
      <c r="V16" s="5">
        <v>0.0</v>
      </c>
      <c r="W16" s="5">
        <f t="shared" si="9"/>
        <v>77</v>
      </c>
      <c r="X16" s="5">
        <f t="shared" si="10"/>
        <v>1</v>
      </c>
      <c r="Y16" s="5">
        <f t="shared" si="11"/>
        <v>0.5062565905</v>
      </c>
      <c r="Z16" s="5">
        <f t="shared" si="12"/>
        <v>-0.5876511189</v>
      </c>
      <c r="AA16" s="5">
        <f t="shared" si="13"/>
        <v>-0.04069726424</v>
      </c>
      <c r="AB16" s="5">
        <f t="shared" si="14"/>
        <v>-0.2017356296</v>
      </c>
      <c r="AC16" s="1"/>
      <c r="AD16" s="5">
        <v>77.08</v>
      </c>
      <c r="AE16" s="5">
        <v>72.92</v>
      </c>
      <c r="AF16" s="5">
        <v>57.55</v>
      </c>
      <c r="AG16" s="5">
        <v>60.16</v>
      </c>
      <c r="AH16" s="5">
        <f t="shared" ref="AH16:AK16" si="49">if(AD16=0, -1, (AD16-average(AD:AD))/stdev(AD:AD))</f>
        <v>1.260629955</v>
      </c>
      <c r="AI16" s="5">
        <f t="shared" si="49"/>
        <v>1.494901295</v>
      </c>
      <c r="AJ16" s="5">
        <f t="shared" si="49"/>
        <v>-0.3046548016</v>
      </c>
      <c r="AK16" s="5">
        <f t="shared" si="49"/>
        <v>1.288458228</v>
      </c>
      <c r="AL16" s="5">
        <f t="shared" si="26"/>
        <v>0.934833669</v>
      </c>
      <c r="AM16" s="5">
        <f t="shared" si="27"/>
        <v>0.9668679688</v>
      </c>
      <c r="AN16" s="1"/>
      <c r="AO16" s="5">
        <v>0.0</v>
      </c>
      <c r="AP16" s="5">
        <v>1600.0</v>
      </c>
      <c r="AQ16" s="5">
        <f t="shared" si="15"/>
        <v>3.204119983</v>
      </c>
      <c r="AR16" s="5">
        <f t="shared" si="16"/>
        <v>0.7230135496</v>
      </c>
      <c r="AS16" s="5">
        <f t="shared" si="17"/>
        <v>0.8503020344</v>
      </c>
      <c r="AT16" s="1"/>
      <c r="AU16" s="5">
        <f t="shared" si="18"/>
        <v>0.3607132784</v>
      </c>
      <c r="AV16" s="5">
        <v>0.29562839870690827</v>
      </c>
      <c r="AW16" s="5">
        <f t="shared" si="19"/>
        <v>0.3444420585</v>
      </c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>
      <c r="A17" s="5">
        <v>200.0</v>
      </c>
      <c r="B17" s="1" t="s">
        <v>43</v>
      </c>
      <c r="C17" s="1"/>
      <c r="D17" s="5">
        <v>48.6</v>
      </c>
      <c r="E17" s="5">
        <v>0.899999999999999</v>
      </c>
      <c r="F17" s="5">
        <v>5.0</v>
      </c>
      <c r="G17" s="5">
        <f t="shared" si="3"/>
        <v>28.697814</v>
      </c>
      <c r="H17" s="21">
        <f t="shared" si="4"/>
        <v>0.01851851852</v>
      </c>
      <c r="I17" s="5">
        <f t="shared" si="5"/>
        <v>-0.6161516818</v>
      </c>
      <c r="J17" s="5">
        <f t="shared" si="6"/>
        <v>-0.2191772473</v>
      </c>
      <c r="K17" s="5">
        <f t="shared" si="7"/>
        <v>-0.4176644646</v>
      </c>
      <c r="L17" s="5">
        <f t="shared" si="8"/>
        <v>-0.6462696531</v>
      </c>
      <c r="M17" s="1"/>
      <c r="N17" s="5">
        <v>4.0</v>
      </c>
      <c r="O17" s="5">
        <v>1.0</v>
      </c>
      <c r="P17" s="5">
        <f t="shared" ref="P17:Q17" si="50">if(ISNUMBER(N17), (N17-average(N:N))/stdev(N:N), "")</f>
        <v>0.3570777979</v>
      </c>
      <c r="Q17" s="5">
        <f t="shared" si="50"/>
        <v>0.3069816835</v>
      </c>
      <c r="R17" s="5">
        <f t="shared" si="23"/>
        <v>0.3320297407</v>
      </c>
      <c r="S17" s="5">
        <f t="shared" si="24"/>
        <v>0.5762202189</v>
      </c>
      <c r="T17" s="5"/>
      <c r="U17" s="5">
        <v>277.0</v>
      </c>
      <c r="V17" s="5">
        <v>0.0</v>
      </c>
      <c r="W17" s="5">
        <f t="shared" si="9"/>
        <v>277</v>
      </c>
      <c r="X17" s="5">
        <f t="shared" si="10"/>
        <v>1</v>
      </c>
      <c r="Y17" s="5">
        <f t="shared" si="11"/>
        <v>0.5062565905</v>
      </c>
      <c r="Z17" s="5">
        <f t="shared" si="12"/>
        <v>-0.2619225474</v>
      </c>
      <c r="AA17" s="5">
        <f t="shared" si="13"/>
        <v>0.1221670216</v>
      </c>
      <c r="AB17" s="5">
        <f t="shared" si="14"/>
        <v>0.3495239928</v>
      </c>
      <c r="AC17" s="1"/>
      <c r="AD17" s="5">
        <v>68.75</v>
      </c>
      <c r="AE17" s="5">
        <v>52.8</v>
      </c>
      <c r="AF17" s="5">
        <v>71.22</v>
      </c>
      <c r="AG17" s="5">
        <v>54.56</v>
      </c>
      <c r="AH17" s="5">
        <f t="shared" ref="AH17:AK17" si="51">if(AD17=0, -1, (AD17-average(AD:AD))/stdev(AD:AD))</f>
        <v>0.689398256</v>
      </c>
      <c r="AI17" s="5">
        <f t="shared" si="51"/>
        <v>0.1627258094</v>
      </c>
      <c r="AJ17" s="5">
        <f t="shared" si="51"/>
        <v>0.8013910034</v>
      </c>
      <c r="AK17" s="5">
        <f t="shared" si="51"/>
        <v>0.8672787474</v>
      </c>
      <c r="AL17" s="5">
        <f t="shared" si="26"/>
        <v>0.630198454</v>
      </c>
      <c r="AM17" s="5">
        <f t="shared" si="27"/>
        <v>0.7938503978</v>
      </c>
      <c r="AN17" s="1"/>
      <c r="AO17" s="5">
        <v>33.0</v>
      </c>
      <c r="AP17" s="5">
        <v>77000.0</v>
      </c>
      <c r="AQ17" s="5">
        <f t="shared" si="15"/>
        <v>4.886490725</v>
      </c>
      <c r="AR17" s="5">
        <f t="shared" si="16"/>
        <v>1.416134792</v>
      </c>
      <c r="AS17" s="5">
        <f t="shared" si="17"/>
        <v>1.190014618</v>
      </c>
      <c r="AT17" s="1"/>
      <c r="AU17" s="5">
        <f t="shared" si="18"/>
        <v>0.4526679149</v>
      </c>
      <c r="AV17" s="5">
        <v>-0.004249277315329701</v>
      </c>
      <c r="AW17" s="5">
        <f t="shared" si="19"/>
        <v>0.3384386169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>
      <c r="A18" s="5">
        <v>814.0</v>
      </c>
      <c r="B18" s="1" t="s">
        <v>50</v>
      </c>
      <c r="C18" s="1"/>
      <c r="D18" s="5">
        <v>162.2</v>
      </c>
      <c r="E18" s="5">
        <v>-0.100000000000023</v>
      </c>
      <c r="F18" s="5">
        <v>4.0</v>
      </c>
      <c r="G18" s="5">
        <f t="shared" si="3"/>
        <v>106.41942</v>
      </c>
      <c r="H18" s="21">
        <f t="shared" si="4"/>
        <v>-0.0006165228113</v>
      </c>
      <c r="I18" s="5">
        <f t="shared" si="5"/>
        <v>0.261060825</v>
      </c>
      <c r="J18" s="5">
        <f t="shared" si="6"/>
        <v>-0.2658716091</v>
      </c>
      <c r="K18" s="5">
        <f t="shared" si="7"/>
        <v>-0.002405392033</v>
      </c>
      <c r="L18" s="5">
        <f t="shared" si="8"/>
        <v>-0.04904479618</v>
      </c>
      <c r="M18" s="1"/>
      <c r="N18" s="5">
        <v>4.0</v>
      </c>
      <c r="O18" s="5">
        <v>1.0</v>
      </c>
      <c r="P18" s="5">
        <f t="shared" ref="P18:Q18" si="52">if(ISNUMBER(N18), (N18-average(N:N))/stdev(N:N), "")</f>
        <v>0.3570777979</v>
      </c>
      <c r="Q18" s="5">
        <f t="shared" si="52"/>
        <v>0.3069816835</v>
      </c>
      <c r="R18" s="5">
        <f t="shared" si="23"/>
        <v>0.3320297407</v>
      </c>
      <c r="S18" s="5">
        <f t="shared" si="24"/>
        <v>0.5762202189</v>
      </c>
      <c r="T18" s="5"/>
      <c r="U18" s="5">
        <v>1038.0</v>
      </c>
      <c r="V18" s="5">
        <v>0.0</v>
      </c>
      <c r="W18" s="5">
        <f t="shared" si="9"/>
        <v>1038</v>
      </c>
      <c r="X18" s="5">
        <f t="shared" si="10"/>
        <v>1</v>
      </c>
      <c r="Y18" s="5">
        <f t="shared" si="11"/>
        <v>0.5062565905</v>
      </c>
      <c r="Z18" s="5">
        <f t="shared" si="12"/>
        <v>0.9774746675</v>
      </c>
      <c r="AA18" s="5">
        <f t="shared" si="13"/>
        <v>0.741865629</v>
      </c>
      <c r="AB18" s="5">
        <f t="shared" si="14"/>
        <v>0.8613162189</v>
      </c>
      <c r="AC18" s="1"/>
      <c r="AD18" s="5">
        <v>59.05</v>
      </c>
      <c r="AE18" s="5">
        <v>58.09</v>
      </c>
      <c r="AF18" s="5">
        <v>58.59</v>
      </c>
      <c r="AG18" s="5">
        <v>38.09</v>
      </c>
      <c r="AH18" s="5">
        <f t="shared" ref="AH18:AK18" si="53">if(AD18=0, -1, (AD18-average(AD:AD))/stdev(AD:AD))</f>
        <v>0.02421848679</v>
      </c>
      <c r="AI18" s="5">
        <f t="shared" si="53"/>
        <v>0.5129846721</v>
      </c>
      <c r="AJ18" s="5">
        <f t="shared" si="53"/>
        <v>-0.2205079371</v>
      </c>
      <c r="AK18" s="5">
        <f t="shared" si="53"/>
        <v>-0.3714401897</v>
      </c>
      <c r="AL18" s="5">
        <f t="shared" si="26"/>
        <v>-0.01368624198</v>
      </c>
      <c r="AM18" s="5">
        <f t="shared" si="27"/>
        <v>-0.116988213</v>
      </c>
      <c r="AN18" s="1"/>
      <c r="AO18" s="5">
        <v>1.0</v>
      </c>
      <c r="AP18" s="5">
        <v>146.0</v>
      </c>
      <c r="AQ18" s="5">
        <f t="shared" si="15"/>
        <v>2.164352856</v>
      </c>
      <c r="AR18" s="5">
        <f t="shared" si="16"/>
        <v>0.2946390751</v>
      </c>
      <c r="AS18" s="5">
        <f t="shared" si="17"/>
        <v>0.5428066646</v>
      </c>
      <c r="AT18" s="1"/>
      <c r="AU18" s="5">
        <f t="shared" si="18"/>
        <v>0.3628620186</v>
      </c>
      <c r="AV18" s="5">
        <v>0.24464871569845703</v>
      </c>
      <c r="AW18" s="5">
        <f t="shared" si="19"/>
        <v>0.3333086929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>
      <c r="A19" s="5">
        <v>1077.0</v>
      </c>
      <c r="B19" s="1" t="s">
        <v>70</v>
      </c>
      <c r="C19" s="1"/>
      <c r="D19" s="5">
        <v>274.4</v>
      </c>
      <c r="E19" s="5">
        <v>3.0</v>
      </c>
      <c r="F19" s="5">
        <v>2.0</v>
      </c>
      <c r="G19" s="5">
        <f t="shared" si="3"/>
        <v>222.264</v>
      </c>
      <c r="H19" s="21">
        <f t="shared" si="4"/>
        <v>0.01093294461</v>
      </c>
      <c r="I19" s="5">
        <f t="shared" si="5"/>
        <v>1.568552006</v>
      </c>
      <c r="J19" s="5">
        <f t="shared" si="6"/>
        <v>-0.2376879747</v>
      </c>
      <c r="K19" s="5">
        <f t="shared" si="7"/>
        <v>0.6654320157</v>
      </c>
      <c r="L19" s="5">
        <f t="shared" si="8"/>
        <v>0.8157401644</v>
      </c>
      <c r="M19" s="1"/>
      <c r="N19" s="5">
        <v>4.0</v>
      </c>
      <c r="O19" s="5">
        <v>1.0</v>
      </c>
      <c r="P19" s="5">
        <f t="shared" ref="P19:Q19" si="54">if(ISNUMBER(N19), (N19-average(N:N))/stdev(N:N), "")</f>
        <v>0.3570777979</v>
      </c>
      <c r="Q19" s="5">
        <f t="shared" si="54"/>
        <v>0.3069816835</v>
      </c>
      <c r="R19" s="5">
        <f t="shared" si="23"/>
        <v>0.3320297407</v>
      </c>
      <c r="S19" s="5">
        <f t="shared" si="24"/>
        <v>0.5762202189</v>
      </c>
      <c r="T19" s="5"/>
      <c r="U19" s="5">
        <v>393.0</v>
      </c>
      <c r="V19" s="5">
        <v>0.0</v>
      </c>
      <c r="W19" s="5">
        <f t="shared" si="9"/>
        <v>393</v>
      </c>
      <c r="X19" s="5">
        <f t="shared" si="10"/>
        <v>1</v>
      </c>
      <c r="Y19" s="5">
        <f t="shared" si="11"/>
        <v>0.5062565905</v>
      </c>
      <c r="Z19" s="5">
        <f t="shared" si="12"/>
        <v>-0.07299997584</v>
      </c>
      <c r="AA19" s="5">
        <f t="shared" si="13"/>
        <v>0.2166283073</v>
      </c>
      <c r="AB19" s="5">
        <f t="shared" si="14"/>
        <v>0.4654334617</v>
      </c>
      <c r="AC19" s="1"/>
      <c r="AD19" s="5">
        <v>67.9</v>
      </c>
      <c r="AE19" s="5">
        <v>52.86</v>
      </c>
      <c r="AF19" s="5">
        <v>61.39</v>
      </c>
      <c r="AG19" s="5">
        <v>46.22</v>
      </c>
      <c r="AH19" s="5">
        <f t="shared" ref="AH19:AK19" si="55">if(AD19=0, -1, (AD19-average(AD:AD))/stdev(AD:AD))</f>
        <v>0.6311093072</v>
      </c>
      <c r="AI19" s="5">
        <f t="shared" si="55"/>
        <v>0.1666984997</v>
      </c>
      <c r="AJ19" s="5">
        <f t="shared" si="55"/>
        <v>0.006041313346</v>
      </c>
      <c r="AK19" s="5">
        <f t="shared" si="55"/>
        <v>0.2400221636</v>
      </c>
      <c r="AL19" s="5">
        <f t="shared" si="26"/>
        <v>0.260967821</v>
      </c>
      <c r="AM19" s="5">
        <f t="shared" si="27"/>
        <v>0.5108500964</v>
      </c>
      <c r="AN19" s="1"/>
      <c r="AO19" s="5">
        <v>0.0</v>
      </c>
      <c r="AP19" s="5">
        <v>0.0</v>
      </c>
      <c r="AQ19" s="5">
        <f t="shared" si="15"/>
        <v>-1</v>
      </c>
      <c r="AR19" s="5">
        <f t="shared" si="16"/>
        <v>-1</v>
      </c>
      <c r="AS19" s="5">
        <f t="shared" si="17"/>
        <v>-1</v>
      </c>
      <c r="AT19" s="1"/>
      <c r="AU19" s="5">
        <f t="shared" si="18"/>
        <v>0.2736487883</v>
      </c>
      <c r="AV19" s="5">
        <v>0.4749140877577612</v>
      </c>
      <c r="AW19" s="5">
        <f t="shared" si="19"/>
        <v>0.3239651131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>
      <c r="A20" s="5">
        <v>755.0</v>
      </c>
      <c r="B20" s="1" t="s">
        <v>65</v>
      </c>
      <c r="C20" s="1"/>
      <c r="D20" s="5">
        <v>59.3</v>
      </c>
      <c r="E20" s="5">
        <v>0.0</v>
      </c>
      <c r="F20" s="5">
        <v>4.0</v>
      </c>
      <c r="G20" s="5">
        <f t="shared" si="3"/>
        <v>38.90673</v>
      </c>
      <c r="H20" s="21">
        <f t="shared" si="4"/>
        <v>0</v>
      </c>
      <c r="I20" s="5">
        <f t="shared" si="5"/>
        <v>-0.500927753</v>
      </c>
      <c r="J20" s="5">
        <f t="shared" si="6"/>
        <v>-0.2643671368</v>
      </c>
      <c r="K20" s="5">
        <f t="shared" si="7"/>
        <v>-0.3826474449</v>
      </c>
      <c r="L20" s="5">
        <f t="shared" si="8"/>
        <v>-0.6185850345</v>
      </c>
      <c r="M20" s="1"/>
      <c r="N20" s="5">
        <v>4.0</v>
      </c>
      <c r="O20" s="5">
        <v>1.0</v>
      </c>
      <c r="P20" s="5">
        <f t="shared" ref="P20:Q20" si="56">if(ISNUMBER(N20), (N20-average(N:N))/stdev(N:N), "")</f>
        <v>0.3570777979</v>
      </c>
      <c r="Q20" s="5">
        <f t="shared" si="56"/>
        <v>0.3069816835</v>
      </c>
      <c r="R20" s="5">
        <f t="shared" si="23"/>
        <v>0.3320297407</v>
      </c>
      <c r="S20" s="5">
        <f t="shared" si="24"/>
        <v>0.5762202189</v>
      </c>
      <c r="T20" s="5"/>
      <c r="U20" s="5">
        <v>165.0</v>
      </c>
      <c r="V20" s="5">
        <v>0.0</v>
      </c>
      <c r="W20" s="5">
        <f t="shared" si="9"/>
        <v>165</v>
      </c>
      <c r="X20" s="5">
        <f t="shared" si="10"/>
        <v>1</v>
      </c>
      <c r="Y20" s="5">
        <f t="shared" si="11"/>
        <v>0.5062565905</v>
      </c>
      <c r="Z20" s="5">
        <f t="shared" si="12"/>
        <v>-0.4443305474</v>
      </c>
      <c r="AA20" s="5">
        <f t="shared" si="13"/>
        <v>0.03096302151</v>
      </c>
      <c r="AB20" s="5">
        <f t="shared" si="14"/>
        <v>0.1759631254</v>
      </c>
      <c r="AC20" s="1"/>
      <c r="AD20" s="5">
        <v>57.62</v>
      </c>
      <c r="AE20" s="5">
        <v>53.71</v>
      </c>
      <c r="AF20" s="5">
        <v>60.48</v>
      </c>
      <c r="AG20" s="5">
        <v>57.94</v>
      </c>
      <c r="AH20" s="5">
        <f t="shared" ref="AH20:AK20" si="57">if(AD20=0, -1, (AD20-average(AD:AD))/stdev(AD:AD))</f>
        <v>-0.07384409775</v>
      </c>
      <c r="AI20" s="5">
        <f t="shared" si="57"/>
        <v>0.2229782791</v>
      </c>
      <c r="AJ20" s="5">
        <f t="shared" si="57"/>
        <v>-0.06758719306</v>
      </c>
      <c r="AK20" s="5">
        <f t="shared" si="57"/>
        <v>1.121490648</v>
      </c>
      <c r="AL20" s="5">
        <f t="shared" si="26"/>
        <v>0.3007594092</v>
      </c>
      <c r="AM20" s="5">
        <f t="shared" si="27"/>
        <v>0.5484153619</v>
      </c>
      <c r="AN20" s="1"/>
      <c r="AO20" s="5">
        <v>12.0</v>
      </c>
      <c r="AP20" s="5">
        <v>2600.0</v>
      </c>
      <c r="AQ20" s="5">
        <f t="shared" si="15"/>
        <v>3.414973348</v>
      </c>
      <c r="AR20" s="5">
        <f t="shared" si="16"/>
        <v>0.8098831931</v>
      </c>
      <c r="AS20" s="5">
        <f t="shared" si="17"/>
        <v>0.8999351049</v>
      </c>
      <c r="AT20" s="1"/>
      <c r="AU20" s="5">
        <f t="shared" si="18"/>
        <v>0.3163897553</v>
      </c>
      <c r="AV20" s="5">
        <v>0.013448405129643055</v>
      </c>
      <c r="AW20" s="5">
        <f t="shared" si="19"/>
        <v>0.2406544178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>
      <c r="A21" s="5">
        <v>949.0</v>
      </c>
      <c r="B21" s="1" t="s">
        <v>68</v>
      </c>
      <c r="C21" s="1"/>
      <c r="D21" s="5">
        <v>28.1</v>
      </c>
      <c r="E21" s="5">
        <v>0.0</v>
      </c>
      <c r="F21" s="5">
        <v>3.0</v>
      </c>
      <c r="G21" s="5">
        <f t="shared" si="3"/>
        <v>20.4849</v>
      </c>
      <c r="H21" s="21">
        <f t="shared" si="4"/>
        <v>0</v>
      </c>
      <c r="I21" s="5">
        <f t="shared" si="5"/>
        <v>-0.7088475389</v>
      </c>
      <c r="J21" s="5">
        <f t="shared" si="6"/>
        <v>-0.2643671368</v>
      </c>
      <c r="K21" s="5">
        <f t="shared" si="7"/>
        <v>-0.4866073378</v>
      </c>
      <c r="L21" s="5">
        <f t="shared" si="8"/>
        <v>-0.6975724606</v>
      </c>
      <c r="M21" s="1"/>
      <c r="N21" s="5">
        <v>4.0</v>
      </c>
      <c r="O21" s="5">
        <v>1.0</v>
      </c>
      <c r="P21" s="5">
        <f t="shared" ref="P21:Q21" si="58">if(ISNUMBER(N21), (N21-average(N:N))/stdev(N:N), "")</f>
        <v>0.3570777979</v>
      </c>
      <c r="Q21" s="5">
        <f t="shared" si="58"/>
        <v>0.3069816835</v>
      </c>
      <c r="R21" s="5">
        <f t="shared" si="23"/>
        <v>0.3320297407</v>
      </c>
      <c r="S21" s="5">
        <f t="shared" si="24"/>
        <v>0.5762202189</v>
      </c>
      <c r="T21" s="5"/>
      <c r="U21" s="5">
        <v>223.0</v>
      </c>
      <c r="V21" s="5">
        <v>0.0</v>
      </c>
      <c r="W21" s="5">
        <f t="shared" si="9"/>
        <v>223</v>
      </c>
      <c r="X21" s="5">
        <f t="shared" si="10"/>
        <v>1</v>
      </c>
      <c r="Y21" s="5">
        <f t="shared" si="11"/>
        <v>0.5062565905</v>
      </c>
      <c r="Z21" s="5">
        <f t="shared" si="12"/>
        <v>-0.3498692617</v>
      </c>
      <c r="AA21" s="5">
        <f t="shared" si="13"/>
        <v>0.07819366439</v>
      </c>
      <c r="AB21" s="5">
        <f t="shared" si="14"/>
        <v>0.2796313008</v>
      </c>
      <c r="AC21" s="1"/>
      <c r="AD21" s="5">
        <v>65.43</v>
      </c>
      <c r="AE21" s="5">
        <v>66.73</v>
      </c>
      <c r="AF21" s="5">
        <v>61.85</v>
      </c>
      <c r="AG21" s="5">
        <v>55.73</v>
      </c>
      <c r="AH21" s="5">
        <f t="shared" ref="AH21:AK21" si="59">if(AD21=0, -1, (AD21-average(AD:AD))/stdev(AD:AD))</f>
        <v>0.4617284793</v>
      </c>
      <c r="AI21" s="5">
        <f t="shared" si="59"/>
        <v>1.085052077</v>
      </c>
      <c r="AJ21" s="5">
        <f t="shared" si="59"/>
        <v>0.04326011878</v>
      </c>
      <c r="AK21" s="5">
        <f t="shared" si="59"/>
        <v>0.9552751747</v>
      </c>
      <c r="AL21" s="5">
        <f t="shared" si="26"/>
        <v>0.6363289625</v>
      </c>
      <c r="AM21" s="5">
        <f t="shared" si="27"/>
        <v>0.7977023019</v>
      </c>
      <c r="AN21" s="1"/>
      <c r="AO21" s="5">
        <v>2.0</v>
      </c>
      <c r="AP21" s="5">
        <v>413.0</v>
      </c>
      <c r="AQ21" s="5">
        <f t="shared" si="15"/>
        <v>2.615950052</v>
      </c>
      <c r="AR21" s="5">
        <f t="shared" si="16"/>
        <v>0.4806929582</v>
      </c>
      <c r="AS21" s="5">
        <f t="shared" si="17"/>
        <v>0.6933202422</v>
      </c>
      <c r="AT21" s="1"/>
      <c r="AU21" s="5">
        <f t="shared" si="18"/>
        <v>0.3298603206</v>
      </c>
      <c r="AV21" s="5">
        <v>-0.05107982551242084</v>
      </c>
      <c r="AW21" s="5">
        <f t="shared" si="19"/>
        <v>0.2346252841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>
      <c r="A22" s="5">
        <v>616.0</v>
      </c>
      <c r="B22" s="1" t="s">
        <v>37</v>
      </c>
      <c r="C22" s="1"/>
      <c r="D22" s="5">
        <v>198.1</v>
      </c>
      <c r="E22" s="5">
        <v>1.0</v>
      </c>
      <c r="F22" s="5">
        <v>5.0</v>
      </c>
      <c r="G22" s="5">
        <f t="shared" si="3"/>
        <v>116.976069</v>
      </c>
      <c r="H22" s="21">
        <f t="shared" si="4"/>
        <v>0.005047955578</v>
      </c>
      <c r="I22" s="5">
        <f t="shared" si="5"/>
        <v>0.3802094764</v>
      </c>
      <c r="J22" s="5">
        <f t="shared" si="6"/>
        <v>-0.2520488429</v>
      </c>
      <c r="K22" s="5">
        <f t="shared" si="7"/>
        <v>0.06408031674</v>
      </c>
      <c r="L22" s="5">
        <f t="shared" si="8"/>
        <v>0.2531409029</v>
      </c>
      <c r="M22" s="1"/>
      <c r="N22" s="5">
        <v>4.0</v>
      </c>
      <c r="O22" s="5">
        <v>0.0</v>
      </c>
      <c r="P22" s="5">
        <f t="shared" ref="P22:Q22" si="60">if(ISNUMBER(N22), (N22-average(N:N))/stdev(N:N), "")</f>
        <v>0.3570777979</v>
      </c>
      <c r="Q22" s="5">
        <f t="shared" si="60"/>
        <v>-2.033753653</v>
      </c>
      <c r="R22" s="5">
        <f t="shared" si="23"/>
        <v>-0.8383379276</v>
      </c>
      <c r="S22" s="5">
        <f t="shared" si="24"/>
        <v>-0.9156079552</v>
      </c>
      <c r="T22" s="5"/>
      <c r="U22" s="5">
        <v>406.0</v>
      </c>
      <c r="V22" s="5">
        <v>0.0</v>
      </c>
      <c r="W22" s="5">
        <f t="shared" si="9"/>
        <v>406</v>
      </c>
      <c r="X22" s="5">
        <f t="shared" si="10"/>
        <v>1</v>
      </c>
      <c r="Y22" s="5">
        <f t="shared" si="11"/>
        <v>0.5062565905</v>
      </c>
      <c r="Z22" s="5">
        <f t="shared" si="12"/>
        <v>-0.05182761869</v>
      </c>
      <c r="AA22" s="5">
        <f t="shared" si="13"/>
        <v>0.2272144859</v>
      </c>
      <c r="AB22" s="5">
        <f t="shared" si="14"/>
        <v>0.4766702066</v>
      </c>
      <c r="AC22" s="1"/>
      <c r="AD22" s="5">
        <v>56.25</v>
      </c>
      <c r="AE22" s="5">
        <v>52.34</v>
      </c>
      <c r="AF22" s="5">
        <v>66.41</v>
      </c>
      <c r="AG22" s="5">
        <v>46.09</v>
      </c>
      <c r="AH22" s="5">
        <f t="shared" ref="AH22:AK22" si="61">if(AD22=0, -1, (AD22-average(AD:AD))/stdev(AD:AD))</f>
        <v>-0.1677921682</v>
      </c>
      <c r="AI22" s="5">
        <f t="shared" si="61"/>
        <v>0.132268517</v>
      </c>
      <c r="AJ22" s="5">
        <f t="shared" si="61"/>
        <v>0.4122117553</v>
      </c>
      <c r="AK22" s="5">
        <f t="shared" si="61"/>
        <v>0.2302447828</v>
      </c>
      <c r="AL22" s="5">
        <f t="shared" si="26"/>
        <v>0.1517332217</v>
      </c>
      <c r="AM22" s="5">
        <f t="shared" si="27"/>
        <v>0.3895294876</v>
      </c>
      <c r="AN22" s="1"/>
      <c r="AO22" s="5">
        <v>5.0</v>
      </c>
      <c r="AP22" s="5">
        <v>2300.0</v>
      </c>
      <c r="AQ22" s="5">
        <f t="shared" si="15"/>
        <v>3.361727836</v>
      </c>
      <c r="AR22" s="5">
        <f t="shared" si="16"/>
        <v>0.7879465328</v>
      </c>
      <c r="AS22" s="5">
        <f t="shared" si="17"/>
        <v>0.8876635245</v>
      </c>
      <c r="AT22" s="1"/>
      <c r="AU22" s="5">
        <f t="shared" si="18"/>
        <v>0.2182792333</v>
      </c>
      <c r="AV22" s="5">
        <v>0.18953942420631442</v>
      </c>
      <c r="AW22" s="5">
        <f t="shared" si="19"/>
        <v>0.211094281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>
      <c r="A23" s="5">
        <v>1183.0</v>
      </c>
      <c r="B23" s="1" t="s">
        <v>100</v>
      </c>
      <c r="C23" s="1"/>
      <c r="D23" s="5">
        <v>116.4</v>
      </c>
      <c r="E23" s="5">
        <v>14.9</v>
      </c>
      <c r="F23" s="5">
        <v>1.0</v>
      </c>
      <c r="G23" s="5">
        <f t="shared" si="3"/>
        <v>104.76</v>
      </c>
      <c r="H23" s="21">
        <f t="shared" si="4"/>
        <v>0.1280068729</v>
      </c>
      <c r="I23" s="5">
        <f t="shared" si="5"/>
        <v>0.2423316189</v>
      </c>
      <c r="J23" s="5">
        <f t="shared" si="6"/>
        <v>0.04800215086</v>
      </c>
      <c r="K23" s="5">
        <f t="shared" si="7"/>
        <v>0.1451668849</v>
      </c>
      <c r="L23" s="5">
        <f t="shared" si="8"/>
        <v>0.3810077229</v>
      </c>
      <c r="M23" s="1"/>
      <c r="N23" s="5">
        <v>4.0</v>
      </c>
      <c r="O23" s="5">
        <v>1.0</v>
      </c>
      <c r="P23" s="5">
        <f t="shared" ref="P23:Q23" si="62">if(ISNUMBER(N23), (N23-average(N:N))/stdev(N:N), "")</f>
        <v>0.3570777979</v>
      </c>
      <c r="Q23" s="5">
        <f t="shared" si="62"/>
        <v>0.3069816835</v>
      </c>
      <c r="R23" s="5">
        <f t="shared" si="23"/>
        <v>0.3320297407</v>
      </c>
      <c r="S23" s="5">
        <f t="shared" si="24"/>
        <v>0.5762202189</v>
      </c>
      <c r="T23" s="5"/>
      <c r="U23" s="5">
        <v>402.0</v>
      </c>
      <c r="V23" s="5">
        <v>0.0</v>
      </c>
      <c r="W23" s="5">
        <f t="shared" si="9"/>
        <v>402</v>
      </c>
      <c r="X23" s="5">
        <f t="shared" si="10"/>
        <v>1</v>
      </c>
      <c r="Y23" s="5">
        <f t="shared" si="11"/>
        <v>0.5062565905</v>
      </c>
      <c r="Z23" s="5">
        <f t="shared" si="12"/>
        <v>-0.05834219012</v>
      </c>
      <c r="AA23" s="5">
        <f t="shared" si="13"/>
        <v>0.2239572002</v>
      </c>
      <c r="AB23" s="5">
        <f t="shared" si="14"/>
        <v>0.4732411649</v>
      </c>
      <c r="AC23" s="1"/>
      <c r="AD23" s="5">
        <v>73.5</v>
      </c>
      <c r="AE23" s="5">
        <v>48.37</v>
      </c>
      <c r="AF23" s="5">
        <v>67.51</v>
      </c>
      <c r="AG23" s="5">
        <v>54.49</v>
      </c>
      <c r="AH23" s="5">
        <f t="shared" ref="AH23:AK23" si="63">if(AD23=0, -1, (AD23-average(AD:AD))/stdev(AD:AD))</f>
        <v>1.015130617</v>
      </c>
      <c r="AI23" s="5">
        <f t="shared" si="63"/>
        <v>-0.1305911588</v>
      </c>
      <c r="AJ23" s="5">
        <f t="shared" si="63"/>
        <v>0.5012132465</v>
      </c>
      <c r="AK23" s="5">
        <f t="shared" si="63"/>
        <v>0.8620140039</v>
      </c>
      <c r="AL23" s="5">
        <f t="shared" si="26"/>
        <v>0.5619416772</v>
      </c>
      <c r="AM23" s="5">
        <f t="shared" si="27"/>
        <v>0.7496276924</v>
      </c>
      <c r="AN23" s="1"/>
      <c r="AO23" s="5">
        <v>1.0</v>
      </c>
      <c r="AP23" s="5">
        <v>1.0</v>
      </c>
      <c r="AQ23" s="5">
        <f t="shared" si="15"/>
        <v>0</v>
      </c>
      <c r="AR23" s="5">
        <f t="shared" si="16"/>
        <v>-0.5970543563</v>
      </c>
      <c r="AS23" s="5">
        <f t="shared" si="17"/>
        <v>-0.772692925</v>
      </c>
      <c r="AT23" s="1"/>
      <c r="AU23" s="5">
        <f t="shared" si="18"/>
        <v>0.2814807748</v>
      </c>
      <c r="AV23" s="17">
        <v>-0.128115910258843</v>
      </c>
      <c r="AW23" s="5">
        <f t="shared" si="19"/>
        <v>0.1790816036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>
      <c r="A24" s="5">
        <v>1062.0</v>
      </c>
      <c r="B24" s="1" t="s">
        <v>98</v>
      </c>
      <c r="C24" s="1"/>
      <c r="D24" s="5">
        <v>86.2</v>
      </c>
      <c r="E24" s="5">
        <v>0.0</v>
      </c>
      <c r="F24" s="5">
        <v>2.0</v>
      </c>
      <c r="G24" s="5">
        <f t="shared" si="3"/>
        <v>69.822</v>
      </c>
      <c r="H24" s="21">
        <f t="shared" si="4"/>
        <v>0</v>
      </c>
      <c r="I24" s="5">
        <f t="shared" si="5"/>
        <v>-0.1519995348</v>
      </c>
      <c r="J24" s="5">
        <f t="shared" si="6"/>
        <v>-0.2643671368</v>
      </c>
      <c r="K24" s="5">
        <f t="shared" si="7"/>
        <v>-0.2081833358</v>
      </c>
      <c r="L24" s="5">
        <f t="shared" si="8"/>
        <v>-0.456271121</v>
      </c>
      <c r="M24" s="1"/>
      <c r="N24" s="5">
        <v>4.0</v>
      </c>
      <c r="O24" s="5">
        <v>1.0</v>
      </c>
      <c r="P24" s="5">
        <f t="shared" ref="P24:Q24" si="64">if(ISNUMBER(N24), (N24-average(N:N))/stdev(N:N), "")</f>
        <v>0.3570777979</v>
      </c>
      <c r="Q24" s="5">
        <f t="shared" si="64"/>
        <v>0.3069816835</v>
      </c>
      <c r="R24" s="5">
        <f t="shared" si="23"/>
        <v>0.3320297407</v>
      </c>
      <c r="S24" s="5">
        <f t="shared" si="24"/>
        <v>0.5762202189</v>
      </c>
      <c r="T24" s="5"/>
      <c r="U24" s="5">
        <v>5.0</v>
      </c>
      <c r="V24" s="5">
        <v>0.0</v>
      </c>
      <c r="W24" s="5">
        <f t="shared" si="9"/>
        <v>5</v>
      </c>
      <c r="X24" s="5">
        <f t="shared" si="10"/>
        <v>1</v>
      </c>
      <c r="Y24" s="5">
        <f t="shared" si="11"/>
        <v>0.5062565905</v>
      </c>
      <c r="Z24" s="5">
        <f t="shared" si="12"/>
        <v>-0.7049134047</v>
      </c>
      <c r="AA24" s="5">
        <f t="shared" si="13"/>
        <v>-0.09932840712</v>
      </c>
      <c r="AB24" s="5">
        <f t="shared" si="14"/>
        <v>-0.3151640955</v>
      </c>
      <c r="AC24" s="1"/>
      <c r="AD24" s="5">
        <v>68.82</v>
      </c>
      <c r="AE24" s="5">
        <v>64.52</v>
      </c>
      <c r="AF24" s="5">
        <v>69.21</v>
      </c>
      <c r="AG24" s="5">
        <v>48.63</v>
      </c>
      <c r="AH24" s="5">
        <f t="shared" ref="AH24:AK24" si="65">if(AD24=0, -1, (AD24-average(AD:AD))/stdev(AD:AD))</f>
        <v>0.6941985224</v>
      </c>
      <c r="AI24" s="5">
        <f t="shared" si="65"/>
        <v>0.9387246508</v>
      </c>
      <c r="AJ24" s="5">
        <f t="shared" si="65"/>
        <v>0.6387610057</v>
      </c>
      <c r="AK24" s="5">
        <f t="shared" si="65"/>
        <v>0.4212797616</v>
      </c>
      <c r="AL24" s="5">
        <f t="shared" si="26"/>
        <v>0.6732409851</v>
      </c>
      <c r="AM24" s="5">
        <f t="shared" si="27"/>
        <v>0.8205126356</v>
      </c>
      <c r="AN24" s="1"/>
      <c r="AO24" s="5">
        <v>1.0</v>
      </c>
      <c r="AP24" s="5">
        <v>6800.0</v>
      </c>
      <c r="AQ24" s="5">
        <f t="shared" si="15"/>
        <v>3.832508913</v>
      </c>
      <c r="AR24" s="5">
        <f t="shared" si="16"/>
        <v>0.981903998</v>
      </c>
      <c r="AS24" s="5">
        <f t="shared" si="17"/>
        <v>0.9909106912</v>
      </c>
      <c r="AT24" s="1"/>
      <c r="AU24" s="5">
        <f t="shared" si="18"/>
        <v>0.3232416658</v>
      </c>
      <c r="AV24" s="5">
        <v>-0.3364733876232001</v>
      </c>
      <c r="AW24" s="5">
        <f t="shared" si="19"/>
        <v>0.1583129025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>
      <c r="A25" s="5">
        <v>1087.0</v>
      </c>
      <c r="B25" s="1" t="s">
        <v>102</v>
      </c>
      <c r="C25" s="1"/>
      <c r="D25" s="5">
        <v>87.8</v>
      </c>
      <c r="E25" s="5">
        <v>37.8</v>
      </c>
      <c r="F25" s="5">
        <v>1.0</v>
      </c>
      <c r="G25" s="5">
        <f t="shared" si="3"/>
        <v>79.02</v>
      </c>
      <c r="H25" s="21">
        <f t="shared" si="4"/>
        <v>0.430523918</v>
      </c>
      <c r="I25" s="5">
        <f t="shared" si="5"/>
        <v>-0.0481854083</v>
      </c>
      <c r="J25" s="5">
        <f t="shared" si="6"/>
        <v>0.7862205902</v>
      </c>
      <c r="K25" s="5">
        <f t="shared" si="7"/>
        <v>0.369017591</v>
      </c>
      <c r="L25" s="5">
        <f t="shared" si="8"/>
        <v>0.607468181</v>
      </c>
      <c r="M25" s="1"/>
      <c r="N25" s="5">
        <v>4.0</v>
      </c>
      <c r="O25" s="5">
        <v>1.0</v>
      </c>
      <c r="P25" s="5">
        <f t="shared" ref="P25:Q25" si="66">if(ISNUMBER(N25), (N25-average(N:N))/stdev(N:N), "")</f>
        <v>0.3570777979</v>
      </c>
      <c r="Q25" s="5">
        <f t="shared" si="66"/>
        <v>0.3069816835</v>
      </c>
      <c r="R25" s="5">
        <f t="shared" si="23"/>
        <v>0.3320297407</v>
      </c>
      <c r="S25" s="5">
        <f t="shared" si="24"/>
        <v>0.5762202189</v>
      </c>
      <c r="T25" s="5"/>
      <c r="U25" s="5">
        <v>6.0</v>
      </c>
      <c r="V25" s="5">
        <v>0.0</v>
      </c>
      <c r="W25" s="5">
        <f t="shared" si="9"/>
        <v>6</v>
      </c>
      <c r="X25" s="5">
        <f t="shared" si="10"/>
        <v>1</v>
      </c>
      <c r="Y25" s="5">
        <f t="shared" si="11"/>
        <v>0.5062565905</v>
      </c>
      <c r="Z25" s="5">
        <f t="shared" si="12"/>
        <v>-0.7032847618</v>
      </c>
      <c r="AA25" s="5">
        <f t="shared" si="13"/>
        <v>-0.09851408569</v>
      </c>
      <c r="AB25" s="5">
        <f t="shared" si="14"/>
        <v>-0.3138695361</v>
      </c>
      <c r="AC25" s="1"/>
      <c r="AD25" s="5">
        <v>64.0</v>
      </c>
      <c r="AE25" s="5">
        <v>47.33</v>
      </c>
      <c r="AF25" s="5">
        <v>58.72</v>
      </c>
      <c r="AG25" s="5">
        <v>35.42</v>
      </c>
      <c r="AH25" s="5">
        <f t="shared" ref="AH25:AK25" si="67">if(AD25=0, -1, (AD25-average(AD:AD))/stdev(AD:AD))</f>
        <v>0.3636658948</v>
      </c>
      <c r="AI25" s="5">
        <f t="shared" si="67"/>
        <v>-0.1994511243</v>
      </c>
      <c r="AJ25" s="5">
        <f t="shared" si="67"/>
        <v>-0.2099895791</v>
      </c>
      <c r="AK25" s="5">
        <f t="shared" si="67"/>
        <v>-0.5722525493</v>
      </c>
      <c r="AL25" s="5">
        <f t="shared" si="26"/>
        <v>-0.1545068395</v>
      </c>
      <c r="AM25" s="5">
        <f t="shared" si="27"/>
        <v>-0.3930735802</v>
      </c>
      <c r="AN25" s="1"/>
      <c r="AO25" s="5">
        <v>8.0</v>
      </c>
      <c r="AP25" s="5">
        <v>63400.0</v>
      </c>
      <c r="AQ25" s="5">
        <f t="shared" si="15"/>
        <v>4.802089258</v>
      </c>
      <c r="AR25" s="5">
        <f t="shared" si="16"/>
        <v>1.381362165</v>
      </c>
      <c r="AS25" s="5">
        <f t="shared" si="17"/>
        <v>1.175313645</v>
      </c>
      <c r="AT25" s="1"/>
      <c r="AU25" s="5">
        <f t="shared" si="18"/>
        <v>0.3304117858</v>
      </c>
      <c r="AV25" s="5">
        <v>-0.380452309558859</v>
      </c>
      <c r="AW25" s="5">
        <f t="shared" si="19"/>
        <v>0.152695762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>
      <c r="A26" s="5">
        <v>541.0</v>
      </c>
      <c r="B26" s="1" t="s">
        <v>58</v>
      </c>
      <c r="C26" s="1"/>
      <c r="D26" s="5">
        <v>47.9</v>
      </c>
      <c r="E26" s="5">
        <v>0.0</v>
      </c>
      <c r="F26" s="5">
        <v>5.0</v>
      </c>
      <c r="G26" s="5">
        <f t="shared" si="3"/>
        <v>28.284471</v>
      </c>
      <c r="H26" s="21">
        <f t="shared" si="4"/>
        <v>0</v>
      </c>
      <c r="I26" s="5">
        <f t="shared" si="5"/>
        <v>-0.620816918</v>
      </c>
      <c r="J26" s="5">
        <f t="shared" si="6"/>
        <v>-0.2643671368</v>
      </c>
      <c r="K26" s="5">
        <f t="shared" si="7"/>
        <v>-0.4425920274</v>
      </c>
      <c r="L26" s="5">
        <f t="shared" si="8"/>
        <v>-0.6652759032</v>
      </c>
      <c r="M26" s="1"/>
      <c r="N26" s="5">
        <v>4.0</v>
      </c>
      <c r="O26" s="5">
        <v>1.0</v>
      </c>
      <c r="P26" s="5">
        <f t="shared" ref="P26:Q26" si="68">if(ISNUMBER(N26), (N26-average(N:N))/stdev(N:N), "")</f>
        <v>0.3570777979</v>
      </c>
      <c r="Q26" s="5">
        <f t="shared" si="68"/>
        <v>0.3069816835</v>
      </c>
      <c r="R26" s="5">
        <f t="shared" si="23"/>
        <v>0.3320297407</v>
      </c>
      <c r="S26" s="5">
        <f t="shared" si="24"/>
        <v>0.5762202189</v>
      </c>
      <c r="T26" s="5"/>
      <c r="U26" s="5">
        <v>594.0</v>
      </c>
      <c r="V26" s="5">
        <v>0.0</v>
      </c>
      <c r="W26" s="5">
        <f t="shared" si="9"/>
        <v>594</v>
      </c>
      <c r="X26" s="5">
        <f t="shared" si="10"/>
        <v>1</v>
      </c>
      <c r="Y26" s="5">
        <f t="shared" si="11"/>
        <v>0.5062565905</v>
      </c>
      <c r="Z26" s="5">
        <f t="shared" si="12"/>
        <v>0.2543572386</v>
      </c>
      <c r="AA26" s="5">
        <f t="shared" si="13"/>
        <v>0.3803069145</v>
      </c>
      <c r="AB26" s="5">
        <f t="shared" si="14"/>
        <v>0.6166902906</v>
      </c>
      <c r="AC26" s="1"/>
      <c r="AD26" s="5">
        <v>73.76</v>
      </c>
      <c r="AE26" s="5">
        <v>61.26</v>
      </c>
      <c r="AF26" s="5">
        <v>80.47</v>
      </c>
      <c r="AG26" s="5">
        <v>59.51</v>
      </c>
      <c r="AH26" s="5">
        <f t="shared" ref="AH26:AK26" si="69">if(AD26=0, -1, (AD26-average(AD:AD))/stdev(AD:AD))</f>
        <v>1.032960178</v>
      </c>
      <c r="AI26" s="5">
        <f t="shared" si="69"/>
        <v>0.7228751437</v>
      </c>
      <c r="AJ26" s="5">
        <f t="shared" si="69"/>
        <v>1.549812634</v>
      </c>
      <c r="AK26" s="5">
        <f t="shared" si="69"/>
        <v>1.239571324</v>
      </c>
      <c r="AL26" s="5">
        <f t="shared" si="26"/>
        <v>1.13630482</v>
      </c>
      <c r="AM26" s="5">
        <f t="shared" si="27"/>
        <v>1.065975994</v>
      </c>
      <c r="AN26" s="1"/>
      <c r="AO26" s="5">
        <v>0.0</v>
      </c>
      <c r="AP26" s="5">
        <v>0.0</v>
      </c>
      <c r="AQ26" s="5">
        <f t="shared" si="15"/>
        <v>-1</v>
      </c>
      <c r="AR26" s="5">
        <f t="shared" si="16"/>
        <v>-1</v>
      </c>
      <c r="AS26" s="5">
        <f t="shared" si="17"/>
        <v>-1</v>
      </c>
      <c r="AT26" s="1"/>
      <c r="AU26" s="5">
        <f t="shared" si="18"/>
        <v>0.1187221201</v>
      </c>
      <c r="AV26" s="5">
        <v>0.22161455324394272</v>
      </c>
      <c r="AW26" s="5">
        <f t="shared" si="19"/>
        <v>0.1444452284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>
      <c r="A27" s="5">
        <v>865.0</v>
      </c>
      <c r="B27" s="1" t="s">
        <v>64</v>
      </c>
      <c r="C27" s="1"/>
      <c r="D27" s="5">
        <v>230.6</v>
      </c>
      <c r="E27" s="5">
        <v>0.0</v>
      </c>
      <c r="F27" s="5">
        <v>3.0</v>
      </c>
      <c r="G27" s="5">
        <f t="shared" si="3"/>
        <v>168.1074</v>
      </c>
      <c r="H27" s="21">
        <f t="shared" si="4"/>
        <v>0</v>
      </c>
      <c r="I27" s="5">
        <f t="shared" si="5"/>
        <v>0.957308244</v>
      </c>
      <c r="J27" s="5">
        <f t="shared" si="6"/>
        <v>-0.2643671368</v>
      </c>
      <c r="K27" s="5">
        <f t="shared" si="7"/>
        <v>0.3464705536</v>
      </c>
      <c r="L27" s="5">
        <f t="shared" si="8"/>
        <v>0.5886174935</v>
      </c>
      <c r="M27" s="1"/>
      <c r="N27" s="5">
        <v>4.0</v>
      </c>
      <c r="O27" s="5">
        <v>1.0</v>
      </c>
      <c r="P27" s="5">
        <f t="shared" ref="P27:Q27" si="70">if(ISNUMBER(N27), (N27-average(N:N))/stdev(N:N), "")</f>
        <v>0.3570777979</v>
      </c>
      <c r="Q27" s="5">
        <f t="shared" si="70"/>
        <v>0.3069816835</v>
      </c>
      <c r="R27" s="5">
        <f t="shared" si="23"/>
        <v>0.3320297407</v>
      </c>
      <c r="S27" s="5">
        <f t="shared" si="24"/>
        <v>0.5762202189</v>
      </c>
      <c r="T27" s="5"/>
      <c r="U27" s="5">
        <v>126.0</v>
      </c>
      <c r="V27" s="5">
        <v>100.0</v>
      </c>
      <c r="W27" s="5">
        <f t="shared" si="9"/>
        <v>226</v>
      </c>
      <c r="X27" s="5">
        <f t="shared" si="10"/>
        <v>0.1150442478</v>
      </c>
      <c r="Y27" s="5">
        <f t="shared" si="11"/>
        <v>-0.6403372646</v>
      </c>
      <c r="Z27" s="5">
        <f t="shared" si="12"/>
        <v>-0.3449833331</v>
      </c>
      <c r="AA27" s="5">
        <f t="shared" si="13"/>
        <v>-0.4926602989</v>
      </c>
      <c r="AB27" s="5">
        <f t="shared" si="14"/>
        <v>-0.7018976413</v>
      </c>
      <c r="AC27" s="1"/>
      <c r="AD27" s="5">
        <v>52.15</v>
      </c>
      <c r="AE27" s="5">
        <v>38.41</v>
      </c>
      <c r="AF27" s="5">
        <v>65.76</v>
      </c>
      <c r="AG27" s="5">
        <v>39.45</v>
      </c>
      <c r="AH27" s="5">
        <f t="shared" ref="AH27:AK27" si="71">if(AD27=0, -1, (AD27-average(AD:AD))/stdev(AD:AD))</f>
        <v>-0.4489506274</v>
      </c>
      <c r="AI27" s="5">
        <f t="shared" si="71"/>
        <v>-0.790057751</v>
      </c>
      <c r="AJ27" s="5">
        <f t="shared" si="71"/>
        <v>0.359619965</v>
      </c>
      <c r="AK27" s="5">
        <f t="shared" si="71"/>
        <v>-0.2691537444</v>
      </c>
      <c r="AL27" s="5">
        <f t="shared" si="26"/>
        <v>-0.2871355394</v>
      </c>
      <c r="AM27" s="5">
        <f t="shared" si="27"/>
        <v>-0.5358502957</v>
      </c>
      <c r="AN27" s="1"/>
      <c r="AO27" s="5">
        <v>3.0</v>
      </c>
      <c r="AP27" s="5">
        <v>1000.0</v>
      </c>
      <c r="AQ27" s="5">
        <f t="shared" si="15"/>
        <v>3</v>
      </c>
      <c r="AR27" s="5">
        <f t="shared" si="16"/>
        <v>0.6389179978</v>
      </c>
      <c r="AS27" s="5">
        <f t="shared" si="17"/>
        <v>0.7993234626</v>
      </c>
      <c r="AT27" s="1"/>
      <c r="AU27" s="5">
        <f t="shared" si="18"/>
        <v>0.1452826476</v>
      </c>
      <c r="AV27" s="5">
        <v>0.13928509744006923</v>
      </c>
      <c r="AW27" s="5">
        <f t="shared" si="19"/>
        <v>0.14378326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>
      <c r="A28" s="5">
        <v>830.0</v>
      </c>
      <c r="B28" s="1" t="s">
        <v>53</v>
      </c>
      <c r="C28" s="1"/>
      <c r="D28" s="5">
        <v>381.6</v>
      </c>
      <c r="E28" s="5">
        <v>2.0</v>
      </c>
      <c r="F28" s="5">
        <v>4.0</v>
      </c>
      <c r="G28" s="5">
        <f t="shared" si="3"/>
        <v>250.36776</v>
      </c>
      <c r="H28" s="21">
        <f t="shared" si="4"/>
        <v>0.005241090147</v>
      </c>
      <c r="I28" s="5">
        <f t="shared" si="5"/>
        <v>1.885747842</v>
      </c>
      <c r="J28" s="5">
        <f t="shared" si="6"/>
        <v>-0.2515775455</v>
      </c>
      <c r="K28" s="5">
        <f t="shared" si="7"/>
        <v>0.8170851482</v>
      </c>
      <c r="L28" s="5">
        <f t="shared" si="8"/>
        <v>0.9039276233</v>
      </c>
      <c r="M28" s="1"/>
      <c r="N28" s="5">
        <v>4.0</v>
      </c>
      <c r="O28" s="5">
        <v>1.0</v>
      </c>
      <c r="P28" s="5">
        <f t="shared" ref="P28:Q28" si="72">if(ISNUMBER(N28), (N28-average(N:N))/stdev(N:N), "")</f>
        <v>0.3570777979</v>
      </c>
      <c r="Q28" s="5">
        <f t="shared" si="72"/>
        <v>0.3069816835</v>
      </c>
      <c r="R28" s="5">
        <f t="shared" si="23"/>
        <v>0.3320297407</v>
      </c>
      <c r="S28" s="5">
        <f t="shared" si="24"/>
        <v>0.5762202189</v>
      </c>
      <c r="T28" s="5"/>
      <c r="U28" s="5">
        <v>552.0</v>
      </c>
      <c r="V28" s="5">
        <v>0.0</v>
      </c>
      <c r="W28" s="5">
        <f t="shared" si="9"/>
        <v>552</v>
      </c>
      <c r="X28" s="5">
        <f t="shared" si="10"/>
        <v>1</v>
      </c>
      <c r="Y28" s="5">
        <f t="shared" si="11"/>
        <v>0.5062565905</v>
      </c>
      <c r="Z28" s="5">
        <f t="shared" si="12"/>
        <v>0.1859542386</v>
      </c>
      <c r="AA28" s="5">
        <f t="shared" si="13"/>
        <v>0.3461054145</v>
      </c>
      <c r="AB28" s="5">
        <f t="shared" si="14"/>
        <v>0.588307245</v>
      </c>
      <c r="AC28" s="1"/>
      <c r="AD28" s="5">
        <v>43.88</v>
      </c>
      <c r="AE28" s="5">
        <v>43.82</v>
      </c>
      <c r="AF28" s="5">
        <v>44.27</v>
      </c>
      <c r="AG28" s="5">
        <v>26.11</v>
      </c>
      <c r="AH28" s="5">
        <f t="shared" ref="AH28:AK28" si="73">if(AD28=0, -1, (AD28-average(AD:AD))/stdev(AD:AD))</f>
        <v>-1.016067812</v>
      </c>
      <c r="AI28" s="5">
        <f t="shared" si="73"/>
        <v>-0.4318535077</v>
      </c>
      <c r="AJ28" s="5">
        <f t="shared" si="73"/>
        <v>-1.379145532</v>
      </c>
      <c r="AK28" s="5">
        <f t="shared" si="73"/>
        <v>-1.272463436</v>
      </c>
      <c r="AL28" s="5">
        <f t="shared" si="26"/>
        <v>-1.024882572</v>
      </c>
      <c r="AM28" s="5">
        <f t="shared" si="27"/>
        <v>-1.012364841</v>
      </c>
      <c r="AN28" s="1"/>
      <c r="AO28" s="5">
        <v>0.0</v>
      </c>
      <c r="AP28" s="5">
        <v>0.0</v>
      </c>
      <c r="AQ28" s="5">
        <f t="shared" si="15"/>
        <v>-1</v>
      </c>
      <c r="AR28" s="5">
        <f t="shared" si="16"/>
        <v>-1</v>
      </c>
      <c r="AS28" s="5">
        <f t="shared" si="17"/>
        <v>-1</v>
      </c>
      <c r="AT28" s="1"/>
      <c r="AU28" s="5">
        <f t="shared" si="18"/>
        <v>0.01121804917</v>
      </c>
      <c r="AV28" s="5">
        <v>0.49609302462596294</v>
      </c>
      <c r="AW28" s="5">
        <f t="shared" si="19"/>
        <v>0.132436793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>
      <c r="A29" s="5">
        <v>1042.0</v>
      </c>
      <c r="B29" s="1" t="s">
        <v>63</v>
      </c>
      <c r="C29" s="1"/>
      <c r="D29" s="5">
        <v>57.3</v>
      </c>
      <c r="E29" s="5">
        <v>5.8</v>
      </c>
      <c r="F29" s="5">
        <v>2.0</v>
      </c>
      <c r="G29" s="5">
        <f t="shared" si="3"/>
        <v>46.413</v>
      </c>
      <c r="H29" s="21">
        <f t="shared" si="4"/>
        <v>0.1012216405</v>
      </c>
      <c r="I29" s="5">
        <f t="shared" si="5"/>
        <v>-0.4162075026</v>
      </c>
      <c r="J29" s="5">
        <f t="shared" si="6"/>
        <v>-0.01736062043</v>
      </c>
      <c r="K29" s="5">
        <f t="shared" si="7"/>
        <v>-0.2167840615</v>
      </c>
      <c r="L29" s="5">
        <f t="shared" si="8"/>
        <v>-0.4656007533</v>
      </c>
      <c r="M29" s="1"/>
      <c r="N29" s="5">
        <v>4.0</v>
      </c>
      <c r="O29" s="5">
        <v>1.0</v>
      </c>
      <c r="P29" s="5">
        <f t="shared" ref="P29:Q29" si="74">if(ISNUMBER(N29), (N29-average(N:N))/stdev(N:N), "")</f>
        <v>0.3570777979</v>
      </c>
      <c r="Q29" s="5">
        <f t="shared" si="74"/>
        <v>0.3069816835</v>
      </c>
      <c r="R29" s="5">
        <f t="shared" si="23"/>
        <v>0.3320297407</v>
      </c>
      <c r="S29" s="5">
        <f t="shared" si="24"/>
        <v>0.5762202189</v>
      </c>
      <c r="T29" s="5"/>
      <c r="U29" s="5">
        <v>2235.0</v>
      </c>
      <c r="V29" s="5">
        <v>100.0</v>
      </c>
      <c r="W29" s="5">
        <f t="shared" si="9"/>
        <v>2335</v>
      </c>
      <c r="X29" s="5">
        <f t="shared" si="10"/>
        <v>0.9143468951</v>
      </c>
      <c r="Y29" s="5">
        <f t="shared" si="11"/>
        <v>0.3952800546</v>
      </c>
      <c r="Z29" s="5">
        <f t="shared" si="12"/>
        <v>3.089824454</v>
      </c>
      <c r="AA29" s="5">
        <f t="shared" si="13"/>
        <v>1.742552254</v>
      </c>
      <c r="AB29" s="5">
        <f t="shared" si="14"/>
        <v>1.320057671</v>
      </c>
      <c r="AC29" s="1"/>
      <c r="AD29" s="5">
        <v>49.35</v>
      </c>
      <c r="AE29" s="5">
        <v>39.0</v>
      </c>
      <c r="AF29" s="5">
        <v>63.54</v>
      </c>
      <c r="AG29" s="5">
        <v>41.6</v>
      </c>
      <c r="AH29" s="5">
        <f t="shared" ref="AH29:AK29" si="75">if(AD29=0, -1, (AD29-average(AD:AD))/stdev(AD:AD))</f>
        <v>-0.6409612824</v>
      </c>
      <c r="AI29" s="5">
        <f t="shared" si="75"/>
        <v>-0.7509929629</v>
      </c>
      <c r="AJ29" s="5">
        <f t="shared" si="75"/>
        <v>0.1799987735</v>
      </c>
      <c r="AK29" s="5">
        <f t="shared" si="75"/>
        <v>-0.107450908</v>
      </c>
      <c r="AL29" s="5">
        <f t="shared" si="26"/>
        <v>-0.329851595</v>
      </c>
      <c r="AM29" s="5">
        <f t="shared" si="27"/>
        <v>-0.5743270801</v>
      </c>
      <c r="AN29" s="1"/>
      <c r="AO29" s="5">
        <v>1.0</v>
      </c>
      <c r="AP29" s="5">
        <v>27.0</v>
      </c>
      <c r="AQ29" s="5">
        <f t="shared" si="15"/>
        <v>1.431363764</v>
      </c>
      <c r="AR29" s="5">
        <f t="shared" si="16"/>
        <v>-0.007345675903</v>
      </c>
      <c r="AS29" s="5">
        <f t="shared" si="17"/>
        <v>-0.08570691864</v>
      </c>
      <c r="AT29" s="1"/>
      <c r="AU29" s="5">
        <f t="shared" si="18"/>
        <v>0.1541286275</v>
      </c>
      <c r="AV29" s="5">
        <v>0.013170877905720814</v>
      </c>
      <c r="AW29" s="5">
        <f t="shared" si="19"/>
        <v>0.1188891901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>
      <c r="A30" s="5">
        <v>239.0</v>
      </c>
      <c r="B30" s="1" t="s">
        <v>40</v>
      </c>
      <c r="C30" s="1"/>
      <c r="D30" s="5">
        <v>114.0</v>
      </c>
      <c r="E30" s="5">
        <v>0.0</v>
      </c>
      <c r="F30" s="5">
        <v>5.0</v>
      </c>
      <c r="G30" s="5">
        <f t="shared" si="3"/>
        <v>67.31586</v>
      </c>
      <c r="H30" s="21">
        <f t="shared" si="4"/>
        <v>0</v>
      </c>
      <c r="I30" s="5">
        <f t="shared" si="5"/>
        <v>-0.180285329</v>
      </c>
      <c r="J30" s="5">
        <f t="shared" si="6"/>
        <v>-0.2643671368</v>
      </c>
      <c r="K30" s="5">
        <f t="shared" si="7"/>
        <v>-0.2223262329</v>
      </c>
      <c r="L30" s="5">
        <f t="shared" si="8"/>
        <v>-0.4715148279</v>
      </c>
      <c r="M30" s="1"/>
      <c r="N30" s="5">
        <v>4.0</v>
      </c>
      <c r="O30" s="5">
        <v>1.0</v>
      </c>
      <c r="P30" s="5">
        <f t="shared" ref="P30:Q30" si="76">if(ISNUMBER(N30), (N30-average(N:N))/stdev(N:N), "")</f>
        <v>0.3570777979</v>
      </c>
      <c r="Q30" s="5">
        <f t="shared" si="76"/>
        <v>0.3069816835</v>
      </c>
      <c r="R30" s="5">
        <f t="shared" si="23"/>
        <v>0.3320297407</v>
      </c>
      <c r="S30" s="5">
        <f t="shared" si="24"/>
        <v>0.5762202189</v>
      </c>
      <c r="T30" s="5"/>
      <c r="U30" s="5">
        <v>243.0</v>
      </c>
      <c r="V30" s="5">
        <v>0.0</v>
      </c>
      <c r="W30" s="5">
        <f t="shared" si="9"/>
        <v>243</v>
      </c>
      <c r="X30" s="5">
        <f t="shared" si="10"/>
        <v>1</v>
      </c>
      <c r="Y30" s="5">
        <f t="shared" si="11"/>
        <v>0.5062565905</v>
      </c>
      <c r="Z30" s="5">
        <f t="shared" si="12"/>
        <v>-0.3172964045</v>
      </c>
      <c r="AA30" s="5">
        <f t="shared" si="13"/>
        <v>0.09448009297</v>
      </c>
      <c r="AB30" s="5">
        <f t="shared" si="14"/>
        <v>0.3073761425</v>
      </c>
      <c r="AC30" s="1"/>
      <c r="AD30" s="5">
        <v>66.6</v>
      </c>
      <c r="AE30" s="5">
        <v>58.07</v>
      </c>
      <c r="AF30" s="5">
        <v>71.61</v>
      </c>
      <c r="AG30" s="5">
        <v>53.52</v>
      </c>
      <c r="AH30" s="5">
        <f t="shared" ref="AH30:AK30" si="77">if(AD30=0, -1, (AD30-average(AD:AD))/stdev(AD:AD))</f>
        <v>0.541961503</v>
      </c>
      <c r="AI30" s="5">
        <f t="shared" si="77"/>
        <v>0.511660442</v>
      </c>
      <c r="AJ30" s="5">
        <f t="shared" si="77"/>
        <v>0.8329460776</v>
      </c>
      <c r="AK30" s="5">
        <f t="shared" si="77"/>
        <v>0.789059701</v>
      </c>
      <c r="AL30" s="5">
        <f t="shared" si="26"/>
        <v>0.6689069309</v>
      </c>
      <c r="AM30" s="5">
        <f t="shared" si="27"/>
        <v>0.8178673064</v>
      </c>
      <c r="AN30" s="1"/>
      <c r="AO30" s="5">
        <v>0.0</v>
      </c>
      <c r="AP30" s="5">
        <v>0.0</v>
      </c>
      <c r="AQ30" s="5">
        <f t="shared" si="15"/>
        <v>-1</v>
      </c>
      <c r="AR30" s="5">
        <f t="shared" si="16"/>
        <v>-1</v>
      </c>
      <c r="AS30" s="5">
        <f t="shared" si="17"/>
        <v>-1</v>
      </c>
      <c r="AT30" s="1"/>
      <c r="AU30" s="5">
        <f t="shared" si="18"/>
        <v>0.04598976798</v>
      </c>
      <c r="AV30" s="5">
        <v>0.18569821735795322</v>
      </c>
      <c r="AW30" s="5">
        <f t="shared" si="19"/>
        <v>0.08091688033</v>
      </c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>
      <c r="A31" s="5">
        <v>174.0</v>
      </c>
      <c r="B31" s="1" t="s">
        <v>35</v>
      </c>
      <c r="C31" s="1"/>
      <c r="D31" s="5">
        <v>85.5</v>
      </c>
      <c r="E31" s="5">
        <v>0.0</v>
      </c>
      <c r="F31" s="5">
        <v>5.0</v>
      </c>
      <c r="G31" s="5">
        <f t="shared" si="3"/>
        <v>50.486895</v>
      </c>
      <c r="H31" s="21">
        <f t="shared" si="4"/>
        <v>0</v>
      </c>
      <c r="I31" s="5">
        <f t="shared" si="5"/>
        <v>-0.3702270883</v>
      </c>
      <c r="J31" s="5">
        <f t="shared" si="6"/>
        <v>-0.2643671368</v>
      </c>
      <c r="K31" s="5">
        <f t="shared" si="7"/>
        <v>-0.3172971125</v>
      </c>
      <c r="L31" s="5">
        <f t="shared" si="8"/>
        <v>-0.5632913212</v>
      </c>
      <c r="M31" s="1"/>
      <c r="N31" s="5">
        <v>4.0</v>
      </c>
      <c r="O31" s="5">
        <v>1.0</v>
      </c>
      <c r="P31" s="5">
        <f t="shared" ref="P31:Q31" si="78">if(ISNUMBER(N31), (N31-average(N:N))/stdev(N:N), "")</f>
        <v>0.3570777979</v>
      </c>
      <c r="Q31" s="5">
        <f t="shared" si="78"/>
        <v>0.3069816835</v>
      </c>
      <c r="R31" s="5">
        <f t="shared" si="23"/>
        <v>0.3320297407</v>
      </c>
      <c r="S31" s="5">
        <f t="shared" si="24"/>
        <v>0.5762202189</v>
      </c>
      <c r="T31" s="5"/>
      <c r="U31" s="5">
        <v>1451.0</v>
      </c>
      <c r="V31" s="5">
        <v>0.0</v>
      </c>
      <c r="W31" s="5">
        <f t="shared" si="9"/>
        <v>1451</v>
      </c>
      <c r="X31" s="5">
        <f t="shared" si="10"/>
        <v>1</v>
      </c>
      <c r="Y31" s="5">
        <f t="shared" si="11"/>
        <v>0.5062565905</v>
      </c>
      <c r="Z31" s="5">
        <f t="shared" si="12"/>
        <v>1.650104168</v>
      </c>
      <c r="AA31" s="5">
        <f t="shared" si="13"/>
        <v>1.078180379</v>
      </c>
      <c r="AB31" s="5">
        <f t="shared" si="14"/>
        <v>1.03835465</v>
      </c>
      <c r="AC31" s="1"/>
      <c r="AD31" s="5">
        <v>51.43</v>
      </c>
      <c r="AE31" s="5">
        <v>52.67</v>
      </c>
      <c r="AF31" s="5">
        <v>64.97</v>
      </c>
      <c r="AG31" s="5">
        <v>44.14</v>
      </c>
      <c r="AH31" s="5">
        <f t="shared" ref="AH31:AK31" si="79">if(AD31=0, -1, (AD31-average(AD:AD))/stdev(AD:AD))</f>
        <v>-0.4983247958</v>
      </c>
      <c r="AI31" s="5">
        <f t="shared" si="79"/>
        <v>0.1541183137</v>
      </c>
      <c r="AJ31" s="5">
        <f t="shared" si="79"/>
        <v>0.2957007122</v>
      </c>
      <c r="AK31" s="5">
        <f t="shared" si="79"/>
        <v>0.08358407076</v>
      </c>
      <c r="AL31" s="5">
        <f t="shared" si="26"/>
        <v>0.008769575194</v>
      </c>
      <c r="AM31" s="5">
        <f t="shared" si="27"/>
        <v>0.09364601002</v>
      </c>
      <c r="AN31" s="1"/>
      <c r="AO31" s="5">
        <v>0.0</v>
      </c>
      <c r="AP31" s="5">
        <v>0.0</v>
      </c>
      <c r="AQ31" s="5">
        <f t="shared" si="15"/>
        <v>-1</v>
      </c>
      <c r="AR31" s="5">
        <f t="shared" si="16"/>
        <v>-1</v>
      </c>
      <c r="AS31" s="5">
        <f t="shared" si="17"/>
        <v>-1</v>
      </c>
      <c r="AT31" s="1"/>
      <c r="AU31" s="5">
        <f t="shared" si="18"/>
        <v>0.02898591154</v>
      </c>
      <c r="AV31" s="5">
        <v>0.11496282695657002</v>
      </c>
      <c r="AW31" s="5">
        <f t="shared" si="19"/>
        <v>0.05048014039</v>
      </c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>
      <c r="A32" s="5">
        <v>1081.0</v>
      </c>
      <c r="B32" s="1" t="s">
        <v>96</v>
      </c>
      <c r="C32" s="1"/>
      <c r="D32" s="5">
        <v>56.6</v>
      </c>
      <c r="E32" s="5">
        <v>0.0</v>
      </c>
      <c r="F32" s="5">
        <v>2.0</v>
      </c>
      <c r="G32" s="5">
        <f t="shared" si="3"/>
        <v>45.846</v>
      </c>
      <c r="H32" s="21">
        <f t="shared" si="4"/>
        <v>0</v>
      </c>
      <c r="I32" s="5">
        <f t="shared" si="5"/>
        <v>-0.4226070035</v>
      </c>
      <c r="J32" s="5">
        <f t="shared" si="6"/>
        <v>-0.2643671368</v>
      </c>
      <c r="K32" s="5">
        <f t="shared" si="7"/>
        <v>-0.3434870702</v>
      </c>
      <c r="L32" s="5">
        <f t="shared" si="8"/>
        <v>-0.5860776998</v>
      </c>
      <c r="M32" s="1"/>
      <c r="N32" s="5">
        <v>4.0</v>
      </c>
      <c r="O32" s="5">
        <v>1.0</v>
      </c>
      <c r="P32" s="5">
        <f t="shared" ref="P32:Q32" si="80">if(ISNUMBER(N32), (N32-average(N:N))/stdev(N:N), "")</f>
        <v>0.3570777979</v>
      </c>
      <c r="Q32" s="5">
        <f t="shared" si="80"/>
        <v>0.3069816835</v>
      </c>
      <c r="R32" s="5">
        <f t="shared" si="23"/>
        <v>0.3320297407</v>
      </c>
      <c r="S32" s="5">
        <f t="shared" si="24"/>
        <v>0.5762202189</v>
      </c>
      <c r="T32" s="5"/>
      <c r="U32" s="5">
        <v>17.0</v>
      </c>
      <c r="V32" s="5">
        <v>0.0</v>
      </c>
      <c r="W32" s="5">
        <f t="shared" si="9"/>
        <v>17</v>
      </c>
      <c r="X32" s="5">
        <f t="shared" si="10"/>
        <v>1</v>
      </c>
      <c r="Y32" s="5">
        <f t="shared" si="11"/>
        <v>0.5062565905</v>
      </c>
      <c r="Z32" s="5">
        <f t="shared" si="12"/>
        <v>-0.6853696904</v>
      </c>
      <c r="AA32" s="5">
        <f t="shared" si="13"/>
        <v>-0.08955654997</v>
      </c>
      <c r="AB32" s="5">
        <f t="shared" si="14"/>
        <v>-0.299260004</v>
      </c>
      <c r="AC32" s="1"/>
      <c r="AD32" s="5">
        <v>64.26</v>
      </c>
      <c r="AE32" s="5">
        <v>50.39</v>
      </c>
      <c r="AF32" s="5">
        <v>56.84</v>
      </c>
      <c r="AG32" s="5">
        <v>44.6</v>
      </c>
      <c r="AH32" s="5">
        <f t="shared" ref="AH32:AK32" si="81">if(AD32=0, -1, (AD32-average(AD:AD))/stdev(AD:AD))</f>
        <v>0.3814954556</v>
      </c>
      <c r="AI32" s="5">
        <f t="shared" si="81"/>
        <v>0.00315608175</v>
      </c>
      <c r="AJ32" s="5">
        <f t="shared" si="81"/>
        <v>-0.3621012187</v>
      </c>
      <c r="AK32" s="5">
        <f t="shared" si="81"/>
        <v>0.1181809567</v>
      </c>
      <c r="AL32" s="5">
        <f t="shared" si="26"/>
        <v>0.03518281885</v>
      </c>
      <c r="AM32" s="5">
        <f t="shared" si="27"/>
        <v>0.1875708369</v>
      </c>
      <c r="AN32" s="1"/>
      <c r="AO32" s="5">
        <v>1.0</v>
      </c>
      <c r="AP32" s="5">
        <v>3900.0</v>
      </c>
      <c r="AQ32" s="5">
        <f t="shared" si="15"/>
        <v>3.591064607</v>
      </c>
      <c r="AR32" s="5">
        <f t="shared" si="16"/>
        <v>0.8824311691</v>
      </c>
      <c r="AS32" s="5">
        <f t="shared" si="17"/>
        <v>0.9393780757</v>
      </c>
      <c r="AT32" s="1"/>
      <c r="AU32" s="5">
        <f t="shared" si="18"/>
        <v>0.1635662855</v>
      </c>
      <c r="AV32" s="5">
        <v>-0.3043943324812772</v>
      </c>
      <c r="AW32" s="5">
        <f t="shared" si="19"/>
        <v>0.04657613104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>
      <c r="A33" s="5">
        <v>513.0</v>
      </c>
      <c r="B33" s="1" t="s">
        <v>57</v>
      </c>
      <c r="C33" s="1"/>
      <c r="D33" s="5">
        <v>28.8</v>
      </c>
      <c r="E33" s="5">
        <v>0.0</v>
      </c>
      <c r="F33" s="5">
        <v>5.0</v>
      </c>
      <c r="G33" s="5">
        <f t="shared" si="3"/>
        <v>17.006112</v>
      </c>
      <c r="H33" s="21">
        <f t="shared" si="4"/>
        <v>0</v>
      </c>
      <c r="I33" s="5">
        <f t="shared" si="5"/>
        <v>-0.7481112198</v>
      </c>
      <c r="J33" s="5">
        <f t="shared" si="6"/>
        <v>-0.2643671368</v>
      </c>
      <c r="K33" s="5">
        <f t="shared" si="7"/>
        <v>-0.5062391783</v>
      </c>
      <c r="L33" s="5">
        <f t="shared" si="8"/>
        <v>-0.7115048688</v>
      </c>
      <c r="M33" s="1"/>
      <c r="N33" s="5">
        <v>4.0</v>
      </c>
      <c r="O33" s="5">
        <v>1.0</v>
      </c>
      <c r="P33" s="5">
        <f t="shared" ref="P33:Q33" si="82">if(ISNUMBER(N33), (N33-average(N:N))/stdev(N:N), "")</f>
        <v>0.3570777979</v>
      </c>
      <c r="Q33" s="5">
        <f t="shared" si="82"/>
        <v>0.3069816835</v>
      </c>
      <c r="R33" s="5">
        <f t="shared" si="23"/>
        <v>0.3320297407</v>
      </c>
      <c r="S33" s="5">
        <f t="shared" si="24"/>
        <v>0.5762202189</v>
      </c>
      <c r="T33" s="5"/>
      <c r="U33" s="5">
        <v>401.0</v>
      </c>
      <c r="V33" s="5">
        <v>0.0</v>
      </c>
      <c r="W33" s="5">
        <f t="shared" si="9"/>
        <v>401</v>
      </c>
      <c r="X33" s="5">
        <f t="shared" si="10"/>
        <v>1</v>
      </c>
      <c r="Y33" s="5">
        <f t="shared" si="11"/>
        <v>0.5062565905</v>
      </c>
      <c r="Z33" s="5">
        <f t="shared" si="12"/>
        <v>-0.05997083298</v>
      </c>
      <c r="AA33" s="5">
        <f t="shared" si="13"/>
        <v>0.2231428787</v>
      </c>
      <c r="AB33" s="5">
        <f t="shared" si="14"/>
        <v>0.4723800152</v>
      </c>
      <c r="AC33" s="1"/>
      <c r="AD33" s="5">
        <v>64.45</v>
      </c>
      <c r="AE33" s="5">
        <v>68.29</v>
      </c>
      <c r="AF33" s="5">
        <v>68.84</v>
      </c>
      <c r="AG33" s="5">
        <v>59.51</v>
      </c>
      <c r="AH33" s="5">
        <f t="shared" ref="AH33:AK33" si="83">if(AD33=0, -1, (AD33-average(AD:AD))/stdev(AD:AD))</f>
        <v>0.3945247501</v>
      </c>
      <c r="AI33" s="5">
        <f t="shared" si="83"/>
        <v>1.188342026</v>
      </c>
      <c r="AJ33" s="5">
        <f t="shared" si="83"/>
        <v>0.6088241405</v>
      </c>
      <c r="AK33" s="5">
        <f t="shared" si="83"/>
        <v>1.239571324</v>
      </c>
      <c r="AL33" s="5">
        <f t="shared" si="26"/>
        <v>0.8578155601</v>
      </c>
      <c r="AM33" s="5">
        <f t="shared" si="27"/>
        <v>0.9261833296</v>
      </c>
      <c r="AN33" s="1"/>
      <c r="AO33" s="5">
        <v>0.0</v>
      </c>
      <c r="AP33" s="5">
        <v>0.0</v>
      </c>
      <c r="AQ33" s="5">
        <f t="shared" si="15"/>
        <v>-1</v>
      </c>
      <c r="AR33" s="5">
        <f t="shared" si="16"/>
        <v>-1</v>
      </c>
      <c r="AS33" s="5">
        <f t="shared" si="17"/>
        <v>-1</v>
      </c>
      <c r="AT33" s="1"/>
      <c r="AU33" s="5">
        <f t="shared" si="18"/>
        <v>0.05265573898</v>
      </c>
      <c r="AV33" s="5">
        <v>-0.02634034712750692</v>
      </c>
      <c r="AW33" s="5">
        <f t="shared" si="19"/>
        <v>0.03290671745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>
      <c r="A34" s="5">
        <v>810.0</v>
      </c>
      <c r="B34" s="1" t="s">
        <v>54</v>
      </c>
      <c r="C34" s="1"/>
      <c r="D34" s="5">
        <v>371.5</v>
      </c>
      <c r="E34" s="5">
        <v>0.899999999999977</v>
      </c>
      <c r="F34" s="5">
        <v>4.0</v>
      </c>
      <c r="G34" s="5">
        <f t="shared" si="3"/>
        <v>243.74115</v>
      </c>
      <c r="H34" s="21">
        <f t="shared" si="4"/>
        <v>0.002422611036</v>
      </c>
      <c r="I34" s="5">
        <f t="shared" si="5"/>
        <v>1.81095596</v>
      </c>
      <c r="J34" s="5">
        <f t="shared" si="6"/>
        <v>-0.2584553505</v>
      </c>
      <c r="K34" s="5">
        <f t="shared" si="7"/>
        <v>0.7762503048</v>
      </c>
      <c r="L34" s="5">
        <f t="shared" si="8"/>
        <v>0.8810506823</v>
      </c>
      <c r="M34" s="1"/>
      <c r="N34" s="5">
        <v>4.0</v>
      </c>
      <c r="O34" s="5">
        <v>1.0</v>
      </c>
      <c r="P34" s="5">
        <f t="shared" ref="P34:Q34" si="84">if(ISNUMBER(N34), (N34-average(N:N))/stdev(N:N), "")</f>
        <v>0.3570777979</v>
      </c>
      <c r="Q34" s="5">
        <f t="shared" si="84"/>
        <v>0.3069816835</v>
      </c>
      <c r="R34" s="5">
        <f t="shared" si="23"/>
        <v>0.3320297407</v>
      </c>
      <c r="S34" s="5">
        <f t="shared" si="24"/>
        <v>0.5762202189</v>
      </c>
      <c r="T34" s="5"/>
      <c r="U34" s="5">
        <v>300.0</v>
      </c>
      <c r="V34" s="5">
        <v>4.0</v>
      </c>
      <c r="W34" s="5">
        <f t="shared" si="9"/>
        <v>304</v>
      </c>
      <c r="X34" s="5">
        <f t="shared" si="10"/>
        <v>0.9736842105</v>
      </c>
      <c r="Y34" s="5">
        <f t="shared" si="11"/>
        <v>0.47216051</v>
      </c>
      <c r="Z34" s="5">
        <f t="shared" si="12"/>
        <v>-0.2179491902</v>
      </c>
      <c r="AA34" s="5">
        <f t="shared" si="13"/>
        <v>0.1271056599</v>
      </c>
      <c r="AB34" s="5">
        <f t="shared" si="14"/>
        <v>0.3565188072</v>
      </c>
      <c r="AC34" s="1"/>
      <c r="AD34" s="5">
        <v>52.86</v>
      </c>
      <c r="AE34" s="5">
        <v>28.19</v>
      </c>
      <c r="AF34" s="5">
        <v>60.61</v>
      </c>
      <c r="AG34" s="5">
        <v>28.32</v>
      </c>
      <c r="AH34" s="5">
        <f t="shared" ref="AH34:AK34" si="85">if(AD34=0, -1, (AD34-average(AD:AD))/stdev(AD:AD))</f>
        <v>-0.4002622113</v>
      </c>
      <c r="AI34" s="5">
        <f t="shared" si="85"/>
        <v>-1.466739335</v>
      </c>
      <c r="AJ34" s="5">
        <f t="shared" si="85"/>
        <v>-0.057068835</v>
      </c>
      <c r="AK34" s="5">
        <f t="shared" si="85"/>
        <v>-1.106247962</v>
      </c>
      <c r="AL34" s="5">
        <f t="shared" si="26"/>
        <v>-0.7575795858</v>
      </c>
      <c r="AM34" s="5">
        <f t="shared" si="27"/>
        <v>-0.8703904789</v>
      </c>
      <c r="AN34" s="1"/>
      <c r="AO34" s="5">
        <v>0.0</v>
      </c>
      <c r="AP34" s="5">
        <v>0.0</v>
      </c>
      <c r="AQ34" s="5">
        <f t="shared" si="15"/>
        <v>-1</v>
      </c>
      <c r="AR34" s="5">
        <f t="shared" si="16"/>
        <v>-1</v>
      </c>
      <c r="AS34" s="5">
        <f t="shared" si="17"/>
        <v>-1</v>
      </c>
      <c r="AT34" s="1"/>
      <c r="AU34" s="5">
        <f t="shared" si="18"/>
        <v>-0.0113201541</v>
      </c>
      <c r="AV34" s="5">
        <v>0.10311432218507618</v>
      </c>
      <c r="AW34" s="5">
        <f t="shared" si="19"/>
        <v>0.01728846497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>
      <c r="A35" s="5">
        <v>523.0</v>
      </c>
      <c r="B35" s="1" t="s">
        <v>47</v>
      </c>
      <c r="C35" s="1"/>
      <c r="D35" s="5">
        <v>12.0</v>
      </c>
      <c r="E35" s="5">
        <v>0.0</v>
      </c>
      <c r="F35" s="5">
        <v>4.0</v>
      </c>
      <c r="G35" s="5">
        <f t="shared" si="3"/>
        <v>7.8732</v>
      </c>
      <c r="H35" s="21">
        <f t="shared" si="4"/>
        <v>0</v>
      </c>
      <c r="I35" s="5">
        <f t="shared" si="5"/>
        <v>-0.8511907243</v>
      </c>
      <c r="J35" s="5">
        <f t="shared" si="6"/>
        <v>-0.2643671368</v>
      </c>
      <c r="K35" s="5">
        <f t="shared" si="7"/>
        <v>-0.5577789305</v>
      </c>
      <c r="L35" s="5">
        <f t="shared" si="8"/>
        <v>-0.7468459885</v>
      </c>
      <c r="M35" s="1"/>
      <c r="N35" s="5">
        <v>4.0</v>
      </c>
      <c r="O35" s="5">
        <v>1.0</v>
      </c>
      <c r="P35" s="5">
        <f t="shared" ref="P35:Q35" si="86">if(ISNUMBER(N35), (N35-average(N:N))/stdev(N:N), "")</f>
        <v>0.3570777979</v>
      </c>
      <c r="Q35" s="5">
        <f t="shared" si="86"/>
        <v>0.3069816835</v>
      </c>
      <c r="R35" s="5">
        <f t="shared" si="23"/>
        <v>0.3320297407</v>
      </c>
      <c r="S35" s="5">
        <f t="shared" si="24"/>
        <v>0.5762202189</v>
      </c>
      <c r="T35" s="5"/>
      <c r="U35" s="5">
        <v>1153.0</v>
      </c>
      <c r="V35" s="5">
        <v>100.0</v>
      </c>
      <c r="W35" s="5">
        <f t="shared" si="9"/>
        <v>1253</v>
      </c>
      <c r="X35" s="5">
        <f t="shared" si="10"/>
        <v>0.8403830806</v>
      </c>
      <c r="Y35" s="5">
        <f t="shared" si="11"/>
        <v>0.2994487602</v>
      </c>
      <c r="Z35" s="5">
        <f t="shared" si="12"/>
        <v>1.327632882</v>
      </c>
      <c r="AA35" s="5">
        <f t="shared" si="13"/>
        <v>0.8135408211</v>
      </c>
      <c r="AB35" s="5">
        <f t="shared" si="14"/>
        <v>0.9019649777</v>
      </c>
      <c r="AC35" s="1"/>
      <c r="AD35" s="5">
        <v>45.7</v>
      </c>
      <c r="AE35" s="5">
        <v>39.58</v>
      </c>
      <c r="AF35" s="5">
        <v>49.02</v>
      </c>
      <c r="AG35" s="5">
        <v>28.32</v>
      </c>
      <c r="AH35" s="5">
        <f t="shared" ref="AH35:AK35" si="87">if(AD35=0, -1, (AD35-average(AD:AD))/stdev(AD:AD))</f>
        <v>-0.8912608863</v>
      </c>
      <c r="AI35" s="5">
        <f t="shared" si="87"/>
        <v>-0.7125902899</v>
      </c>
      <c r="AJ35" s="5">
        <f t="shared" si="87"/>
        <v>-0.994820911</v>
      </c>
      <c r="AK35" s="5">
        <f t="shared" si="87"/>
        <v>-1.106247962</v>
      </c>
      <c r="AL35" s="5">
        <f t="shared" si="26"/>
        <v>-0.9262300124</v>
      </c>
      <c r="AM35" s="5">
        <f t="shared" si="27"/>
        <v>-0.9624084436</v>
      </c>
      <c r="AN35" s="1"/>
      <c r="AO35" s="5">
        <v>1.0</v>
      </c>
      <c r="AP35" s="5">
        <v>62.0</v>
      </c>
      <c r="AQ35" s="5">
        <f t="shared" si="15"/>
        <v>1.792391689</v>
      </c>
      <c r="AR35" s="5">
        <f t="shared" si="16"/>
        <v>0.1413945024</v>
      </c>
      <c r="AS35" s="5">
        <f t="shared" si="17"/>
        <v>0.3760246034</v>
      </c>
      <c r="AT35" s="1"/>
      <c r="AU35" s="5">
        <f t="shared" si="18"/>
        <v>0.02899107358</v>
      </c>
      <c r="AV35" s="5">
        <v>-0.1162407518321365</v>
      </c>
      <c r="AW35" s="5">
        <f t="shared" si="19"/>
        <v>-0.007316882772</v>
      </c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>
      <c r="A36" s="5">
        <v>1123.0</v>
      </c>
      <c r="B36" s="1" t="s">
        <v>101</v>
      </c>
      <c r="C36" s="1"/>
      <c r="D36" s="5">
        <v>59.0</v>
      </c>
      <c r="E36" s="5">
        <v>43.9</v>
      </c>
      <c r="F36" s="5">
        <v>1.0</v>
      </c>
      <c r="G36" s="5">
        <f t="shared" si="3"/>
        <v>53.1</v>
      </c>
      <c r="H36" s="21">
        <f t="shared" si="4"/>
        <v>0.7440677966</v>
      </c>
      <c r="I36" s="5">
        <f t="shared" si="5"/>
        <v>-0.3407340231</v>
      </c>
      <c r="J36" s="5">
        <f t="shared" si="6"/>
        <v>1.551347304</v>
      </c>
      <c r="K36" s="5">
        <f t="shared" si="7"/>
        <v>0.6053066407</v>
      </c>
      <c r="L36" s="5">
        <f t="shared" si="8"/>
        <v>0.7780145504</v>
      </c>
      <c r="M36" s="1"/>
      <c r="N36" s="5">
        <v>2.0</v>
      </c>
      <c r="O36" s="5">
        <v>1.0</v>
      </c>
      <c r="P36" s="5">
        <f t="shared" ref="P36:Q36" si="88">if(ISNUMBER(N36), (N36-average(N:N))/stdev(N:N), "")</f>
        <v>-2.754600155</v>
      </c>
      <c r="Q36" s="5">
        <f t="shared" si="88"/>
        <v>0.3069816835</v>
      </c>
      <c r="R36" s="5">
        <f t="shared" si="23"/>
        <v>-1.223809236</v>
      </c>
      <c r="S36" s="5">
        <f t="shared" si="24"/>
        <v>-1.106259118</v>
      </c>
      <c r="T36" s="5"/>
      <c r="U36" s="5">
        <v>700.0</v>
      </c>
      <c r="V36" s="5">
        <v>0.0</v>
      </c>
      <c r="W36" s="5">
        <f t="shared" si="9"/>
        <v>700</v>
      </c>
      <c r="X36" s="5">
        <f t="shared" si="10"/>
        <v>1</v>
      </c>
      <c r="Y36" s="5">
        <f t="shared" si="11"/>
        <v>0.5062565905</v>
      </c>
      <c r="Z36" s="5">
        <f t="shared" si="12"/>
        <v>0.4269933815</v>
      </c>
      <c r="AA36" s="5">
        <f t="shared" si="13"/>
        <v>0.466624986</v>
      </c>
      <c r="AB36" s="5">
        <f t="shared" si="14"/>
        <v>0.6830995433</v>
      </c>
      <c r="AC36" s="1"/>
      <c r="AD36" s="5">
        <v>51.04</v>
      </c>
      <c r="AE36" s="5">
        <v>28.39</v>
      </c>
      <c r="AF36" s="5">
        <v>52.86</v>
      </c>
      <c r="AG36" s="5">
        <v>20.96</v>
      </c>
      <c r="AH36" s="5">
        <f t="shared" ref="AH36:AK36" si="89">if(AD36=0, -1, (AD36-average(AD:AD))/stdev(AD:AD))</f>
        <v>-0.5250691371</v>
      </c>
      <c r="AI36" s="5">
        <f t="shared" si="89"/>
        <v>-1.453497033</v>
      </c>
      <c r="AJ36" s="5">
        <f t="shared" si="89"/>
        <v>-0.6841247961</v>
      </c>
      <c r="AK36" s="5">
        <f t="shared" si="89"/>
        <v>-1.659798137</v>
      </c>
      <c r="AL36" s="5">
        <f t="shared" si="26"/>
        <v>-1.080622276</v>
      </c>
      <c r="AM36" s="5">
        <f t="shared" si="27"/>
        <v>-1.039529834</v>
      </c>
      <c r="AN36" s="1"/>
      <c r="AO36" s="5">
        <v>1.0</v>
      </c>
      <c r="AP36" s="5">
        <v>19000.0</v>
      </c>
      <c r="AQ36" s="5">
        <f t="shared" si="15"/>
        <v>4.278753601</v>
      </c>
      <c r="AR36" s="5">
        <f t="shared" si="16"/>
        <v>1.165752697</v>
      </c>
      <c r="AS36" s="5">
        <f t="shared" si="17"/>
        <v>1.079700281</v>
      </c>
      <c r="AT36" s="1"/>
      <c r="AU36" s="5">
        <f t="shared" si="18"/>
        <v>0.0790050846</v>
      </c>
      <c r="AV36" s="5">
        <v>-0.27216246069926986</v>
      </c>
      <c r="AW36" s="5">
        <f t="shared" si="19"/>
        <v>-0.008786801725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>
      <c r="A37" s="5">
        <v>955.0</v>
      </c>
      <c r="B37" s="1" t="s">
        <v>89</v>
      </c>
      <c r="C37" s="1"/>
      <c r="D37" s="5">
        <v>43.0</v>
      </c>
      <c r="E37" s="5">
        <v>7.2</v>
      </c>
      <c r="F37" s="5">
        <v>3.0</v>
      </c>
      <c r="G37" s="5">
        <f t="shared" si="3"/>
        <v>31.347</v>
      </c>
      <c r="H37" s="21">
        <f t="shared" si="4"/>
        <v>0.1674418605</v>
      </c>
      <c r="I37" s="5">
        <f t="shared" si="5"/>
        <v>-0.586251385</v>
      </c>
      <c r="J37" s="5">
        <f t="shared" si="6"/>
        <v>0.1442335384</v>
      </c>
      <c r="K37" s="5">
        <f t="shared" si="7"/>
        <v>-0.2210089233</v>
      </c>
      <c r="L37" s="5">
        <f t="shared" si="8"/>
        <v>-0.4701158615</v>
      </c>
      <c r="M37" s="1"/>
      <c r="N37" s="5">
        <v>4.0</v>
      </c>
      <c r="O37" s="5">
        <v>1.0</v>
      </c>
      <c r="P37" s="5">
        <f t="shared" ref="P37:Q37" si="90">if(ISNUMBER(N37), (N37-average(N:N))/stdev(N:N), "")</f>
        <v>0.3570777979</v>
      </c>
      <c r="Q37" s="5">
        <f t="shared" si="90"/>
        <v>0.3069816835</v>
      </c>
      <c r="R37" s="5">
        <f t="shared" si="23"/>
        <v>0.3320297407</v>
      </c>
      <c r="S37" s="5">
        <f t="shared" si="24"/>
        <v>0.5762202189</v>
      </c>
      <c r="T37" s="5"/>
      <c r="U37" s="5">
        <v>100.0</v>
      </c>
      <c r="V37" s="5">
        <v>0.0</v>
      </c>
      <c r="W37" s="5">
        <f t="shared" si="9"/>
        <v>100</v>
      </c>
      <c r="X37" s="5">
        <f t="shared" si="10"/>
        <v>1</v>
      </c>
      <c r="Y37" s="5">
        <f t="shared" si="11"/>
        <v>0.5062565905</v>
      </c>
      <c r="Z37" s="5">
        <f t="shared" si="12"/>
        <v>-0.5501923332</v>
      </c>
      <c r="AA37" s="5">
        <f t="shared" si="13"/>
        <v>-0.02196787137</v>
      </c>
      <c r="AB37" s="5">
        <f t="shared" si="14"/>
        <v>-0.1482156246</v>
      </c>
      <c r="AC37" s="1"/>
      <c r="AD37" s="5">
        <v>69.01</v>
      </c>
      <c r="AE37" s="5">
        <v>42.9</v>
      </c>
      <c r="AF37" s="5">
        <v>63.09</v>
      </c>
      <c r="AG37" s="5">
        <v>31.58</v>
      </c>
      <c r="AH37" s="5">
        <f t="shared" ref="AH37:AK37" si="91">if(AD37=0, -1, (AD37-average(AD:AD))/stdev(AD:AD))</f>
        <v>0.7072278168</v>
      </c>
      <c r="AI37" s="5">
        <f t="shared" si="91"/>
        <v>-0.4927680925</v>
      </c>
      <c r="AJ37" s="5">
        <f t="shared" si="91"/>
        <v>0.1435890726</v>
      </c>
      <c r="AK37" s="5">
        <f t="shared" si="91"/>
        <v>-0.861061336</v>
      </c>
      <c r="AL37" s="5">
        <f t="shared" si="26"/>
        <v>-0.1257531348</v>
      </c>
      <c r="AM37" s="5">
        <f t="shared" si="27"/>
        <v>-0.3546168845</v>
      </c>
      <c r="AN37" s="1"/>
      <c r="AO37" s="5">
        <v>28.0</v>
      </c>
      <c r="AP37" s="5">
        <v>24036.0</v>
      </c>
      <c r="AQ37" s="5">
        <f t="shared" si="15"/>
        <v>4.380862195</v>
      </c>
      <c r="AR37" s="5">
        <f t="shared" si="16"/>
        <v>1.207820497</v>
      </c>
      <c r="AS37" s="5">
        <f t="shared" si="17"/>
        <v>1.09900887</v>
      </c>
      <c r="AT37" s="1"/>
      <c r="AU37" s="5">
        <f t="shared" si="18"/>
        <v>0.1404561437</v>
      </c>
      <c r="AV37" s="5">
        <v>-0.5367306052871582</v>
      </c>
      <c r="AW37" s="5">
        <f t="shared" si="19"/>
        <v>-0.02884054352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>
      <c r="A38" s="5">
        <v>869.0</v>
      </c>
      <c r="B38" s="1" t="s">
        <v>76</v>
      </c>
      <c r="C38" s="1"/>
      <c r="D38" s="5">
        <v>32.9</v>
      </c>
      <c r="E38" s="5">
        <v>0.0</v>
      </c>
      <c r="F38" s="5">
        <v>3.0</v>
      </c>
      <c r="G38" s="5">
        <f t="shared" si="3"/>
        <v>23.9841</v>
      </c>
      <c r="H38" s="21">
        <f t="shared" si="4"/>
        <v>0</v>
      </c>
      <c r="I38" s="5">
        <f t="shared" si="5"/>
        <v>-0.6693534759</v>
      </c>
      <c r="J38" s="5">
        <f t="shared" si="6"/>
        <v>-0.2643671368</v>
      </c>
      <c r="K38" s="5">
        <f t="shared" si="7"/>
        <v>-0.4668603063</v>
      </c>
      <c r="L38" s="5">
        <f t="shared" si="8"/>
        <v>-0.6832717661</v>
      </c>
      <c r="M38" s="1"/>
      <c r="N38" s="5">
        <v>4.0</v>
      </c>
      <c r="O38" s="5">
        <v>1.0</v>
      </c>
      <c r="P38" s="5">
        <f t="shared" ref="P38:Q38" si="92">if(ISNUMBER(N38), (N38-average(N:N))/stdev(N:N), "")</f>
        <v>0.3570777979</v>
      </c>
      <c r="Q38" s="5">
        <f t="shared" si="92"/>
        <v>0.3069816835</v>
      </c>
      <c r="R38" s="5">
        <f t="shared" si="23"/>
        <v>0.3320297407</v>
      </c>
      <c r="S38" s="5">
        <f t="shared" si="24"/>
        <v>0.5762202189</v>
      </c>
      <c r="T38" s="5"/>
      <c r="U38" s="5">
        <v>1188.0</v>
      </c>
      <c r="V38" s="5">
        <v>0.0</v>
      </c>
      <c r="W38" s="5">
        <f t="shared" si="9"/>
        <v>1188</v>
      </c>
      <c r="X38" s="5">
        <f t="shared" si="10"/>
        <v>1</v>
      </c>
      <c r="Y38" s="5">
        <f t="shared" si="11"/>
        <v>0.5062565905</v>
      </c>
      <c r="Z38" s="5">
        <f t="shared" si="12"/>
        <v>1.221771096</v>
      </c>
      <c r="AA38" s="5">
        <f t="shared" si="13"/>
        <v>0.8640138433</v>
      </c>
      <c r="AB38" s="5">
        <f t="shared" si="14"/>
        <v>0.9295234496</v>
      </c>
      <c r="AC38" s="1"/>
      <c r="AD38" s="5">
        <v>63.41</v>
      </c>
      <c r="AE38" s="5">
        <v>51.76</v>
      </c>
      <c r="AF38" s="5">
        <v>55.73</v>
      </c>
      <c r="AG38" s="5">
        <v>36.52</v>
      </c>
      <c r="AH38" s="5">
        <f t="shared" ref="AH38:AK38" si="93">if(AD38=0, -1, (AD38-average(AD:AD))/stdev(AD:AD))</f>
        <v>0.3232065068</v>
      </c>
      <c r="AI38" s="5">
        <f t="shared" si="93"/>
        <v>0.09386584393</v>
      </c>
      <c r="AJ38" s="5">
        <f t="shared" si="93"/>
        <v>-0.4519118144</v>
      </c>
      <c r="AK38" s="5">
        <f t="shared" si="93"/>
        <v>-0.4895208655</v>
      </c>
      <c r="AL38" s="5">
        <f t="shared" si="26"/>
        <v>-0.1310900823</v>
      </c>
      <c r="AM38" s="5">
        <f t="shared" si="27"/>
        <v>-0.362063644</v>
      </c>
      <c r="AN38" s="1"/>
      <c r="AO38" s="5">
        <v>0.0</v>
      </c>
      <c r="AP38" s="5">
        <v>0.0</v>
      </c>
      <c r="AQ38" s="5">
        <f t="shared" si="15"/>
        <v>-1</v>
      </c>
      <c r="AR38" s="5">
        <f t="shared" si="16"/>
        <v>-1</v>
      </c>
      <c r="AS38" s="5">
        <f t="shared" si="17"/>
        <v>-1</v>
      </c>
      <c r="AT38" s="1"/>
      <c r="AU38" s="5">
        <f t="shared" si="18"/>
        <v>-0.1079183483</v>
      </c>
      <c r="AV38" s="5">
        <v>-0.21083617469424365</v>
      </c>
      <c r="AW38" s="5">
        <f t="shared" si="19"/>
        <v>-0.1336478049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5">
        <v>205.0</v>
      </c>
      <c r="B39" s="1" t="s">
        <v>45</v>
      </c>
      <c r="C39" s="1"/>
      <c r="D39" s="5">
        <v>29.4</v>
      </c>
      <c r="E39" s="5">
        <v>0.0</v>
      </c>
      <c r="F39" s="5">
        <v>5.0</v>
      </c>
      <c r="G39" s="5">
        <f t="shared" si="3"/>
        <v>17.360406</v>
      </c>
      <c r="H39" s="21">
        <f t="shared" si="4"/>
        <v>0</v>
      </c>
      <c r="I39" s="5">
        <f t="shared" si="5"/>
        <v>-0.7441124459</v>
      </c>
      <c r="J39" s="5">
        <f t="shared" si="6"/>
        <v>-0.2643671368</v>
      </c>
      <c r="K39" s="5">
        <f t="shared" si="7"/>
        <v>-0.5042397914</v>
      </c>
      <c r="L39" s="5">
        <f t="shared" si="8"/>
        <v>-0.7100984378</v>
      </c>
      <c r="M39" s="1"/>
      <c r="N39" s="5">
        <v>4.0</v>
      </c>
      <c r="O39" s="5">
        <v>1.0</v>
      </c>
      <c r="P39" s="5">
        <f t="shared" ref="P39:Q39" si="94">if(ISNUMBER(N39), (N39-average(N:N))/stdev(N:N), "")</f>
        <v>0.3570777979</v>
      </c>
      <c r="Q39" s="5">
        <f t="shared" si="94"/>
        <v>0.3069816835</v>
      </c>
      <c r="R39" s="5">
        <f t="shared" si="23"/>
        <v>0.3320297407</v>
      </c>
      <c r="S39" s="5">
        <f t="shared" si="24"/>
        <v>0.5762202189</v>
      </c>
      <c r="T39" s="5"/>
      <c r="U39" s="5">
        <v>200.0</v>
      </c>
      <c r="V39" s="5">
        <v>0.0</v>
      </c>
      <c r="W39" s="5">
        <f t="shared" si="9"/>
        <v>200</v>
      </c>
      <c r="X39" s="5">
        <f t="shared" si="10"/>
        <v>1</v>
      </c>
      <c r="Y39" s="5">
        <f t="shared" si="11"/>
        <v>0.5062565905</v>
      </c>
      <c r="Z39" s="5">
        <f t="shared" si="12"/>
        <v>-0.3873280474</v>
      </c>
      <c r="AA39" s="5">
        <f t="shared" si="13"/>
        <v>0.05946427152</v>
      </c>
      <c r="AB39" s="5">
        <f t="shared" si="14"/>
        <v>0.2438529711</v>
      </c>
      <c r="AC39" s="1"/>
      <c r="AD39" s="5">
        <v>49.15</v>
      </c>
      <c r="AE39" s="5">
        <v>68.36</v>
      </c>
      <c r="AF39" s="5">
        <v>69.34</v>
      </c>
      <c r="AG39" s="5">
        <v>50.46</v>
      </c>
      <c r="AH39" s="5">
        <f t="shared" ref="AH39:AK39" si="95">if(AD39=0, -1, (AD39-average(AD:AD))/stdev(AD:AD))</f>
        <v>-0.6546763292</v>
      </c>
      <c r="AI39" s="5">
        <f t="shared" si="95"/>
        <v>1.192976831</v>
      </c>
      <c r="AJ39" s="5">
        <f t="shared" si="95"/>
        <v>0.6492793638</v>
      </c>
      <c r="AK39" s="5">
        <f t="shared" si="95"/>
        <v>0.558915199</v>
      </c>
      <c r="AL39" s="5">
        <f t="shared" si="26"/>
        <v>0.4366237661</v>
      </c>
      <c r="AM39" s="5">
        <f t="shared" si="27"/>
        <v>0.6607751252</v>
      </c>
      <c r="AN39" s="1"/>
      <c r="AO39" s="5">
        <v>0.0</v>
      </c>
      <c r="AP39" s="5">
        <v>0.0</v>
      </c>
      <c r="AQ39" s="5">
        <f t="shared" si="15"/>
        <v>-1</v>
      </c>
      <c r="AR39" s="5">
        <f t="shared" si="16"/>
        <v>-1</v>
      </c>
      <c r="AS39" s="5">
        <f t="shared" si="17"/>
        <v>-1</v>
      </c>
      <c r="AT39" s="1"/>
      <c r="AU39" s="5">
        <f t="shared" si="18"/>
        <v>-0.04585002451</v>
      </c>
      <c r="AV39" s="5">
        <v>-0.42484508140208993</v>
      </c>
      <c r="AW39" s="5">
        <f t="shared" si="19"/>
        <v>-0.1405987887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>
      <c r="A40" s="5">
        <v>1233.0</v>
      </c>
      <c r="B40" s="1" t="s">
        <v>125</v>
      </c>
      <c r="C40" s="1"/>
      <c r="D40" s="5">
        <v>193.5</v>
      </c>
      <c r="E40" s="5">
        <v>193.5</v>
      </c>
      <c r="F40" s="5">
        <v>0.0</v>
      </c>
      <c r="G40" s="5">
        <f t="shared" si="3"/>
        <v>193.5</v>
      </c>
      <c r="H40" s="21">
        <f t="shared" si="4"/>
        <v>1</v>
      </c>
      <c r="I40" s="5">
        <f t="shared" si="5"/>
        <v>1.243904307</v>
      </c>
      <c r="J40" s="5" t="str">
        <f t="shared" si="6"/>
        <v/>
      </c>
      <c r="K40" s="5">
        <f t="shared" si="7"/>
        <v>1.243904307</v>
      </c>
      <c r="L40" s="5">
        <f t="shared" si="8"/>
        <v>1.11530458</v>
      </c>
      <c r="M40" s="1"/>
      <c r="N40" s="5">
        <v>4.0</v>
      </c>
      <c r="O40" s="5">
        <v>1.0</v>
      </c>
      <c r="P40" s="5">
        <f t="shared" ref="P40:Q40" si="96">if(ISNUMBER(N40), (N40-average(N:N))/stdev(N:N), "")</f>
        <v>0.3570777979</v>
      </c>
      <c r="Q40" s="5">
        <f t="shared" si="96"/>
        <v>0.3069816835</v>
      </c>
      <c r="R40" s="5">
        <f t="shared" si="23"/>
        <v>0.3320297407</v>
      </c>
      <c r="S40" s="5">
        <f t="shared" si="24"/>
        <v>0.5762202189</v>
      </c>
      <c r="T40" s="5"/>
      <c r="U40" s="5">
        <v>6.0</v>
      </c>
      <c r="V40" s="5">
        <v>0.0</v>
      </c>
      <c r="W40" s="5">
        <f t="shared" si="9"/>
        <v>6</v>
      </c>
      <c r="X40" s="5">
        <f t="shared" si="10"/>
        <v>1</v>
      </c>
      <c r="Y40" s="5">
        <f t="shared" si="11"/>
        <v>0.5062565905</v>
      </c>
      <c r="Z40" s="5">
        <f t="shared" si="12"/>
        <v>-0.7032847618</v>
      </c>
      <c r="AA40" s="5">
        <f t="shared" si="13"/>
        <v>-0.09851408569</v>
      </c>
      <c r="AB40" s="5">
        <f t="shared" si="14"/>
        <v>-0.3138695361</v>
      </c>
      <c r="AC40" s="1"/>
      <c r="AD40" s="5">
        <v>39.84</v>
      </c>
      <c r="AE40" s="5">
        <v>39.06</v>
      </c>
      <c r="AF40" s="5">
        <v>32.81</v>
      </c>
      <c r="AG40" s="5">
        <v>25.78</v>
      </c>
      <c r="AH40" s="5">
        <f t="shared" ref="AH40:AK40" si="97">if(AD40=0, -1, (AD40-average(AD:AD))/stdev(AD:AD))</f>
        <v>-1.293111757</v>
      </c>
      <c r="AI40" s="5">
        <f t="shared" si="97"/>
        <v>-0.7470202726</v>
      </c>
      <c r="AJ40" s="5">
        <f t="shared" si="97"/>
        <v>-2.30637925</v>
      </c>
      <c r="AK40" s="5">
        <f t="shared" si="97"/>
        <v>-1.297282941</v>
      </c>
      <c r="AL40" s="5">
        <f t="shared" si="26"/>
        <v>-1.410948555</v>
      </c>
      <c r="AM40" s="5">
        <f t="shared" si="27"/>
        <v>-1.187833555</v>
      </c>
      <c r="AN40" s="1"/>
      <c r="AO40" s="5">
        <v>0.0</v>
      </c>
      <c r="AP40" s="5">
        <v>0.0</v>
      </c>
      <c r="AQ40" s="5">
        <f t="shared" si="15"/>
        <v>-1</v>
      </c>
      <c r="AR40" s="5">
        <f t="shared" si="16"/>
        <v>-1</v>
      </c>
      <c r="AS40" s="5">
        <f t="shared" si="17"/>
        <v>-1</v>
      </c>
      <c r="AT40" s="1"/>
      <c r="AU40" s="5">
        <f t="shared" si="18"/>
        <v>-0.1620356584</v>
      </c>
      <c r="AV40" s="1"/>
      <c r="AW40" s="5">
        <f t="shared" si="19"/>
        <v>-0.1620356584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>
      <c r="A41" s="5">
        <v>877.0</v>
      </c>
      <c r="B41" s="1" t="s">
        <v>78</v>
      </c>
      <c r="C41" s="1"/>
      <c r="D41" s="5">
        <v>130.3</v>
      </c>
      <c r="E41" s="5">
        <v>1.0</v>
      </c>
      <c r="F41" s="5">
        <v>3.0</v>
      </c>
      <c r="G41" s="5">
        <f t="shared" si="3"/>
        <v>94.9887</v>
      </c>
      <c r="H41" s="21">
        <f t="shared" si="4"/>
        <v>0.007674597084</v>
      </c>
      <c r="I41" s="5">
        <f t="shared" si="5"/>
        <v>0.1320468859</v>
      </c>
      <c r="J41" s="5">
        <f t="shared" si="6"/>
        <v>-0.2456391703</v>
      </c>
      <c r="K41" s="5">
        <f t="shared" si="7"/>
        <v>-0.05679614222</v>
      </c>
      <c r="L41" s="5">
        <f t="shared" si="8"/>
        <v>-0.2383194122</v>
      </c>
      <c r="M41" s="1"/>
      <c r="N41" s="5">
        <v>4.0</v>
      </c>
      <c r="O41" s="5">
        <v>1.0</v>
      </c>
      <c r="P41" s="5">
        <f t="shared" ref="P41:Q41" si="98">if(ISNUMBER(N41), (N41-average(N:N))/stdev(N:N), "")</f>
        <v>0.3570777979</v>
      </c>
      <c r="Q41" s="5">
        <f t="shared" si="98"/>
        <v>0.3069816835</v>
      </c>
      <c r="R41" s="5">
        <f t="shared" si="23"/>
        <v>0.3320297407</v>
      </c>
      <c r="S41" s="5">
        <f t="shared" si="24"/>
        <v>0.5762202189</v>
      </c>
      <c r="T41" s="5"/>
      <c r="U41" s="5">
        <v>102.0</v>
      </c>
      <c r="V41" s="5">
        <v>100.0</v>
      </c>
      <c r="W41" s="5">
        <f t="shared" si="9"/>
        <v>202</v>
      </c>
      <c r="X41" s="5">
        <f t="shared" si="10"/>
        <v>0.009900990099</v>
      </c>
      <c r="Y41" s="5">
        <f t="shared" si="11"/>
        <v>-0.7765662375</v>
      </c>
      <c r="Z41" s="5">
        <f t="shared" si="12"/>
        <v>-0.3840707617</v>
      </c>
      <c r="AA41" s="5">
        <f t="shared" si="13"/>
        <v>-0.5803184996</v>
      </c>
      <c r="AB41" s="5">
        <f t="shared" si="14"/>
        <v>-0.7617863871</v>
      </c>
      <c r="AC41" s="1"/>
      <c r="AD41" s="5">
        <v>75.59</v>
      </c>
      <c r="AE41" s="5">
        <v>66.41</v>
      </c>
      <c r="AF41" s="5">
        <v>72.27</v>
      </c>
      <c r="AG41" s="5">
        <v>41.67</v>
      </c>
      <c r="AH41" s="5">
        <f t="shared" ref="AH41:AK41" si="99">if(AD41=0, -1, (AD41-average(AD:AD))/stdev(AD:AD))</f>
        <v>1.158452856</v>
      </c>
      <c r="AI41" s="5">
        <f t="shared" si="99"/>
        <v>1.063864396</v>
      </c>
      <c r="AJ41" s="5">
        <f t="shared" si="99"/>
        <v>0.8863469723</v>
      </c>
      <c r="AK41" s="5">
        <f t="shared" si="99"/>
        <v>-0.1021861645</v>
      </c>
      <c r="AL41" s="5">
        <f t="shared" si="26"/>
        <v>0.7516195149</v>
      </c>
      <c r="AM41" s="5">
        <f t="shared" si="27"/>
        <v>0.8669599269</v>
      </c>
      <c r="AN41" s="1"/>
      <c r="AO41" s="5">
        <v>3.0</v>
      </c>
      <c r="AP41" s="5">
        <v>0.0</v>
      </c>
      <c r="AQ41" s="5">
        <f t="shared" si="15"/>
        <v>-1</v>
      </c>
      <c r="AR41" s="5">
        <f t="shared" si="16"/>
        <v>-1</v>
      </c>
      <c r="AS41" s="5">
        <f t="shared" si="17"/>
        <v>-1</v>
      </c>
      <c r="AT41" s="1"/>
      <c r="AU41" s="5">
        <f t="shared" si="18"/>
        <v>-0.1113851307</v>
      </c>
      <c r="AV41" s="5">
        <v>-0.3861498807723328</v>
      </c>
      <c r="AW41" s="5">
        <f t="shared" si="19"/>
        <v>-0.1800763182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>
      <c r="A42" s="5">
        <v>823.0</v>
      </c>
      <c r="B42" s="1" t="s">
        <v>72</v>
      </c>
      <c r="C42" s="1"/>
      <c r="D42" s="5">
        <v>81.4</v>
      </c>
      <c r="E42" s="5">
        <v>0.100000000000009</v>
      </c>
      <c r="F42" s="5">
        <v>4.0</v>
      </c>
      <c r="G42" s="5">
        <f t="shared" si="3"/>
        <v>53.40654</v>
      </c>
      <c r="H42" s="21">
        <f t="shared" si="4"/>
        <v>0.001228501229</v>
      </c>
      <c r="I42" s="5">
        <f t="shared" si="5"/>
        <v>-0.3372742294</v>
      </c>
      <c r="J42" s="5">
        <f t="shared" si="6"/>
        <v>-0.2613692817</v>
      </c>
      <c r="K42" s="5">
        <f t="shared" si="7"/>
        <v>-0.2993217556</v>
      </c>
      <c r="L42" s="5">
        <f t="shared" si="8"/>
        <v>-0.5471030576</v>
      </c>
      <c r="M42" s="1"/>
      <c r="N42" s="5">
        <v>4.0</v>
      </c>
      <c r="O42" s="5">
        <v>1.0</v>
      </c>
      <c r="P42" s="5">
        <f t="shared" ref="P42:Q42" si="100">if(ISNUMBER(N42), (N42-average(N:N))/stdev(N:N), "")</f>
        <v>0.3570777979</v>
      </c>
      <c r="Q42" s="5">
        <f t="shared" si="100"/>
        <v>0.3069816835</v>
      </c>
      <c r="R42" s="5">
        <f t="shared" si="23"/>
        <v>0.3320297407</v>
      </c>
      <c r="S42" s="5">
        <f t="shared" si="24"/>
        <v>0.5762202189</v>
      </c>
      <c r="T42" s="5"/>
      <c r="U42" s="5">
        <v>34.0</v>
      </c>
      <c r="V42" s="5">
        <v>0.0</v>
      </c>
      <c r="W42" s="5">
        <f t="shared" si="9"/>
        <v>34</v>
      </c>
      <c r="X42" s="5">
        <f t="shared" si="10"/>
        <v>1</v>
      </c>
      <c r="Y42" s="5">
        <f t="shared" si="11"/>
        <v>0.5062565905</v>
      </c>
      <c r="Z42" s="5">
        <f t="shared" si="12"/>
        <v>-0.6576827618</v>
      </c>
      <c r="AA42" s="5">
        <f t="shared" si="13"/>
        <v>-0.07571308568</v>
      </c>
      <c r="AB42" s="5">
        <f t="shared" si="14"/>
        <v>-0.2751601092</v>
      </c>
      <c r="AC42" s="1"/>
      <c r="AD42" s="5">
        <v>41.15</v>
      </c>
      <c r="AE42" s="5">
        <v>48.44</v>
      </c>
      <c r="AF42" s="5">
        <v>49.09</v>
      </c>
      <c r="AG42" s="5">
        <v>41.15</v>
      </c>
      <c r="AH42" s="5">
        <f t="shared" ref="AH42:AK42" si="101">if(AD42=0, -1, (AD42-average(AD:AD))/stdev(AD:AD))</f>
        <v>-1.203278201</v>
      </c>
      <c r="AI42" s="5">
        <f t="shared" si="101"/>
        <v>-0.1259563535</v>
      </c>
      <c r="AJ42" s="5">
        <f t="shared" si="101"/>
        <v>-0.9891571798</v>
      </c>
      <c r="AK42" s="5">
        <f t="shared" si="101"/>
        <v>-0.1412956877</v>
      </c>
      <c r="AL42" s="5">
        <f t="shared" si="26"/>
        <v>-0.6149218554</v>
      </c>
      <c r="AM42" s="5">
        <f t="shared" si="27"/>
        <v>-0.7841695323</v>
      </c>
      <c r="AN42" s="1"/>
      <c r="AO42" s="5">
        <v>2.0</v>
      </c>
      <c r="AP42" s="5">
        <v>165.0</v>
      </c>
      <c r="AQ42" s="5">
        <f t="shared" si="15"/>
        <v>2.217483944</v>
      </c>
      <c r="AR42" s="5">
        <f t="shared" si="16"/>
        <v>0.3165285939</v>
      </c>
      <c r="AS42" s="5">
        <f t="shared" si="17"/>
        <v>0.5626087397</v>
      </c>
      <c r="AT42" s="1"/>
      <c r="AU42" s="5">
        <f t="shared" si="18"/>
        <v>-0.0935207481</v>
      </c>
      <c r="AV42" s="5">
        <v>-0.6464033922308763</v>
      </c>
      <c r="AW42" s="5">
        <f t="shared" si="19"/>
        <v>-0.2317414091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>
      <c r="A43" s="5">
        <v>244.0</v>
      </c>
      <c r="B43" s="1" t="s">
        <v>56</v>
      </c>
      <c r="C43" s="1"/>
      <c r="D43" s="5">
        <v>42.3</v>
      </c>
      <c r="E43" s="5">
        <v>0.0</v>
      </c>
      <c r="F43" s="5">
        <v>5.0</v>
      </c>
      <c r="G43" s="5">
        <f t="shared" si="3"/>
        <v>24.977727</v>
      </c>
      <c r="H43" s="21">
        <f t="shared" si="4"/>
        <v>0</v>
      </c>
      <c r="I43" s="5">
        <f t="shared" si="5"/>
        <v>-0.6581388075</v>
      </c>
      <c r="J43" s="5">
        <f t="shared" si="6"/>
        <v>-0.2643671368</v>
      </c>
      <c r="K43" s="5">
        <f t="shared" si="7"/>
        <v>-0.4612529722</v>
      </c>
      <c r="L43" s="5">
        <f t="shared" si="8"/>
        <v>-0.6791560735</v>
      </c>
      <c r="M43" s="1"/>
      <c r="N43" s="5">
        <v>4.0</v>
      </c>
      <c r="O43" s="5">
        <v>1.0</v>
      </c>
      <c r="P43" s="5">
        <f t="shared" ref="P43:Q43" si="102">if(ISNUMBER(N43), (N43-average(N:N))/stdev(N:N), "")</f>
        <v>0.3570777979</v>
      </c>
      <c r="Q43" s="5">
        <f t="shared" si="102"/>
        <v>0.3069816835</v>
      </c>
      <c r="R43" s="5">
        <f t="shared" si="23"/>
        <v>0.3320297407</v>
      </c>
      <c r="S43" s="5">
        <f t="shared" si="24"/>
        <v>0.5762202189</v>
      </c>
      <c r="T43" s="5"/>
      <c r="U43" s="5">
        <v>29.0</v>
      </c>
      <c r="V43" s="5">
        <v>0.0</v>
      </c>
      <c r="W43" s="5">
        <f t="shared" si="9"/>
        <v>29</v>
      </c>
      <c r="X43" s="5">
        <f t="shared" si="10"/>
        <v>1</v>
      </c>
      <c r="Y43" s="5">
        <f t="shared" si="11"/>
        <v>0.5062565905</v>
      </c>
      <c r="Z43" s="5">
        <f t="shared" si="12"/>
        <v>-0.6658259761</v>
      </c>
      <c r="AA43" s="5">
        <f t="shared" si="13"/>
        <v>-0.07978469282</v>
      </c>
      <c r="AB43" s="5">
        <f t="shared" si="14"/>
        <v>-0.2824618431</v>
      </c>
      <c r="AC43" s="1"/>
      <c r="AD43" s="5">
        <v>37.63</v>
      </c>
      <c r="AE43" s="5">
        <v>35.03</v>
      </c>
      <c r="AF43" s="5">
        <v>43.62</v>
      </c>
      <c r="AG43" s="5">
        <v>29.04</v>
      </c>
      <c r="AH43" s="5">
        <f t="shared" ref="AH43:AK43" si="103">if(AD43=0, -1, (AD43-average(AD:AD))/stdev(AD:AD))</f>
        <v>-1.444663024</v>
      </c>
      <c r="AI43" s="5">
        <f t="shared" si="103"/>
        <v>-1.013852639</v>
      </c>
      <c r="AJ43" s="5">
        <f t="shared" si="103"/>
        <v>-1.431737323</v>
      </c>
      <c r="AK43" s="5">
        <f t="shared" si="103"/>
        <v>-1.052096315</v>
      </c>
      <c r="AL43" s="5">
        <f t="shared" si="26"/>
        <v>-1.235587325</v>
      </c>
      <c r="AM43" s="5">
        <f t="shared" si="27"/>
        <v>-1.111569757</v>
      </c>
      <c r="AN43" s="1"/>
      <c r="AO43" s="5">
        <v>1.0</v>
      </c>
      <c r="AP43" s="5">
        <v>1200.0</v>
      </c>
      <c r="AQ43" s="5">
        <f t="shared" si="15"/>
        <v>3.079181246</v>
      </c>
      <c r="AR43" s="5">
        <f t="shared" si="16"/>
        <v>0.6715399415</v>
      </c>
      <c r="AS43" s="5">
        <f t="shared" si="17"/>
        <v>0.8194754063</v>
      </c>
      <c r="AT43" s="1"/>
      <c r="AU43" s="5">
        <f t="shared" si="18"/>
        <v>-0.1354984097</v>
      </c>
      <c r="AV43" s="5">
        <v>-0.5313423833028766</v>
      </c>
      <c r="AW43" s="5">
        <f t="shared" si="19"/>
        <v>-0.2344594031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>
      <c r="A44" s="5">
        <v>177.0</v>
      </c>
      <c r="B44" s="1" t="s">
        <v>107</v>
      </c>
      <c r="C44" s="1"/>
      <c r="D44" s="5">
        <v>30.2</v>
      </c>
      <c r="E44" s="5">
        <v>1.0</v>
      </c>
      <c r="F44" s="5">
        <v>5.0</v>
      </c>
      <c r="G44" s="5">
        <f t="shared" si="3"/>
        <v>17.832798</v>
      </c>
      <c r="H44" s="21">
        <f t="shared" si="4"/>
        <v>0.03311258278</v>
      </c>
      <c r="I44" s="5">
        <f t="shared" si="5"/>
        <v>-0.7387807474</v>
      </c>
      <c r="J44" s="5">
        <f t="shared" si="6"/>
        <v>-0.1835640232</v>
      </c>
      <c r="K44" s="5">
        <f t="shared" si="7"/>
        <v>-0.4611723853</v>
      </c>
      <c r="L44" s="5">
        <f t="shared" si="8"/>
        <v>-0.6790967422</v>
      </c>
      <c r="M44" s="1"/>
      <c r="N44" s="5">
        <v>4.0</v>
      </c>
      <c r="O44" s="5">
        <v>1.0</v>
      </c>
      <c r="P44" s="5">
        <f t="shared" ref="P44:Q44" si="104">if(ISNUMBER(N44), (N44-average(N:N))/stdev(N:N), "")</f>
        <v>0.3570777979</v>
      </c>
      <c r="Q44" s="5">
        <f t="shared" si="104"/>
        <v>0.3069816835</v>
      </c>
      <c r="R44" s="5">
        <f t="shared" si="23"/>
        <v>0.3320297407</v>
      </c>
      <c r="S44" s="5">
        <f t="shared" si="24"/>
        <v>0.5762202189</v>
      </c>
      <c r="T44" s="5"/>
      <c r="U44" s="5">
        <v>5.0</v>
      </c>
      <c r="V44" s="5">
        <v>0.0</v>
      </c>
      <c r="W44" s="5">
        <f t="shared" si="9"/>
        <v>5</v>
      </c>
      <c r="X44" s="5">
        <f t="shared" si="10"/>
        <v>1</v>
      </c>
      <c r="Y44" s="5">
        <f t="shared" si="11"/>
        <v>0.5062565905</v>
      </c>
      <c r="Z44" s="5">
        <f t="shared" si="12"/>
        <v>-0.7049134047</v>
      </c>
      <c r="AA44" s="5">
        <f t="shared" si="13"/>
        <v>-0.09932840712</v>
      </c>
      <c r="AB44" s="5">
        <f t="shared" si="14"/>
        <v>-0.3151640955</v>
      </c>
      <c r="AC44" s="1"/>
      <c r="AD44" s="5">
        <v>41.47</v>
      </c>
      <c r="AE44" s="5">
        <v>33.86</v>
      </c>
      <c r="AF44" s="5">
        <v>56.19</v>
      </c>
      <c r="AG44" s="5">
        <v>36.26</v>
      </c>
      <c r="AH44" s="5">
        <f t="shared" ref="AH44:AK44" si="105">if(AD44=0, -1, (AD44-average(AD:AD))/stdev(AD:AD))</f>
        <v>-1.181334126</v>
      </c>
      <c r="AI44" s="5">
        <f t="shared" si="105"/>
        <v>-1.0913201</v>
      </c>
      <c r="AJ44" s="5">
        <f t="shared" si="105"/>
        <v>-0.414693009</v>
      </c>
      <c r="AK44" s="5">
        <f t="shared" si="105"/>
        <v>-0.5090756271</v>
      </c>
      <c r="AL44" s="5">
        <f t="shared" si="26"/>
        <v>-0.7991057155</v>
      </c>
      <c r="AM44" s="5">
        <f t="shared" si="27"/>
        <v>-0.893927131</v>
      </c>
      <c r="AN44" s="1"/>
      <c r="AO44" s="5">
        <v>1.0</v>
      </c>
      <c r="AP44" s="5">
        <v>279.0</v>
      </c>
      <c r="AQ44" s="5">
        <f t="shared" si="15"/>
        <v>2.445604203</v>
      </c>
      <c r="AR44" s="5">
        <f t="shared" si="16"/>
        <v>0.4105120385</v>
      </c>
      <c r="AS44" s="5">
        <f t="shared" si="17"/>
        <v>0.6407121339</v>
      </c>
      <c r="AT44" s="1"/>
      <c r="AU44" s="5">
        <f t="shared" si="18"/>
        <v>-0.1342511232</v>
      </c>
      <c r="AV44" s="5">
        <v>-0.6669789697798204</v>
      </c>
      <c r="AW44" s="5">
        <f t="shared" si="19"/>
        <v>-0.2674330848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>
      <c r="A45" s="5">
        <v>940.0</v>
      </c>
      <c r="B45" s="1" t="s">
        <v>75</v>
      </c>
      <c r="C45" s="1"/>
      <c r="D45" s="5">
        <v>29.6</v>
      </c>
      <c r="E45" s="5">
        <v>5.1</v>
      </c>
      <c r="F45" s="5">
        <v>3.0</v>
      </c>
      <c r="G45" s="5">
        <f t="shared" si="3"/>
        <v>21.5784</v>
      </c>
      <c r="H45" s="21">
        <f t="shared" si="4"/>
        <v>0.1722972973</v>
      </c>
      <c r="I45" s="5">
        <f t="shared" si="5"/>
        <v>-0.6965056442</v>
      </c>
      <c r="J45" s="5">
        <f t="shared" si="6"/>
        <v>0.1560820377</v>
      </c>
      <c r="K45" s="5">
        <f t="shared" si="7"/>
        <v>-0.2702118032</v>
      </c>
      <c r="L45" s="5">
        <f t="shared" si="8"/>
        <v>-0.5198190101</v>
      </c>
      <c r="M45" s="1"/>
      <c r="N45" s="5">
        <v>4.0</v>
      </c>
      <c r="O45" s="5">
        <v>1.0</v>
      </c>
      <c r="P45" s="5">
        <f t="shared" ref="P45:Q45" si="106">if(ISNUMBER(N45), (N45-average(N:N))/stdev(N:N), "")</f>
        <v>0.3570777979</v>
      </c>
      <c r="Q45" s="5">
        <f t="shared" si="106"/>
        <v>0.3069816835</v>
      </c>
      <c r="R45" s="5">
        <f t="shared" si="23"/>
        <v>0.3320297407</v>
      </c>
      <c r="S45" s="5">
        <f t="shared" si="24"/>
        <v>0.5762202189</v>
      </c>
      <c r="T45" s="5"/>
      <c r="U45" s="5">
        <v>42.0</v>
      </c>
      <c r="V45" s="5">
        <v>0.0</v>
      </c>
      <c r="W45" s="5">
        <f t="shared" si="9"/>
        <v>42</v>
      </c>
      <c r="X45" s="5">
        <f t="shared" si="10"/>
        <v>1</v>
      </c>
      <c r="Y45" s="5">
        <f t="shared" si="11"/>
        <v>0.5062565905</v>
      </c>
      <c r="Z45" s="5">
        <f t="shared" si="12"/>
        <v>-0.644653619</v>
      </c>
      <c r="AA45" s="5">
        <f t="shared" si="13"/>
        <v>-0.06919851425</v>
      </c>
      <c r="AB45" s="5">
        <f t="shared" si="14"/>
        <v>-0.2630561048</v>
      </c>
      <c r="AC45" s="1"/>
      <c r="AD45" s="5">
        <v>53.65</v>
      </c>
      <c r="AE45" s="5">
        <v>48.5</v>
      </c>
      <c r="AF45" s="5">
        <v>47.27</v>
      </c>
      <c r="AG45" s="5">
        <v>40.63</v>
      </c>
      <c r="AH45" s="5">
        <f t="shared" ref="AH45:AK45" si="107">if(AD45=0, -1, (AD45-average(AD:AD))/stdev(AD:AD))</f>
        <v>-0.3460877765</v>
      </c>
      <c r="AI45" s="5">
        <f t="shared" si="107"/>
        <v>-0.1219836632</v>
      </c>
      <c r="AJ45" s="5">
        <f t="shared" si="107"/>
        <v>-1.136414193</v>
      </c>
      <c r="AK45" s="5">
        <f t="shared" si="107"/>
        <v>-0.1804052109</v>
      </c>
      <c r="AL45" s="5">
        <f t="shared" si="26"/>
        <v>-0.4462227108</v>
      </c>
      <c r="AM45" s="5">
        <f t="shared" si="27"/>
        <v>-0.667999035</v>
      </c>
      <c r="AN45" s="1"/>
      <c r="AO45" s="5">
        <v>0.0</v>
      </c>
      <c r="AP45" s="5">
        <v>0.0</v>
      </c>
      <c r="AQ45" s="5">
        <f t="shared" si="15"/>
        <v>-1</v>
      </c>
      <c r="AR45" s="5">
        <f t="shared" si="16"/>
        <v>-1</v>
      </c>
      <c r="AS45" s="5">
        <f t="shared" si="17"/>
        <v>-1</v>
      </c>
      <c r="AT45" s="1"/>
      <c r="AU45" s="5">
        <f t="shared" si="18"/>
        <v>-0.3749307862</v>
      </c>
      <c r="AV45" s="5">
        <v>-0.09895092515809306</v>
      </c>
      <c r="AW45" s="5">
        <f t="shared" si="19"/>
        <v>-0.3059358209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>
      <c r="A46" s="5">
        <v>676.0</v>
      </c>
      <c r="B46" s="1" t="s">
        <v>59</v>
      </c>
      <c r="C46" s="1"/>
      <c r="D46" s="5">
        <v>35.4</v>
      </c>
      <c r="E46" s="5">
        <v>2.0</v>
      </c>
      <c r="F46" s="5">
        <v>4.0</v>
      </c>
      <c r="G46" s="5">
        <f t="shared" si="3"/>
        <v>23.22594</v>
      </c>
      <c r="H46" s="21">
        <f t="shared" si="4"/>
        <v>0.05649717514</v>
      </c>
      <c r="I46" s="5">
        <f t="shared" si="5"/>
        <v>-0.6779105228</v>
      </c>
      <c r="J46" s="5">
        <f t="shared" si="6"/>
        <v>-0.1264996774</v>
      </c>
      <c r="K46" s="5">
        <f t="shared" si="7"/>
        <v>-0.4022051001</v>
      </c>
      <c r="L46" s="5">
        <f t="shared" si="8"/>
        <v>-0.6341964208</v>
      </c>
      <c r="M46" s="1"/>
      <c r="N46" s="5">
        <v>4.0</v>
      </c>
      <c r="O46" s="5">
        <v>1.0</v>
      </c>
      <c r="P46" s="5">
        <f t="shared" ref="P46:Q46" si="108">if(ISNUMBER(N46), (N46-average(N:N))/stdev(N:N), "")</f>
        <v>0.3570777979</v>
      </c>
      <c r="Q46" s="5">
        <f t="shared" si="108"/>
        <v>0.3069816835</v>
      </c>
      <c r="R46" s="5">
        <f t="shared" si="23"/>
        <v>0.3320297407</v>
      </c>
      <c r="S46" s="5">
        <f t="shared" si="24"/>
        <v>0.5762202189</v>
      </c>
      <c r="T46" s="5"/>
      <c r="U46" s="5">
        <v>202.0</v>
      </c>
      <c r="V46" s="5">
        <v>0.0</v>
      </c>
      <c r="W46" s="5">
        <f t="shared" si="9"/>
        <v>202</v>
      </c>
      <c r="X46" s="5">
        <f t="shared" si="10"/>
        <v>1</v>
      </c>
      <c r="Y46" s="5">
        <f t="shared" si="11"/>
        <v>0.5062565905</v>
      </c>
      <c r="Z46" s="5">
        <f t="shared" si="12"/>
        <v>-0.3840707617</v>
      </c>
      <c r="AA46" s="5">
        <f t="shared" si="13"/>
        <v>0.06109291438</v>
      </c>
      <c r="AB46" s="5">
        <f t="shared" si="14"/>
        <v>0.2471698088</v>
      </c>
      <c r="AC46" s="1"/>
      <c r="AD46" s="5">
        <v>43.03</v>
      </c>
      <c r="AE46" s="5">
        <v>42.43</v>
      </c>
      <c r="AF46" s="5">
        <v>57.75</v>
      </c>
      <c r="AG46" s="5">
        <v>30.79</v>
      </c>
      <c r="AH46" s="5">
        <f t="shared" ref="AH46:AK46" si="109">if(AD46=0, -1, (AD46-average(AD:AD))/stdev(AD:AD))</f>
        <v>-1.074356761</v>
      </c>
      <c r="AI46" s="5">
        <f t="shared" si="109"/>
        <v>-0.5238874999</v>
      </c>
      <c r="AJ46" s="5">
        <f t="shared" si="109"/>
        <v>-0.2884727123</v>
      </c>
      <c r="AK46" s="5">
        <f t="shared" si="109"/>
        <v>-0.9204777271</v>
      </c>
      <c r="AL46" s="5">
        <f t="shared" si="26"/>
        <v>-0.7017986751</v>
      </c>
      <c r="AM46" s="5">
        <f t="shared" si="27"/>
        <v>-0.8377342509</v>
      </c>
      <c r="AN46" s="1"/>
      <c r="AO46" s="5">
        <v>0.0</v>
      </c>
      <c r="AP46" s="5">
        <v>0.0</v>
      </c>
      <c r="AQ46" s="5">
        <f t="shared" si="15"/>
        <v>-1</v>
      </c>
      <c r="AR46" s="5">
        <f t="shared" si="16"/>
        <v>-1</v>
      </c>
      <c r="AS46" s="5">
        <f t="shared" si="17"/>
        <v>-1</v>
      </c>
      <c r="AT46" s="1"/>
      <c r="AU46" s="5">
        <f t="shared" si="18"/>
        <v>-0.3297081288</v>
      </c>
      <c r="AV46" s="5">
        <v>-0.23510325956833344</v>
      </c>
      <c r="AW46" s="5">
        <f t="shared" si="19"/>
        <v>-0.3060569115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>
      <c r="A47" s="5">
        <v>1184.0</v>
      </c>
      <c r="B47" s="1" t="s">
        <v>109</v>
      </c>
      <c r="C47" s="1"/>
      <c r="D47" s="5">
        <v>40.3</v>
      </c>
      <c r="E47" s="5">
        <v>6.3</v>
      </c>
      <c r="F47" s="5">
        <v>1.0</v>
      </c>
      <c r="G47" s="5">
        <f t="shared" si="3"/>
        <v>36.27</v>
      </c>
      <c r="H47" s="21">
        <f t="shared" si="4"/>
        <v>0.1563275434</v>
      </c>
      <c r="I47" s="5">
        <f t="shared" si="5"/>
        <v>-0.530687464</v>
      </c>
      <c r="J47" s="5">
        <f t="shared" si="6"/>
        <v>0.1171117814</v>
      </c>
      <c r="K47" s="5">
        <f t="shared" si="7"/>
        <v>-0.2067878413</v>
      </c>
      <c r="L47" s="5">
        <f t="shared" si="8"/>
        <v>-0.4547393114</v>
      </c>
      <c r="M47" s="1"/>
      <c r="N47" s="5">
        <v>4.0</v>
      </c>
      <c r="O47" s="5">
        <v>1.0</v>
      </c>
      <c r="P47" s="5">
        <f t="shared" ref="P47:Q47" si="110">if(ISNUMBER(N47), (N47-average(N:N))/stdev(N:N), "")</f>
        <v>0.3570777979</v>
      </c>
      <c r="Q47" s="5">
        <f t="shared" si="110"/>
        <v>0.3069816835</v>
      </c>
      <c r="R47" s="5">
        <f t="shared" si="23"/>
        <v>0.3320297407</v>
      </c>
      <c r="S47" s="5">
        <f t="shared" si="24"/>
        <v>0.5762202189</v>
      </c>
      <c r="T47" s="5"/>
      <c r="U47" s="5">
        <v>0.0</v>
      </c>
      <c r="V47" s="5">
        <v>3.0</v>
      </c>
      <c r="W47" s="5">
        <f t="shared" si="9"/>
        <v>3</v>
      </c>
      <c r="X47" s="5">
        <f t="shared" si="10"/>
        <v>-1</v>
      </c>
      <c r="Y47" s="5">
        <f t="shared" si="11"/>
        <v>-2.085045522</v>
      </c>
      <c r="Z47" s="5">
        <f t="shared" si="12"/>
        <v>-0.7081706904</v>
      </c>
      <c r="AA47" s="5">
        <f t="shared" si="13"/>
        <v>-1.396608106</v>
      </c>
      <c r="AB47" s="5">
        <f t="shared" si="14"/>
        <v>-1.181781751</v>
      </c>
      <c r="AC47" s="1"/>
      <c r="AD47" s="5">
        <v>62.76</v>
      </c>
      <c r="AE47" s="5">
        <v>48.11</v>
      </c>
      <c r="AF47" s="5">
        <v>63.02</v>
      </c>
      <c r="AG47" s="5">
        <v>35.94</v>
      </c>
      <c r="AH47" s="5">
        <f t="shared" ref="AH47:AK47" si="111">if(AD47=0, -1, (AD47-average(AD:AD))/stdev(AD:AD))</f>
        <v>0.2786326047</v>
      </c>
      <c r="AI47" s="5">
        <f t="shared" si="111"/>
        <v>-0.1478061502</v>
      </c>
      <c r="AJ47" s="5">
        <f t="shared" si="111"/>
        <v>0.1379253413</v>
      </c>
      <c r="AK47" s="5">
        <f t="shared" si="111"/>
        <v>-0.533143026</v>
      </c>
      <c r="AL47" s="5">
        <f t="shared" si="26"/>
        <v>-0.06609780756</v>
      </c>
      <c r="AM47" s="5">
        <f t="shared" si="27"/>
        <v>-0.2570949388</v>
      </c>
      <c r="AN47" s="1"/>
      <c r="AO47" s="5">
        <v>1.0</v>
      </c>
      <c r="AP47" s="5">
        <v>77.0</v>
      </c>
      <c r="AQ47" s="5">
        <f t="shared" si="15"/>
        <v>1.886490725</v>
      </c>
      <c r="AR47" s="5">
        <f t="shared" si="16"/>
        <v>0.1801624379</v>
      </c>
      <c r="AS47" s="5">
        <f t="shared" si="17"/>
        <v>0.4244554604</v>
      </c>
      <c r="AT47" s="1"/>
      <c r="AU47" s="5">
        <f t="shared" si="18"/>
        <v>-0.1785880643</v>
      </c>
      <c r="AV47" s="5">
        <v>-0.6963922056112088</v>
      </c>
      <c r="AW47" s="5">
        <f t="shared" si="19"/>
        <v>-0.3080390996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>
      <c r="A48" s="5">
        <v>1085.0</v>
      </c>
      <c r="B48" s="1" t="s">
        <v>94</v>
      </c>
      <c r="C48" s="1"/>
      <c r="D48" s="1"/>
      <c r="E48" s="5">
        <v>0.0</v>
      </c>
      <c r="F48" s="5">
        <v>2.0</v>
      </c>
      <c r="G48" s="5">
        <f t="shared" si="3"/>
        <v>0</v>
      </c>
      <c r="H48" s="21">
        <f t="shared" si="4"/>
        <v>-1</v>
      </c>
      <c r="I48" s="5">
        <f t="shared" si="5"/>
        <v>-1</v>
      </c>
      <c r="J48" s="5">
        <f t="shared" si="6"/>
        <v>-1</v>
      </c>
      <c r="K48" s="5">
        <f t="shared" si="7"/>
        <v>-1</v>
      </c>
      <c r="L48" s="5">
        <f t="shared" si="8"/>
        <v>-1</v>
      </c>
      <c r="M48" s="1"/>
      <c r="N48" s="5">
        <v>4.0</v>
      </c>
      <c r="O48" s="5">
        <v>1.0</v>
      </c>
      <c r="P48" s="5">
        <f t="shared" ref="P48:Q48" si="112">if(ISNUMBER(N48), (N48-average(N:N))/stdev(N:N), "")</f>
        <v>0.3570777979</v>
      </c>
      <c r="Q48" s="5">
        <f t="shared" si="112"/>
        <v>0.3069816835</v>
      </c>
      <c r="R48" s="5">
        <f t="shared" si="23"/>
        <v>0.3320297407</v>
      </c>
      <c r="S48" s="5">
        <f t="shared" si="24"/>
        <v>0.5762202189</v>
      </c>
      <c r="T48" s="5"/>
      <c r="U48" s="5">
        <v>0.0</v>
      </c>
      <c r="V48" s="5">
        <v>0.0</v>
      </c>
      <c r="W48" s="5">
        <f t="shared" si="9"/>
        <v>0</v>
      </c>
      <c r="X48" s="5">
        <f t="shared" si="10"/>
        <v>-1</v>
      </c>
      <c r="Y48" s="5">
        <f t="shared" si="11"/>
        <v>-1</v>
      </c>
      <c r="Z48" s="5">
        <f t="shared" si="12"/>
        <v>-1</v>
      </c>
      <c r="AA48" s="5">
        <f t="shared" si="13"/>
        <v>-1</v>
      </c>
      <c r="AB48" s="5">
        <f t="shared" si="14"/>
        <v>-1</v>
      </c>
      <c r="AC48" s="1"/>
      <c r="AD48" s="5">
        <v>60.29</v>
      </c>
      <c r="AE48" s="5">
        <v>75.26</v>
      </c>
      <c r="AF48" s="5">
        <v>68.75</v>
      </c>
      <c r="AG48" s="5">
        <v>55.05</v>
      </c>
      <c r="AH48" s="5">
        <f t="shared" ref="AH48:AK48" si="113">if(AD48=0, -1, (AD48-average(AD:AD))/stdev(AD:AD))</f>
        <v>0.1092517769</v>
      </c>
      <c r="AI48" s="5">
        <f t="shared" si="113"/>
        <v>1.649836217</v>
      </c>
      <c r="AJ48" s="5">
        <f t="shared" si="113"/>
        <v>0.6015422003</v>
      </c>
      <c r="AK48" s="5">
        <f t="shared" si="113"/>
        <v>0.904131952</v>
      </c>
      <c r="AL48" s="5">
        <f t="shared" si="26"/>
        <v>0.8161905365</v>
      </c>
      <c r="AM48" s="5">
        <f t="shared" si="27"/>
        <v>0.9034326408</v>
      </c>
      <c r="AN48" s="1"/>
      <c r="AO48" s="5">
        <v>0.0</v>
      </c>
      <c r="AP48" s="5">
        <v>0.0</v>
      </c>
      <c r="AQ48" s="5">
        <f t="shared" si="15"/>
        <v>-1</v>
      </c>
      <c r="AR48" s="5">
        <f t="shared" si="16"/>
        <v>-1</v>
      </c>
      <c r="AS48" s="5">
        <f t="shared" si="17"/>
        <v>-1</v>
      </c>
      <c r="AT48" s="1"/>
      <c r="AU48" s="5">
        <f t="shared" si="18"/>
        <v>-0.304069428</v>
      </c>
      <c r="AV48" s="5">
        <v>-0.385870030542208</v>
      </c>
      <c r="AW48" s="5">
        <f t="shared" si="19"/>
        <v>-0.3245195787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>
      <c r="A49" s="5">
        <v>1018.0</v>
      </c>
      <c r="B49" s="1" t="s">
        <v>91</v>
      </c>
      <c r="C49" s="1"/>
      <c r="D49" s="5">
        <v>59.5</v>
      </c>
      <c r="E49" s="5">
        <v>0.0</v>
      </c>
      <c r="F49" s="5">
        <v>3.0</v>
      </c>
      <c r="G49" s="5">
        <f t="shared" si="3"/>
        <v>43.3755</v>
      </c>
      <c r="H49" s="21">
        <f t="shared" si="4"/>
        <v>0</v>
      </c>
      <c r="I49" s="5">
        <f t="shared" si="5"/>
        <v>-0.4504905434</v>
      </c>
      <c r="J49" s="5">
        <f t="shared" si="6"/>
        <v>-0.2643671368</v>
      </c>
      <c r="K49" s="5">
        <f t="shared" si="7"/>
        <v>-0.3574288401</v>
      </c>
      <c r="L49" s="5">
        <f t="shared" si="8"/>
        <v>-0.5978535273</v>
      </c>
      <c r="M49" s="1"/>
      <c r="N49" s="5">
        <v>4.0</v>
      </c>
      <c r="O49" s="5">
        <v>1.0</v>
      </c>
      <c r="P49" s="5">
        <f t="shared" ref="P49:Q49" si="114">if(ISNUMBER(N49), (N49-average(N:N))/stdev(N:N), "")</f>
        <v>0.3570777979</v>
      </c>
      <c r="Q49" s="5">
        <f t="shared" si="114"/>
        <v>0.3069816835</v>
      </c>
      <c r="R49" s="5">
        <f t="shared" si="23"/>
        <v>0.3320297407</v>
      </c>
      <c r="S49" s="5">
        <f t="shared" si="24"/>
        <v>0.5762202189</v>
      </c>
      <c r="T49" s="5"/>
      <c r="U49" s="5">
        <v>0.0</v>
      </c>
      <c r="V49" s="5">
        <v>0.0</v>
      </c>
      <c r="W49" s="5">
        <f t="shared" si="9"/>
        <v>0</v>
      </c>
      <c r="X49" s="5">
        <f t="shared" si="10"/>
        <v>-1</v>
      </c>
      <c r="Y49" s="5">
        <f t="shared" si="11"/>
        <v>-1</v>
      </c>
      <c r="Z49" s="5">
        <f t="shared" si="12"/>
        <v>-1</v>
      </c>
      <c r="AA49" s="5">
        <f t="shared" si="13"/>
        <v>-1</v>
      </c>
      <c r="AB49" s="5">
        <f t="shared" si="14"/>
        <v>-1</v>
      </c>
      <c r="AC49" s="1"/>
      <c r="AD49" s="5">
        <v>82.81</v>
      </c>
      <c r="AE49" s="5">
        <v>50.0</v>
      </c>
      <c r="AF49" s="5">
        <v>60.03</v>
      </c>
      <c r="AG49" s="5">
        <v>34.31</v>
      </c>
      <c r="AH49" s="5">
        <f t="shared" ref="AH49:AK49" si="115">if(AD49=0, -1, (AD49-average(AD:AD))/stdev(AD:AD))</f>
        <v>1.653566045</v>
      </c>
      <c r="AI49" s="5">
        <f t="shared" si="115"/>
        <v>-0.02266640529</v>
      </c>
      <c r="AJ49" s="5">
        <f t="shared" si="115"/>
        <v>-0.103996894</v>
      </c>
      <c r="AK49" s="5">
        <f t="shared" si="115"/>
        <v>-0.6557363392</v>
      </c>
      <c r="AL49" s="5">
        <f t="shared" si="26"/>
        <v>0.2177916017</v>
      </c>
      <c r="AM49" s="5">
        <f t="shared" si="27"/>
        <v>0.4666814778</v>
      </c>
      <c r="AN49" s="1"/>
      <c r="AO49" s="5">
        <v>0.0</v>
      </c>
      <c r="AP49" s="5">
        <v>0.0</v>
      </c>
      <c r="AQ49" s="5">
        <f t="shared" si="15"/>
        <v>-1</v>
      </c>
      <c r="AR49" s="5">
        <f t="shared" si="16"/>
        <v>-1</v>
      </c>
      <c r="AS49" s="5">
        <f t="shared" si="17"/>
        <v>-1</v>
      </c>
      <c r="AT49" s="1"/>
      <c r="AU49" s="5">
        <f t="shared" si="18"/>
        <v>-0.3109903661</v>
      </c>
      <c r="AV49" s="5">
        <v>-0.37356448277555926</v>
      </c>
      <c r="AW49" s="5">
        <f t="shared" si="19"/>
        <v>-0.3266338953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>
      <c r="A50" s="5">
        <v>1257.0</v>
      </c>
      <c r="B50" s="1" t="s">
        <v>126</v>
      </c>
      <c r="C50" s="1"/>
      <c r="D50" s="5">
        <v>33.3</v>
      </c>
      <c r="E50" s="5">
        <v>33.3</v>
      </c>
      <c r="F50" s="5">
        <v>0.0</v>
      </c>
      <c r="G50" s="5">
        <f t="shared" si="3"/>
        <v>33.3</v>
      </c>
      <c r="H50" s="21">
        <f t="shared" si="4"/>
        <v>1</v>
      </c>
      <c r="I50" s="5">
        <f t="shared" si="5"/>
        <v>-0.5642086595</v>
      </c>
      <c r="J50" s="5" t="str">
        <f t="shared" si="6"/>
        <v/>
      </c>
      <c r="K50" s="5">
        <f t="shared" si="7"/>
        <v>-0.5642086595</v>
      </c>
      <c r="L50" s="5">
        <f t="shared" si="8"/>
        <v>-0.7511382426</v>
      </c>
      <c r="M50" s="1"/>
      <c r="N50" s="5">
        <v>4.0</v>
      </c>
      <c r="O50" s="5">
        <v>1.0</v>
      </c>
      <c r="P50" s="5">
        <f t="shared" ref="P50:Q50" si="116">if(ISNUMBER(N50), (N50-average(N:N))/stdev(N:N), "")</f>
        <v>0.3570777979</v>
      </c>
      <c r="Q50" s="5">
        <f t="shared" si="116"/>
        <v>0.3069816835</v>
      </c>
      <c r="R50" s="5">
        <f t="shared" si="23"/>
        <v>0.3320297407</v>
      </c>
      <c r="S50" s="5">
        <f t="shared" si="24"/>
        <v>0.5762202189</v>
      </c>
      <c r="T50" s="5"/>
      <c r="U50" s="5">
        <v>0.0</v>
      </c>
      <c r="V50" s="5">
        <v>0.0</v>
      </c>
      <c r="W50" s="5">
        <f t="shared" si="9"/>
        <v>0</v>
      </c>
      <c r="X50" s="5">
        <f t="shared" si="10"/>
        <v>-1</v>
      </c>
      <c r="Y50" s="5">
        <f t="shared" si="11"/>
        <v>-1</v>
      </c>
      <c r="Z50" s="5">
        <f t="shared" si="12"/>
        <v>-1</v>
      </c>
      <c r="AA50" s="5">
        <f t="shared" si="13"/>
        <v>-1</v>
      </c>
      <c r="AB50" s="5">
        <f t="shared" si="14"/>
        <v>-1</v>
      </c>
      <c r="AC50" s="1"/>
      <c r="AD50" s="5">
        <v>64.84</v>
      </c>
      <c r="AE50" s="5">
        <v>48.44</v>
      </c>
      <c r="AF50" s="5">
        <v>60.16</v>
      </c>
      <c r="AG50" s="5">
        <v>53.13</v>
      </c>
      <c r="AH50" s="5">
        <f t="shared" ref="AH50:AK50" si="117">if(AD50=0, -1, (AD50-average(AD:AD))/stdev(AD:AD))</f>
        <v>0.4212690913</v>
      </c>
      <c r="AI50" s="5">
        <f t="shared" si="117"/>
        <v>-0.1259563535</v>
      </c>
      <c r="AJ50" s="5">
        <f t="shared" si="117"/>
        <v>-0.09347853597</v>
      </c>
      <c r="AK50" s="5">
        <f t="shared" si="117"/>
        <v>0.7597275586</v>
      </c>
      <c r="AL50" s="5">
        <f t="shared" si="26"/>
        <v>0.2403904401</v>
      </c>
      <c r="AM50" s="5">
        <f t="shared" si="27"/>
        <v>0.4902962779</v>
      </c>
      <c r="AN50" s="1"/>
      <c r="AO50" s="5">
        <v>0.0</v>
      </c>
      <c r="AP50" s="5">
        <v>0.0</v>
      </c>
      <c r="AQ50" s="5">
        <f t="shared" si="15"/>
        <v>-1</v>
      </c>
      <c r="AR50" s="5">
        <f t="shared" si="16"/>
        <v>-1</v>
      </c>
      <c r="AS50" s="5">
        <f t="shared" si="17"/>
        <v>-1</v>
      </c>
      <c r="AT50" s="1"/>
      <c r="AU50" s="5">
        <f t="shared" si="18"/>
        <v>-0.3369243492</v>
      </c>
      <c r="AV50" s="1"/>
      <c r="AW50" s="5">
        <f t="shared" si="19"/>
        <v>-0.3369243492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>
      <c r="A51" s="5">
        <v>679.0</v>
      </c>
      <c r="B51" s="1" t="s">
        <v>62</v>
      </c>
      <c r="C51" s="1"/>
      <c r="D51" s="5">
        <v>35.5</v>
      </c>
      <c r="E51" s="5">
        <v>0.0</v>
      </c>
      <c r="F51" s="5">
        <v>4.0</v>
      </c>
      <c r="G51" s="5">
        <f t="shared" si="3"/>
        <v>23.29155</v>
      </c>
      <c r="H51" s="21">
        <f t="shared" si="4"/>
        <v>0</v>
      </c>
      <c r="I51" s="5">
        <f t="shared" si="5"/>
        <v>-0.6771700092</v>
      </c>
      <c r="J51" s="5">
        <f t="shared" si="6"/>
        <v>-0.2643671368</v>
      </c>
      <c r="K51" s="5">
        <f t="shared" si="7"/>
        <v>-0.470768573</v>
      </c>
      <c r="L51" s="5">
        <f t="shared" si="8"/>
        <v>-0.6861257705</v>
      </c>
      <c r="M51" s="1"/>
      <c r="N51" s="5">
        <v>4.0</v>
      </c>
      <c r="O51" s="5">
        <v>1.0</v>
      </c>
      <c r="P51" s="5">
        <f t="shared" ref="P51:Q51" si="118">if(ISNUMBER(N51), (N51-average(N:N))/stdev(N:N), "")</f>
        <v>0.3570777979</v>
      </c>
      <c r="Q51" s="5">
        <f t="shared" si="118"/>
        <v>0.3069816835</v>
      </c>
      <c r="R51" s="5">
        <f t="shared" si="23"/>
        <v>0.3320297407</v>
      </c>
      <c r="S51" s="5">
        <f t="shared" si="24"/>
        <v>0.5762202189</v>
      </c>
      <c r="T51" s="5"/>
      <c r="U51" s="5">
        <v>153.0</v>
      </c>
      <c r="V51" s="5">
        <v>0.0</v>
      </c>
      <c r="W51" s="5">
        <f t="shared" si="9"/>
        <v>153</v>
      </c>
      <c r="X51" s="5">
        <f t="shared" si="10"/>
        <v>1</v>
      </c>
      <c r="Y51" s="5">
        <f t="shared" si="11"/>
        <v>0.5062565905</v>
      </c>
      <c r="Z51" s="5">
        <f t="shared" si="12"/>
        <v>-0.4638742617</v>
      </c>
      <c r="AA51" s="5">
        <f t="shared" si="13"/>
        <v>0.02119116436</v>
      </c>
      <c r="AB51" s="5">
        <f t="shared" si="14"/>
        <v>0.1455718529</v>
      </c>
      <c r="AC51" s="1"/>
      <c r="AD51" s="5">
        <v>49.35</v>
      </c>
      <c r="AE51" s="5">
        <v>27.54</v>
      </c>
      <c r="AF51" s="5">
        <v>61.2</v>
      </c>
      <c r="AG51" s="5">
        <v>38.15</v>
      </c>
      <c r="AH51" s="5">
        <f t="shared" ref="AH51:AK51" si="119">if(AD51=0, -1, (AD51-average(AD:AD))/stdev(AD:AD))</f>
        <v>-0.6409612824</v>
      </c>
      <c r="AI51" s="5">
        <f t="shared" si="119"/>
        <v>-1.509776813</v>
      </c>
      <c r="AJ51" s="5">
        <f t="shared" si="119"/>
        <v>-0.009331671507</v>
      </c>
      <c r="AK51" s="5">
        <f t="shared" si="119"/>
        <v>-0.3669275524</v>
      </c>
      <c r="AL51" s="5">
        <f t="shared" si="26"/>
        <v>-0.6317493298</v>
      </c>
      <c r="AM51" s="5">
        <f t="shared" si="27"/>
        <v>-0.7948266036</v>
      </c>
      <c r="AN51" s="1"/>
      <c r="AO51" s="5">
        <v>0.0</v>
      </c>
      <c r="AP51" s="5">
        <v>0.0</v>
      </c>
      <c r="AQ51" s="5">
        <f t="shared" si="15"/>
        <v>-1</v>
      </c>
      <c r="AR51" s="5">
        <f t="shared" si="16"/>
        <v>-1</v>
      </c>
      <c r="AS51" s="5">
        <f t="shared" si="17"/>
        <v>-1</v>
      </c>
      <c r="AT51" s="1"/>
      <c r="AU51" s="5">
        <f t="shared" si="18"/>
        <v>-0.3518320605</v>
      </c>
      <c r="AV51" s="5">
        <v>-0.616508819483548</v>
      </c>
      <c r="AW51" s="5">
        <f t="shared" si="19"/>
        <v>-0.4180012502</v>
      </c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>
      <c r="A52" s="5">
        <v>826.0</v>
      </c>
      <c r="B52" s="1" t="s">
        <v>129</v>
      </c>
      <c r="C52" s="1"/>
      <c r="D52" s="5">
        <v>25.4</v>
      </c>
      <c r="E52" s="5">
        <v>25.4</v>
      </c>
      <c r="F52" s="5">
        <v>0.0</v>
      </c>
      <c r="G52" s="5">
        <f t="shared" si="3"/>
        <v>25.4</v>
      </c>
      <c r="H52" s="21">
        <f t="shared" si="4"/>
        <v>1</v>
      </c>
      <c r="I52" s="5">
        <f t="shared" si="5"/>
        <v>-0.653372782</v>
      </c>
      <c r="J52" s="5" t="str">
        <f t="shared" si="6"/>
        <v/>
      </c>
      <c r="K52" s="5">
        <f t="shared" si="7"/>
        <v>-0.653372782</v>
      </c>
      <c r="L52" s="5">
        <f t="shared" si="8"/>
        <v>-0.8083147791</v>
      </c>
      <c r="M52" s="1"/>
      <c r="N52" s="5">
        <v>2.0</v>
      </c>
      <c r="O52" s="5">
        <v>-1.0</v>
      </c>
      <c r="P52" s="5">
        <f t="shared" ref="P52:Q52" si="120">if(ISNUMBER(N52), (N52-average(N:N))/stdev(N:N), "")</f>
        <v>-2.754600155</v>
      </c>
      <c r="Q52" s="5">
        <f t="shared" si="120"/>
        <v>-4.37448899</v>
      </c>
      <c r="R52" s="5">
        <f t="shared" si="23"/>
        <v>-3.564544572</v>
      </c>
      <c r="S52" s="5">
        <f t="shared" si="24"/>
        <v>-1.888000152</v>
      </c>
      <c r="T52" s="5"/>
      <c r="U52" s="5">
        <v>0.0</v>
      </c>
      <c r="V52" s="5">
        <v>0.0</v>
      </c>
      <c r="W52" s="5">
        <f t="shared" si="9"/>
        <v>0</v>
      </c>
      <c r="X52" s="5">
        <f t="shared" si="10"/>
        <v>-1</v>
      </c>
      <c r="Y52" s="5">
        <f t="shared" si="11"/>
        <v>-1</v>
      </c>
      <c r="Z52" s="5">
        <f t="shared" si="12"/>
        <v>-1</v>
      </c>
      <c r="AA52" s="5">
        <f t="shared" si="13"/>
        <v>-1</v>
      </c>
      <c r="AB52" s="5">
        <f t="shared" si="14"/>
        <v>-1</v>
      </c>
      <c r="AC52" s="1"/>
      <c r="AD52" s="5">
        <v>62.5</v>
      </c>
      <c r="AE52" s="5">
        <v>56.25</v>
      </c>
      <c r="AF52" s="5">
        <v>64.84</v>
      </c>
      <c r="AG52" s="5">
        <v>47.66</v>
      </c>
      <c r="AH52" s="5">
        <f t="shared" ref="AH52:AK52" si="121">if(AD52=0, -1, (AD52-average(AD:AD))/stdev(AD:AD))</f>
        <v>0.2608030439</v>
      </c>
      <c r="AI52" s="5">
        <f t="shared" si="121"/>
        <v>0.3911555024</v>
      </c>
      <c r="AJ52" s="5">
        <f t="shared" si="121"/>
        <v>0.2851823541</v>
      </c>
      <c r="AK52" s="5">
        <f t="shared" si="121"/>
        <v>0.3483254587</v>
      </c>
      <c r="AL52" s="5">
        <f t="shared" si="26"/>
        <v>0.3213665898</v>
      </c>
      <c r="AM52" s="5">
        <f t="shared" si="27"/>
        <v>0.5668920442</v>
      </c>
      <c r="AN52" s="1"/>
      <c r="AO52" s="5">
        <v>8.0</v>
      </c>
      <c r="AP52" s="5">
        <v>3500.0</v>
      </c>
      <c r="AQ52" s="5">
        <f t="shared" si="15"/>
        <v>3.544068044</v>
      </c>
      <c r="AR52" s="5">
        <f t="shared" si="16"/>
        <v>0.8630690183</v>
      </c>
      <c r="AS52" s="5">
        <f t="shared" si="17"/>
        <v>0.9290150797</v>
      </c>
      <c r="AT52" s="1"/>
      <c r="AU52" s="5">
        <f t="shared" si="18"/>
        <v>-0.4400815613</v>
      </c>
      <c r="AV52" s="1"/>
      <c r="AW52" s="5">
        <f t="shared" si="19"/>
        <v>-0.4400815613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>
      <c r="A53" s="5">
        <v>871.0</v>
      </c>
      <c r="B53" s="1" t="s">
        <v>77</v>
      </c>
      <c r="C53" s="1"/>
      <c r="D53" s="5">
        <v>103.5</v>
      </c>
      <c r="E53" s="5">
        <v>0.0</v>
      </c>
      <c r="F53" s="5">
        <v>3.0</v>
      </c>
      <c r="G53" s="5">
        <f t="shared" si="3"/>
        <v>75.4515</v>
      </c>
      <c r="H53" s="21">
        <f t="shared" si="4"/>
        <v>0</v>
      </c>
      <c r="I53" s="5">
        <f t="shared" si="5"/>
        <v>-0.08846163253</v>
      </c>
      <c r="J53" s="5">
        <f t="shared" si="6"/>
        <v>-0.2643671368</v>
      </c>
      <c r="K53" s="5">
        <f t="shared" si="7"/>
        <v>-0.1764143847</v>
      </c>
      <c r="L53" s="5">
        <f t="shared" si="8"/>
        <v>-0.4200171243</v>
      </c>
      <c r="M53" s="1"/>
      <c r="N53" s="5">
        <v>4.0</v>
      </c>
      <c r="O53" s="5">
        <v>1.0</v>
      </c>
      <c r="P53" s="5">
        <f t="shared" ref="P53:Q53" si="122">if(ISNUMBER(N53), (N53-average(N:N))/stdev(N:N), "")</f>
        <v>0.3570777979</v>
      </c>
      <c r="Q53" s="5">
        <f t="shared" si="122"/>
        <v>0.3069816835</v>
      </c>
      <c r="R53" s="5">
        <f t="shared" si="23"/>
        <v>0.3320297407</v>
      </c>
      <c r="S53" s="5">
        <f t="shared" si="24"/>
        <v>0.5762202189</v>
      </c>
      <c r="T53" s="5"/>
      <c r="U53" s="5">
        <v>0.0</v>
      </c>
      <c r="V53" s="5">
        <v>0.0</v>
      </c>
      <c r="W53" s="5">
        <f t="shared" si="9"/>
        <v>0</v>
      </c>
      <c r="X53" s="5">
        <f t="shared" si="10"/>
        <v>-1</v>
      </c>
      <c r="Y53" s="5">
        <f t="shared" si="11"/>
        <v>-1</v>
      </c>
      <c r="Z53" s="5">
        <f t="shared" si="12"/>
        <v>-1</v>
      </c>
      <c r="AA53" s="5">
        <f t="shared" si="13"/>
        <v>-1</v>
      </c>
      <c r="AB53" s="5">
        <f t="shared" si="14"/>
        <v>-1</v>
      </c>
      <c r="AC53" s="1"/>
      <c r="AD53" s="5">
        <v>65.89</v>
      </c>
      <c r="AE53" s="5">
        <v>40.17</v>
      </c>
      <c r="AF53" s="5">
        <v>47.27</v>
      </c>
      <c r="AG53" s="5">
        <v>32.23</v>
      </c>
      <c r="AH53" s="5">
        <f t="shared" ref="AH53:AK53" si="123">if(AD53=0, -1, (AD53-average(AD:AD))/stdev(AD:AD))</f>
        <v>0.4932730869</v>
      </c>
      <c r="AI53" s="5">
        <f t="shared" si="123"/>
        <v>-0.6735255018</v>
      </c>
      <c r="AJ53" s="5">
        <f t="shared" si="123"/>
        <v>-1.136414193</v>
      </c>
      <c r="AK53" s="5">
        <f t="shared" si="123"/>
        <v>-0.812174432</v>
      </c>
      <c r="AL53" s="5">
        <f t="shared" si="26"/>
        <v>-0.5322102599</v>
      </c>
      <c r="AM53" s="5">
        <f t="shared" si="27"/>
        <v>-0.7295274223</v>
      </c>
      <c r="AN53" s="1"/>
      <c r="AO53" s="5">
        <v>0.0</v>
      </c>
      <c r="AP53" s="5">
        <v>0.0</v>
      </c>
      <c r="AQ53" s="5">
        <f t="shared" si="15"/>
        <v>-1</v>
      </c>
      <c r="AR53" s="5">
        <f t="shared" si="16"/>
        <v>-1</v>
      </c>
      <c r="AS53" s="5">
        <f t="shared" si="17"/>
        <v>-1</v>
      </c>
      <c r="AT53" s="1"/>
      <c r="AU53" s="5">
        <f t="shared" si="18"/>
        <v>-0.5146648655</v>
      </c>
      <c r="AV53" s="5">
        <v>-0.457174823800665</v>
      </c>
      <c r="AW53" s="5">
        <f t="shared" si="19"/>
        <v>-0.5002923551</v>
      </c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>
      <c r="A54" s="5">
        <v>924.0</v>
      </c>
      <c r="B54" s="1" t="s">
        <v>79</v>
      </c>
      <c r="C54" s="1"/>
      <c r="D54" s="5">
        <v>21.6</v>
      </c>
      <c r="E54" s="5">
        <v>1.0</v>
      </c>
      <c r="F54" s="5">
        <v>3.0</v>
      </c>
      <c r="G54" s="5">
        <f t="shared" si="3"/>
        <v>15.7464</v>
      </c>
      <c r="H54" s="21">
        <f t="shared" si="4"/>
        <v>0.0462962963</v>
      </c>
      <c r="I54" s="5">
        <f t="shared" si="5"/>
        <v>-0.7623290825</v>
      </c>
      <c r="J54" s="5">
        <f t="shared" si="6"/>
        <v>-0.1513924131</v>
      </c>
      <c r="K54" s="5">
        <f t="shared" si="7"/>
        <v>-0.4568607478</v>
      </c>
      <c r="L54" s="5">
        <f t="shared" si="8"/>
        <v>-0.6759147489</v>
      </c>
      <c r="M54" s="1"/>
      <c r="N54" s="5">
        <v>4.0</v>
      </c>
      <c r="O54" s="5">
        <v>1.0</v>
      </c>
      <c r="P54" s="5">
        <f t="shared" ref="P54:Q54" si="124">if(ISNUMBER(N54), (N54-average(N:N))/stdev(N:N), "")</f>
        <v>0.3570777979</v>
      </c>
      <c r="Q54" s="5">
        <f t="shared" si="124"/>
        <v>0.3069816835</v>
      </c>
      <c r="R54" s="5">
        <f t="shared" si="23"/>
        <v>0.3320297407</v>
      </c>
      <c r="S54" s="5">
        <f t="shared" si="24"/>
        <v>0.5762202189</v>
      </c>
      <c r="T54" s="5"/>
      <c r="U54" s="5">
        <v>67.0</v>
      </c>
      <c r="V54" s="5">
        <v>0.0</v>
      </c>
      <c r="W54" s="5">
        <f t="shared" si="9"/>
        <v>67</v>
      </c>
      <c r="X54" s="5">
        <f t="shared" si="10"/>
        <v>1</v>
      </c>
      <c r="Y54" s="5">
        <f t="shared" si="11"/>
        <v>0.5062565905</v>
      </c>
      <c r="Z54" s="5">
        <f t="shared" si="12"/>
        <v>-0.6039375475</v>
      </c>
      <c r="AA54" s="5">
        <f t="shared" si="13"/>
        <v>-0.04884047852</v>
      </c>
      <c r="AB54" s="5">
        <f t="shared" si="14"/>
        <v>-0.2209988202</v>
      </c>
      <c r="AC54" s="1"/>
      <c r="AD54" s="5">
        <v>38.22</v>
      </c>
      <c r="AE54" s="5">
        <v>33.01</v>
      </c>
      <c r="AF54" s="5">
        <v>60.68</v>
      </c>
      <c r="AG54" s="5">
        <v>27.21</v>
      </c>
      <c r="AH54" s="5">
        <f t="shared" ref="AH54:AK54" si="125">if(AD54=0, -1, (AD54-average(AD:AD))/stdev(AD:AD))</f>
        <v>-1.404203636</v>
      </c>
      <c r="AI54" s="5">
        <f t="shared" si="125"/>
        <v>-1.147599879</v>
      </c>
      <c r="AJ54" s="5">
        <f t="shared" si="125"/>
        <v>-0.05140510374</v>
      </c>
      <c r="AK54" s="5">
        <f t="shared" si="125"/>
        <v>-1.189731752</v>
      </c>
      <c r="AL54" s="5">
        <f t="shared" si="26"/>
        <v>-0.9482350929</v>
      </c>
      <c r="AM54" s="5">
        <f t="shared" si="27"/>
        <v>-0.9737736353</v>
      </c>
      <c r="AN54" s="1"/>
      <c r="AO54" s="5">
        <v>0.0</v>
      </c>
      <c r="AP54" s="5">
        <v>0.0</v>
      </c>
      <c r="AQ54" s="5">
        <f t="shared" si="15"/>
        <v>-1</v>
      </c>
      <c r="AR54" s="5">
        <f t="shared" si="16"/>
        <v>-1</v>
      </c>
      <c r="AS54" s="5">
        <f t="shared" si="17"/>
        <v>-1</v>
      </c>
      <c r="AT54" s="1"/>
      <c r="AU54" s="5">
        <f t="shared" si="18"/>
        <v>-0.4588933971</v>
      </c>
      <c r="AV54" s="5">
        <v>-0.6351990053620641</v>
      </c>
      <c r="AW54" s="5">
        <f t="shared" si="19"/>
        <v>-0.5029697992</v>
      </c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>
      <c r="A55" s="5">
        <v>492.0</v>
      </c>
      <c r="B55" s="1" t="s">
        <v>46</v>
      </c>
      <c r="C55" s="1"/>
      <c r="D55" s="5">
        <v>33.4</v>
      </c>
      <c r="E55" s="5">
        <v>0.0</v>
      </c>
      <c r="F55" s="5">
        <v>5.0</v>
      </c>
      <c r="G55" s="5">
        <f t="shared" si="3"/>
        <v>19.722366</v>
      </c>
      <c r="H55" s="21">
        <f t="shared" si="4"/>
        <v>0</v>
      </c>
      <c r="I55" s="5">
        <f t="shared" si="5"/>
        <v>-0.7174539534</v>
      </c>
      <c r="J55" s="5">
        <f t="shared" si="6"/>
        <v>-0.2643671368</v>
      </c>
      <c r="K55" s="5">
        <f t="shared" si="7"/>
        <v>-0.4909105451</v>
      </c>
      <c r="L55" s="5">
        <f t="shared" si="8"/>
        <v>-0.7006500875</v>
      </c>
      <c r="M55" s="1"/>
      <c r="N55" s="5">
        <v>2.0</v>
      </c>
      <c r="O55" s="5">
        <v>0.0</v>
      </c>
      <c r="P55" s="5">
        <f t="shared" ref="P55:Q55" si="126">if(ISNUMBER(N55), (N55-average(N:N))/stdev(N:N), "")</f>
        <v>-2.754600155</v>
      </c>
      <c r="Q55" s="5">
        <f t="shared" si="126"/>
        <v>-2.033753653</v>
      </c>
      <c r="R55" s="5">
        <f t="shared" si="23"/>
        <v>-2.394176904</v>
      </c>
      <c r="S55" s="5">
        <f t="shared" si="24"/>
        <v>-1.547312801</v>
      </c>
      <c r="T55" s="5"/>
      <c r="U55" s="5">
        <v>944.0</v>
      </c>
      <c r="V55" s="5">
        <v>0.0</v>
      </c>
      <c r="W55" s="5">
        <f t="shared" si="9"/>
        <v>944</v>
      </c>
      <c r="X55" s="5">
        <f t="shared" si="10"/>
        <v>1</v>
      </c>
      <c r="Y55" s="5">
        <f t="shared" si="11"/>
        <v>0.5062565905</v>
      </c>
      <c r="Z55" s="5">
        <f t="shared" si="12"/>
        <v>0.8243822388</v>
      </c>
      <c r="AA55" s="5">
        <f t="shared" si="13"/>
        <v>0.6653194146</v>
      </c>
      <c r="AB55" s="5">
        <f t="shared" si="14"/>
        <v>0.8156711437</v>
      </c>
      <c r="AC55" s="1"/>
      <c r="AD55" s="5">
        <v>34.64</v>
      </c>
      <c r="AE55" s="5">
        <v>35.09</v>
      </c>
      <c r="AF55" s="5">
        <v>57.03</v>
      </c>
      <c r="AG55" s="5">
        <v>37.7</v>
      </c>
      <c r="AH55" s="5">
        <f t="shared" ref="AH55:AK55" si="127">if(AD55=0, -1, (AD55-average(AD:AD))/stdev(AD:AD))</f>
        <v>-1.649702974</v>
      </c>
      <c r="AI55" s="5">
        <f t="shared" si="127"/>
        <v>-1.009879948</v>
      </c>
      <c r="AJ55" s="5">
        <f t="shared" si="127"/>
        <v>-0.3467282338</v>
      </c>
      <c r="AK55" s="5">
        <f t="shared" si="127"/>
        <v>-0.4007723321</v>
      </c>
      <c r="AL55" s="5">
        <f t="shared" si="26"/>
        <v>-0.851770872</v>
      </c>
      <c r="AM55" s="5">
        <f t="shared" si="27"/>
        <v>-0.9229143362</v>
      </c>
      <c r="AN55" s="1"/>
      <c r="AO55" s="5">
        <v>0.0</v>
      </c>
      <c r="AP55" s="5">
        <v>0.0</v>
      </c>
      <c r="AQ55" s="5">
        <f t="shared" si="15"/>
        <v>-1</v>
      </c>
      <c r="AR55" s="5">
        <f t="shared" si="16"/>
        <v>-1</v>
      </c>
      <c r="AS55" s="5">
        <f t="shared" si="17"/>
        <v>-1</v>
      </c>
      <c r="AT55" s="1"/>
      <c r="AU55" s="5">
        <f t="shared" si="18"/>
        <v>-0.6710412162</v>
      </c>
      <c r="AV55" s="5">
        <v>-0.15415235078315023</v>
      </c>
      <c r="AW55" s="5">
        <f t="shared" si="19"/>
        <v>-0.5418189998</v>
      </c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>
      <c r="A56" s="5">
        <v>815.0</v>
      </c>
      <c r="B56" s="1" t="s">
        <v>49</v>
      </c>
      <c r="C56" s="1"/>
      <c r="D56" s="5">
        <v>23.0</v>
      </c>
      <c r="E56" s="5">
        <v>0.0</v>
      </c>
      <c r="F56" s="5">
        <v>4.0</v>
      </c>
      <c r="G56" s="5">
        <f t="shared" si="3"/>
        <v>15.0903</v>
      </c>
      <c r="H56" s="21">
        <f t="shared" si="4"/>
        <v>0</v>
      </c>
      <c r="I56" s="5">
        <f t="shared" si="5"/>
        <v>-0.7697342193</v>
      </c>
      <c r="J56" s="5">
        <f t="shared" si="6"/>
        <v>-0.2643671368</v>
      </c>
      <c r="K56" s="5">
        <f t="shared" si="7"/>
        <v>-0.5170506781</v>
      </c>
      <c r="L56" s="5">
        <f t="shared" si="8"/>
        <v>-0.7190623604</v>
      </c>
      <c r="M56" s="1"/>
      <c r="N56" s="5">
        <v>4.0</v>
      </c>
      <c r="O56" s="5">
        <v>0.0</v>
      </c>
      <c r="P56" s="5">
        <f t="shared" ref="P56:Q56" si="128">if(ISNUMBER(N56), (N56-average(N:N))/stdev(N:N), "")</f>
        <v>0.3570777979</v>
      </c>
      <c r="Q56" s="5">
        <f t="shared" si="128"/>
        <v>-2.033753653</v>
      </c>
      <c r="R56" s="5">
        <f t="shared" si="23"/>
        <v>-0.8383379276</v>
      </c>
      <c r="S56" s="5">
        <f t="shared" si="24"/>
        <v>-0.9156079552</v>
      </c>
      <c r="T56" s="5"/>
      <c r="U56" s="5">
        <v>183.0</v>
      </c>
      <c r="V56" s="5">
        <v>0.0</v>
      </c>
      <c r="W56" s="5">
        <f t="shared" si="9"/>
        <v>183</v>
      </c>
      <c r="X56" s="5">
        <f t="shared" si="10"/>
        <v>1</v>
      </c>
      <c r="Y56" s="5">
        <f t="shared" si="11"/>
        <v>0.5062565905</v>
      </c>
      <c r="Z56" s="5">
        <f t="shared" si="12"/>
        <v>-0.415014976</v>
      </c>
      <c r="AA56" s="5">
        <f t="shared" si="13"/>
        <v>0.04562080723</v>
      </c>
      <c r="AB56" s="5">
        <f t="shared" si="14"/>
        <v>0.2135902789</v>
      </c>
      <c r="AC56" s="1"/>
      <c r="AD56" s="5">
        <v>41.28</v>
      </c>
      <c r="AE56" s="5">
        <v>24.35</v>
      </c>
      <c r="AF56" s="5">
        <v>63.15</v>
      </c>
      <c r="AG56" s="5">
        <v>39.19</v>
      </c>
      <c r="AH56" s="5">
        <f t="shared" ref="AH56:AK56" si="129">if(AD56=0, -1, (AD56-average(AD:AD))/stdev(AD:AD))</f>
        <v>-1.19436342</v>
      </c>
      <c r="AI56" s="5">
        <f t="shared" si="129"/>
        <v>-1.720991515</v>
      </c>
      <c r="AJ56" s="5">
        <f t="shared" si="129"/>
        <v>0.1484436994</v>
      </c>
      <c r="AK56" s="5">
        <f t="shared" si="129"/>
        <v>-0.288708506</v>
      </c>
      <c r="AL56" s="5">
        <f t="shared" si="26"/>
        <v>-0.7639049354</v>
      </c>
      <c r="AM56" s="5">
        <f t="shared" si="27"/>
        <v>-0.8740165533</v>
      </c>
      <c r="AN56" s="1"/>
      <c r="AO56" s="5">
        <v>0.0</v>
      </c>
      <c r="AP56" s="5">
        <v>0.0</v>
      </c>
      <c r="AQ56" s="5">
        <f t="shared" si="15"/>
        <v>-1</v>
      </c>
      <c r="AR56" s="5">
        <f t="shared" si="16"/>
        <v>-1</v>
      </c>
      <c r="AS56" s="5">
        <f t="shared" si="17"/>
        <v>-1</v>
      </c>
      <c r="AT56" s="1"/>
      <c r="AU56" s="5">
        <f t="shared" si="18"/>
        <v>-0.659019318</v>
      </c>
      <c r="AV56" s="5">
        <v>-0.28406127213413285</v>
      </c>
      <c r="AW56" s="5">
        <f t="shared" si="19"/>
        <v>-0.5652798065</v>
      </c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>
      <c r="A57" s="5">
        <v>1074.0</v>
      </c>
      <c r="B57" s="1" t="s">
        <v>95</v>
      </c>
      <c r="C57" s="1"/>
      <c r="D57" s="5">
        <v>30.3</v>
      </c>
      <c r="E57" s="5">
        <v>0.0</v>
      </c>
      <c r="F57" s="5">
        <v>2.0</v>
      </c>
      <c r="G57" s="5">
        <f t="shared" si="3"/>
        <v>24.543</v>
      </c>
      <c r="H57" s="21">
        <f t="shared" si="4"/>
        <v>0</v>
      </c>
      <c r="I57" s="5">
        <f t="shared" si="5"/>
        <v>-0.6630453963</v>
      </c>
      <c r="J57" s="5">
        <f t="shared" si="6"/>
        <v>-0.2643671368</v>
      </c>
      <c r="K57" s="5">
        <f t="shared" si="7"/>
        <v>-0.4637062666</v>
      </c>
      <c r="L57" s="5">
        <f t="shared" si="8"/>
        <v>-0.6809598128</v>
      </c>
      <c r="M57" s="1"/>
      <c r="N57" s="5">
        <v>4.0</v>
      </c>
      <c r="O57" s="5">
        <v>1.0</v>
      </c>
      <c r="P57" s="5">
        <f t="shared" ref="P57:Q57" si="130">if(ISNUMBER(N57), (N57-average(N:N))/stdev(N:N), "")</f>
        <v>0.3570777979</v>
      </c>
      <c r="Q57" s="5">
        <f t="shared" si="130"/>
        <v>0.3069816835</v>
      </c>
      <c r="R57" s="5">
        <f t="shared" si="23"/>
        <v>0.3320297407</v>
      </c>
      <c r="S57" s="5">
        <f t="shared" si="24"/>
        <v>0.5762202189</v>
      </c>
      <c r="T57" s="5"/>
      <c r="U57" s="5">
        <v>24.0</v>
      </c>
      <c r="V57" s="5">
        <v>0.0</v>
      </c>
      <c r="W57" s="5">
        <f t="shared" si="9"/>
        <v>24</v>
      </c>
      <c r="X57" s="5">
        <f t="shared" si="10"/>
        <v>1</v>
      </c>
      <c r="Y57" s="5">
        <f t="shared" si="11"/>
        <v>0.5062565905</v>
      </c>
      <c r="Z57" s="5">
        <f t="shared" si="12"/>
        <v>-0.6739691904</v>
      </c>
      <c r="AA57" s="5">
        <f t="shared" si="13"/>
        <v>-0.08385629997</v>
      </c>
      <c r="AB57" s="5">
        <f t="shared" si="14"/>
        <v>-0.2895795227</v>
      </c>
      <c r="AC57" s="1"/>
      <c r="AD57" s="5">
        <v>30.47</v>
      </c>
      <c r="AE57" s="5">
        <v>15.82</v>
      </c>
      <c r="AF57" s="5">
        <v>44.4</v>
      </c>
      <c r="AG57" s="5">
        <v>16.6</v>
      </c>
      <c r="AH57" s="5">
        <f t="shared" ref="AH57:AK57" si="131">if(AD57=0, -1, (AD57-average(AD:AD))/stdev(AD:AD))</f>
        <v>-1.935661699</v>
      </c>
      <c r="AI57" s="5">
        <f t="shared" si="131"/>
        <v>-2.285775654</v>
      </c>
      <c r="AJ57" s="5">
        <f t="shared" si="131"/>
        <v>-1.368627174</v>
      </c>
      <c r="AK57" s="5">
        <f t="shared" si="131"/>
        <v>-1.987716447</v>
      </c>
      <c r="AL57" s="5">
        <f t="shared" si="26"/>
        <v>-1.894445244</v>
      </c>
      <c r="AM57" s="5">
        <f t="shared" si="27"/>
        <v>-1.376388478</v>
      </c>
      <c r="AN57" s="1"/>
      <c r="AO57" s="5">
        <v>0.0</v>
      </c>
      <c r="AP57" s="5">
        <v>0.0</v>
      </c>
      <c r="AQ57" s="5">
        <f t="shared" si="15"/>
        <v>-1</v>
      </c>
      <c r="AR57" s="5">
        <f t="shared" si="16"/>
        <v>-1</v>
      </c>
      <c r="AS57" s="5">
        <f t="shared" si="17"/>
        <v>-1</v>
      </c>
      <c r="AT57" s="1"/>
      <c r="AU57" s="5">
        <f t="shared" si="18"/>
        <v>-0.554141519</v>
      </c>
      <c r="AV57" s="5">
        <v>-0.796544004992839</v>
      </c>
      <c r="AW57" s="5">
        <f t="shared" si="19"/>
        <v>-0.6147421405</v>
      </c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>
      <c r="A58" s="5">
        <v>1021.0</v>
      </c>
      <c r="B58" s="1" t="s">
        <v>97</v>
      </c>
      <c r="C58" s="1"/>
      <c r="D58" s="5">
        <v>36.7</v>
      </c>
      <c r="E58" s="5">
        <v>0.100000000000001</v>
      </c>
      <c r="F58" s="5">
        <v>2.0</v>
      </c>
      <c r="G58" s="5">
        <f t="shared" si="3"/>
        <v>29.727</v>
      </c>
      <c r="H58" s="21">
        <f t="shared" si="4"/>
        <v>0.00272479564</v>
      </c>
      <c r="I58" s="5">
        <f t="shared" si="5"/>
        <v>-0.6045356734</v>
      </c>
      <c r="J58" s="5">
        <f t="shared" si="6"/>
        <v>-0.2577179433</v>
      </c>
      <c r="K58" s="5">
        <f t="shared" si="7"/>
        <v>-0.4311268083</v>
      </c>
      <c r="L58" s="5">
        <f t="shared" si="8"/>
        <v>-0.6566024736</v>
      </c>
      <c r="M58" s="1"/>
      <c r="N58" s="5">
        <v>4.0</v>
      </c>
      <c r="O58" s="5">
        <v>1.0</v>
      </c>
      <c r="P58" s="5">
        <f t="shared" ref="P58:Q58" si="132">if(ISNUMBER(N58), (N58-average(N:N))/stdev(N:N), "")</f>
        <v>0.3570777979</v>
      </c>
      <c r="Q58" s="5">
        <f t="shared" si="132"/>
        <v>0.3069816835</v>
      </c>
      <c r="R58" s="5">
        <f t="shared" si="23"/>
        <v>0.3320297407</v>
      </c>
      <c r="S58" s="5">
        <f t="shared" si="24"/>
        <v>0.5762202189</v>
      </c>
      <c r="T58" s="5"/>
      <c r="U58" s="5">
        <v>0.0</v>
      </c>
      <c r="V58" s="5">
        <v>0.0</v>
      </c>
      <c r="W58" s="5">
        <f t="shared" si="9"/>
        <v>0</v>
      </c>
      <c r="X58" s="5">
        <f t="shared" si="10"/>
        <v>-1</v>
      </c>
      <c r="Y58" s="5">
        <f t="shared" si="11"/>
        <v>-1</v>
      </c>
      <c r="Z58" s="5">
        <f t="shared" si="12"/>
        <v>-1</v>
      </c>
      <c r="AA58" s="5">
        <f t="shared" si="13"/>
        <v>-1</v>
      </c>
      <c r="AB58" s="5">
        <f t="shared" si="14"/>
        <v>-1</v>
      </c>
      <c r="AC58" s="1"/>
      <c r="AD58" s="5">
        <v>43.36</v>
      </c>
      <c r="AE58" s="5">
        <v>36.59</v>
      </c>
      <c r="AF58" s="5">
        <v>37.11</v>
      </c>
      <c r="AG58" s="5">
        <v>21.03</v>
      </c>
      <c r="AH58" s="5">
        <f t="shared" ref="AH58:AK58" si="133">if(AD58=0, -1, (AD58-average(AD:AD))/stdev(AD:AD))</f>
        <v>-1.051726934</v>
      </c>
      <c r="AI58" s="5">
        <f t="shared" si="133"/>
        <v>-0.9105626905</v>
      </c>
      <c r="AJ58" s="5">
        <f t="shared" si="133"/>
        <v>-1.95846433</v>
      </c>
      <c r="AK58" s="5">
        <f t="shared" si="133"/>
        <v>-1.654533394</v>
      </c>
      <c r="AL58" s="5">
        <f t="shared" si="26"/>
        <v>-1.393821837</v>
      </c>
      <c r="AM58" s="5">
        <f t="shared" si="27"/>
        <v>-1.18060232</v>
      </c>
      <c r="AN58" s="1"/>
      <c r="AO58" s="5">
        <v>0.0</v>
      </c>
      <c r="AP58" s="5">
        <v>0.0</v>
      </c>
      <c r="AQ58" s="5">
        <f t="shared" si="15"/>
        <v>-1</v>
      </c>
      <c r="AR58" s="5">
        <f t="shared" si="16"/>
        <v>-1</v>
      </c>
      <c r="AS58" s="5">
        <f t="shared" si="17"/>
        <v>-1</v>
      </c>
      <c r="AT58" s="1"/>
      <c r="AU58" s="5">
        <f t="shared" si="18"/>
        <v>-0.6521969148</v>
      </c>
      <c r="AV58" s="5">
        <v>-0.7189691086660788</v>
      </c>
      <c r="AW58" s="5">
        <f t="shared" si="19"/>
        <v>-0.6688899633</v>
      </c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>
      <c r="A59" s="5">
        <v>1222.0</v>
      </c>
      <c r="B59" s="1" t="s">
        <v>127</v>
      </c>
      <c r="C59" s="1"/>
      <c r="D59" s="5">
        <v>27.0</v>
      </c>
      <c r="E59" s="5">
        <v>27.0</v>
      </c>
      <c r="F59" s="5">
        <v>0.0</v>
      </c>
      <c r="G59" s="5">
        <f t="shared" si="3"/>
        <v>27</v>
      </c>
      <c r="H59" s="21">
        <f t="shared" si="4"/>
        <v>1</v>
      </c>
      <c r="I59" s="5">
        <f t="shared" si="5"/>
        <v>-0.6353142256</v>
      </c>
      <c r="J59" s="5" t="str">
        <f t="shared" si="6"/>
        <v/>
      </c>
      <c r="K59" s="5">
        <f t="shared" si="7"/>
        <v>-0.6353142256</v>
      </c>
      <c r="L59" s="5">
        <f t="shared" si="8"/>
        <v>-0.7970660108</v>
      </c>
      <c r="M59" s="1"/>
      <c r="N59" s="5">
        <v>4.0</v>
      </c>
      <c r="O59" s="5">
        <v>1.0</v>
      </c>
      <c r="P59" s="5">
        <f t="shared" ref="P59:Q59" si="134">if(ISNUMBER(N59), (N59-average(N:N))/stdev(N:N), "")</f>
        <v>0.3570777979</v>
      </c>
      <c r="Q59" s="5">
        <f t="shared" si="134"/>
        <v>0.3069816835</v>
      </c>
      <c r="R59" s="5">
        <f t="shared" si="23"/>
        <v>0.3320297407</v>
      </c>
      <c r="S59" s="5">
        <f t="shared" si="24"/>
        <v>0.5762202189</v>
      </c>
      <c r="T59" s="5"/>
      <c r="U59" s="5">
        <v>0.0</v>
      </c>
      <c r="V59" s="5">
        <v>0.0</v>
      </c>
      <c r="W59" s="5">
        <f t="shared" si="9"/>
        <v>0</v>
      </c>
      <c r="X59" s="5">
        <f t="shared" si="10"/>
        <v>-1</v>
      </c>
      <c r="Y59" s="5">
        <f t="shared" si="11"/>
        <v>-1</v>
      </c>
      <c r="Z59" s="5">
        <f t="shared" si="12"/>
        <v>-1</v>
      </c>
      <c r="AA59" s="5">
        <f t="shared" si="13"/>
        <v>-1</v>
      </c>
      <c r="AB59" s="5">
        <f t="shared" si="14"/>
        <v>-1</v>
      </c>
      <c r="AC59" s="1"/>
      <c r="AD59" s="5">
        <v>27.34</v>
      </c>
      <c r="AE59" s="5">
        <v>18.75</v>
      </c>
      <c r="AF59" s="5">
        <v>28.13</v>
      </c>
      <c r="AG59" s="5">
        <v>14.84</v>
      </c>
      <c r="AH59" s="5">
        <f t="shared" ref="AH59:AK59" si="135">if(AD59=0, -1, (AD59-average(AD:AD))/stdev(AD:AD))</f>
        <v>-2.150302181</v>
      </c>
      <c r="AI59" s="5">
        <f t="shared" si="135"/>
        <v>-2.091775944</v>
      </c>
      <c r="AJ59" s="5">
        <f t="shared" si="135"/>
        <v>-2.68504014</v>
      </c>
      <c r="AK59" s="5">
        <f t="shared" si="135"/>
        <v>-2.120087141</v>
      </c>
      <c r="AL59" s="5">
        <f t="shared" si="26"/>
        <v>-2.261801352</v>
      </c>
      <c r="AM59" s="5">
        <f t="shared" si="27"/>
        <v>-1.503928639</v>
      </c>
      <c r="AN59" s="1"/>
      <c r="AO59" s="5">
        <v>0.0</v>
      </c>
      <c r="AP59" s="5">
        <v>0.0</v>
      </c>
      <c r="AQ59" s="5">
        <f t="shared" si="15"/>
        <v>-1</v>
      </c>
      <c r="AR59" s="5">
        <f t="shared" si="16"/>
        <v>-1</v>
      </c>
      <c r="AS59" s="5">
        <f t="shared" si="17"/>
        <v>-1</v>
      </c>
      <c r="AT59" s="1"/>
      <c r="AU59" s="5">
        <f t="shared" si="18"/>
        <v>-0.7449548862</v>
      </c>
      <c r="AV59" s="1"/>
      <c r="AW59" s="5">
        <f t="shared" si="19"/>
        <v>-0.7449548862</v>
      </c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>
      <c r="A60" s="5">
        <v>245.0</v>
      </c>
      <c r="B60" s="1" t="s">
        <v>128</v>
      </c>
      <c r="C60" s="1"/>
      <c r="D60" s="5">
        <v>40.2</v>
      </c>
      <c r="E60" s="5">
        <v>40.2</v>
      </c>
      <c r="F60" s="5">
        <v>0.0</v>
      </c>
      <c r="G60" s="5">
        <f t="shared" si="3"/>
        <v>40.2</v>
      </c>
      <c r="H60" s="21">
        <f t="shared" si="4"/>
        <v>1</v>
      </c>
      <c r="I60" s="5">
        <f t="shared" si="5"/>
        <v>-0.4863311347</v>
      </c>
      <c r="J60" s="5" t="str">
        <f t="shared" si="6"/>
        <v/>
      </c>
      <c r="K60" s="5">
        <f t="shared" si="7"/>
        <v>-0.4863311347</v>
      </c>
      <c r="L60" s="5">
        <f t="shared" si="8"/>
        <v>-0.697374458</v>
      </c>
      <c r="M60" s="1"/>
      <c r="N60" s="5">
        <v>2.0</v>
      </c>
      <c r="O60" s="5">
        <v>1.0</v>
      </c>
      <c r="P60" s="5">
        <f t="shared" ref="P60:Q60" si="136">if(ISNUMBER(N60), (N60-average(N:N))/stdev(N:N), "")</f>
        <v>-2.754600155</v>
      </c>
      <c r="Q60" s="5">
        <f t="shared" si="136"/>
        <v>0.3069816835</v>
      </c>
      <c r="R60" s="5">
        <f t="shared" si="23"/>
        <v>-1.223809236</v>
      </c>
      <c r="S60" s="5">
        <f t="shared" si="24"/>
        <v>-1.106259118</v>
      </c>
      <c r="T60" s="5"/>
      <c r="U60" s="5">
        <v>0.0</v>
      </c>
      <c r="V60" s="5">
        <v>0.0</v>
      </c>
      <c r="W60" s="5">
        <f t="shared" si="9"/>
        <v>0</v>
      </c>
      <c r="X60" s="5">
        <f t="shared" si="10"/>
        <v>-1</v>
      </c>
      <c r="Y60" s="5">
        <f t="shared" si="11"/>
        <v>-1</v>
      </c>
      <c r="Z60" s="5">
        <f t="shared" si="12"/>
        <v>-1</v>
      </c>
      <c r="AA60" s="5">
        <f t="shared" si="13"/>
        <v>-1</v>
      </c>
      <c r="AB60" s="5">
        <f t="shared" si="14"/>
        <v>-1</v>
      </c>
      <c r="AC60" s="1"/>
      <c r="AD60" s="5">
        <v>48.44</v>
      </c>
      <c r="AE60" s="5">
        <v>49.22</v>
      </c>
      <c r="AF60" s="5">
        <v>67.19</v>
      </c>
      <c r="AG60" s="5">
        <v>46.09</v>
      </c>
      <c r="AH60" s="5">
        <f t="shared" ref="AH60:AK60" si="137">if(AD60=0, -1, (AD60-average(AD:AD))/stdev(AD:AD))</f>
        <v>-0.7033647453</v>
      </c>
      <c r="AI60" s="5">
        <f t="shared" si="137"/>
        <v>-0.07431137938</v>
      </c>
      <c r="AJ60" s="5">
        <f t="shared" si="137"/>
        <v>0.4753219036</v>
      </c>
      <c r="AK60" s="5">
        <f t="shared" si="137"/>
        <v>0.2302447828</v>
      </c>
      <c r="AL60" s="5">
        <f t="shared" si="26"/>
        <v>-0.01802735957</v>
      </c>
      <c r="AM60" s="5">
        <f t="shared" si="27"/>
        <v>-0.134266003</v>
      </c>
      <c r="AN60" s="1"/>
      <c r="AO60" s="5">
        <v>0.0</v>
      </c>
      <c r="AP60" s="5">
        <v>0.0</v>
      </c>
      <c r="AQ60" s="5">
        <f t="shared" si="15"/>
        <v>-1</v>
      </c>
      <c r="AR60" s="5">
        <f t="shared" si="16"/>
        <v>-1</v>
      </c>
      <c r="AS60" s="5">
        <f t="shared" si="17"/>
        <v>-1</v>
      </c>
      <c r="AT60" s="1"/>
      <c r="AU60" s="5">
        <f t="shared" si="18"/>
        <v>-0.7875799158</v>
      </c>
      <c r="AV60" s="1"/>
      <c r="AW60" s="5">
        <f t="shared" si="19"/>
        <v>-0.7875799158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>
      <c r="A61" s="5">
        <v>1016.0</v>
      </c>
      <c r="B61" s="1" t="s">
        <v>90</v>
      </c>
      <c r="C61" s="1"/>
      <c r="D61" s="1"/>
      <c r="E61" s="5">
        <v>0.0</v>
      </c>
      <c r="F61" s="5">
        <v>3.0</v>
      </c>
      <c r="G61" s="5">
        <f t="shared" si="3"/>
        <v>0</v>
      </c>
      <c r="H61" s="21">
        <f t="shared" si="4"/>
        <v>-1</v>
      </c>
      <c r="I61" s="5">
        <f t="shared" si="5"/>
        <v>-1</v>
      </c>
      <c r="J61" s="5">
        <f t="shared" si="6"/>
        <v>-1</v>
      </c>
      <c r="K61" s="5">
        <f t="shared" si="7"/>
        <v>-1</v>
      </c>
      <c r="L61" s="5">
        <f t="shared" si="8"/>
        <v>-1</v>
      </c>
      <c r="M61" s="1"/>
      <c r="N61" s="5">
        <v>4.0</v>
      </c>
      <c r="O61" s="5">
        <v>1.0</v>
      </c>
      <c r="P61" s="5">
        <f t="shared" ref="P61:Q61" si="138">if(ISNUMBER(N61), (N61-average(N:N))/stdev(N:N), "")</f>
        <v>0.3570777979</v>
      </c>
      <c r="Q61" s="5">
        <f t="shared" si="138"/>
        <v>0.3069816835</v>
      </c>
      <c r="R61" s="5">
        <f t="shared" si="23"/>
        <v>0.3320297407</v>
      </c>
      <c r="S61" s="5">
        <f t="shared" si="24"/>
        <v>0.5762202189</v>
      </c>
      <c r="T61" s="5"/>
      <c r="U61" s="5">
        <v>0.0</v>
      </c>
      <c r="V61" s="5">
        <v>15.0</v>
      </c>
      <c r="W61" s="5">
        <f t="shared" si="9"/>
        <v>15</v>
      </c>
      <c r="X61" s="5">
        <f t="shared" si="10"/>
        <v>-1</v>
      </c>
      <c r="Y61" s="5">
        <f t="shared" si="11"/>
        <v>-2.085045522</v>
      </c>
      <c r="Z61" s="5">
        <f t="shared" si="12"/>
        <v>-0.6886269761</v>
      </c>
      <c r="AA61" s="5">
        <f t="shared" si="13"/>
        <v>-1.386836249</v>
      </c>
      <c r="AB61" s="5">
        <f t="shared" si="14"/>
        <v>-1.177640119</v>
      </c>
      <c r="AC61" s="1"/>
      <c r="AD61" s="5">
        <v>45.9</v>
      </c>
      <c r="AE61" s="5">
        <v>32.94</v>
      </c>
      <c r="AF61" s="5">
        <v>46.03</v>
      </c>
      <c r="AG61" s="5">
        <v>25.91</v>
      </c>
      <c r="AH61" s="5">
        <f t="shared" ref="AH61:AK61" si="139">if(AD61=0, -1, (AD61-average(AD:AD))/stdev(AD:AD))</f>
        <v>-0.8775458395</v>
      </c>
      <c r="AI61" s="5">
        <f t="shared" si="139"/>
        <v>-1.152234685</v>
      </c>
      <c r="AJ61" s="5">
        <f t="shared" si="139"/>
        <v>-1.236743146</v>
      </c>
      <c r="AK61" s="5">
        <f t="shared" si="139"/>
        <v>-1.28750556</v>
      </c>
      <c r="AL61" s="5">
        <f t="shared" si="26"/>
        <v>-1.138507308</v>
      </c>
      <c r="AM61" s="5">
        <f t="shared" si="27"/>
        <v>-1.067008579</v>
      </c>
      <c r="AN61" s="1"/>
      <c r="AO61" s="5">
        <v>0.0</v>
      </c>
      <c r="AP61" s="5">
        <v>0.0</v>
      </c>
      <c r="AQ61" s="5">
        <f t="shared" si="15"/>
        <v>-1</v>
      </c>
      <c r="AR61" s="5">
        <f t="shared" si="16"/>
        <v>-1</v>
      </c>
      <c r="AS61" s="5">
        <f t="shared" si="17"/>
        <v>-1</v>
      </c>
      <c r="AT61" s="1"/>
      <c r="AU61" s="5">
        <f t="shared" si="18"/>
        <v>-0.7336856958</v>
      </c>
      <c r="AV61" s="5">
        <v>-1.1304013500721704</v>
      </c>
      <c r="AW61" s="5">
        <f t="shared" si="19"/>
        <v>-0.8328646093</v>
      </c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>
      <c r="A62" s="5">
        <v>832.0</v>
      </c>
      <c r="B62" s="1" t="s">
        <v>61</v>
      </c>
      <c r="C62" s="1"/>
      <c r="D62" s="5">
        <v>7.1</v>
      </c>
      <c r="E62" s="5">
        <v>0.0</v>
      </c>
      <c r="F62" s="5">
        <v>4.0</v>
      </c>
      <c r="G62" s="5">
        <f t="shared" si="3"/>
        <v>4.65831</v>
      </c>
      <c r="H62" s="21">
        <f t="shared" si="4"/>
        <v>0</v>
      </c>
      <c r="I62" s="5">
        <f t="shared" si="5"/>
        <v>-0.8874758946</v>
      </c>
      <c r="J62" s="5">
        <f t="shared" si="6"/>
        <v>-0.2643671368</v>
      </c>
      <c r="K62" s="5">
        <f t="shared" si="7"/>
        <v>-0.5759215157</v>
      </c>
      <c r="L62" s="5">
        <f t="shared" si="8"/>
        <v>-0.7588949306</v>
      </c>
      <c r="M62" s="1"/>
      <c r="N62" s="5">
        <v>4.0</v>
      </c>
      <c r="O62" s="5">
        <v>-1.0</v>
      </c>
      <c r="P62" s="5">
        <f t="shared" ref="P62:Q62" si="140">if(ISNUMBER(N62), (N62-average(N:N))/stdev(N:N), "")</f>
        <v>0.3570777979</v>
      </c>
      <c r="Q62" s="5">
        <f t="shared" si="140"/>
        <v>-4.37448899</v>
      </c>
      <c r="R62" s="5">
        <f t="shared" si="23"/>
        <v>-2.008705596</v>
      </c>
      <c r="S62" s="5">
        <f t="shared" si="24"/>
        <v>-1.417288113</v>
      </c>
      <c r="T62" s="5"/>
      <c r="U62" s="5">
        <v>21.0</v>
      </c>
      <c r="V62" s="5">
        <v>0.0</v>
      </c>
      <c r="W62" s="5">
        <f t="shared" si="9"/>
        <v>21</v>
      </c>
      <c r="X62" s="5">
        <f t="shared" si="10"/>
        <v>1</v>
      </c>
      <c r="Y62" s="5">
        <f t="shared" si="11"/>
        <v>0.5062565905</v>
      </c>
      <c r="Z62" s="5">
        <f t="shared" si="12"/>
        <v>-0.678855119</v>
      </c>
      <c r="AA62" s="5">
        <f t="shared" si="13"/>
        <v>-0.08629926426</v>
      </c>
      <c r="AB62" s="5">
        <f t="shared" si="14"/>
        <v>-0.2937673642</v>
      </c>
      <c r="AC62" s="1"/>
      <c r="AD62" s="5"/>
      <c r="AE62" s="5"/>
      <c r="AF62" s="5"/>
      <c r="AG62" s="5"/>
      <c r="AH62" s="5">
        <f t="shared" ref="AH62:AK62" si="141">if(AD62=0, -1, (AD62-average(AD:AD))/stdev(AD:AD))</f>
        <v>-1</v>
      </c>
      <c r="AI62" s="5">
        <f t="shared" si="141"/>
        <v>-1</v>
      </c>
      <c r="AJ62" s="5">
        <f t="shared" si="141"/>
        <v>-1</v>
      </c>
      <c r="AK62" s="5">
        <f t="shared" si="141"/>
        <v>-1</v>
      </c>
      <c r="AL62" s="5">
        <f t="shared" si="26"/>
        <v>-1</v>
      </c>
      <c r="AM62" s="5">
        <f t="shared" si="27"/>
        <v>-1</v>
      </c>
      <c r="AN62" s="1"/>
      <c r="AO62" s="5">
        <v>0.0</v>
      </c>
      <c r="AP62" s="5">
        <v>0.0</v>
      </c>
      <c r="AQ62" s="5">
        <f t="shared" si="15"/>
        <v>-1</v>
      </c>
      <c r="AR62" s="5">
        <f t="shared" si="16"/>
        <v>-1</v>
      </c>
      <c r="AS62" s="5">
        <f t="shared" si="17"/>
        <v>-1</v>
      </c>
      <c r="AT62" s="1"/>
      <c r="AU62" s="5">
        <f t="shared" si="18"/>
        <v>-0.8939900816</v>
      </c>
      <c r="AV62" s="5">
        <v>-0.6932623828338889</v>
      </c>
      <c r="AW62" s="5">
        <f t="shared" si="19"/>
        <v>-0.8438081569</v>
      </c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>
      <c r="A63" s="5">
        <v>1259.0</v>
      </c>
      <c r="B63" s="1" t="s">
        <v>130</v>
      </c>
      <c r="C63" s="1"/>
      <c r="D63" s="1"/>
      <c r="E63" s="5">
        <v>0.0</v>
      </c>
      <c r="F63" s="5">
        <v>0.0</v>
      </c>
      <c r="G63" s="5">
        <f t="shared" si="3"/>
        <v>0</v>
      </c>
      <c r="H63" s="21">
        <f t="shared" si="4"/>
        <v>-1</v>
      </c>
      <c r="I63" s="5">
        <f t="shared" si="5"/>
        <v>-1</v>
      </c>
      <c r="J63" s="5">
        <f t="shared" si="6"/>
        <v>-1</v>
      </c>
      <c r="K63" s="5">
        <f t="shared" si="7"/>
        <v>-1</v>
      </c>
      <c r="L63" s="5">
        <f t="shared" si="8"/>
        <v>-1</v>
      </c>
      <c r="M63" s="1"/>
      <c r="N63" s="5">
        <v>4.0</v>
      </c>
      <c r="O63" s="5">
        <v>0.0</v>
      </c>
      <c r="P63" s="5">
        <f t="shared" ref="P63:Q63" si="142">if(ISNUMBER(N63), (N63-average(N:N))/stdev(N:N), "")</f>
        <v>0.3570777979</v>
      </c>
      <c r="Q63" s="5">
        <f t="shared" si="142"/>
        <v>-2.033753653</v>
      </c>
      <c r="R63" s="5">
        <f t="shared" si="23"/>
        <v>-0.8383379276</v>
      </c>
      <c r="S63" s="5">
        <f t="shared" si="24"/>
        <v>-0.9156079552</v>
      </c>
      <c r="T63" s="5"/>
      <c r="U63" s="5">
        <v>0.0</v>
      </c>
      <c r="V63" s="5">
        <v>0.0</v>
      </c>
      <c r="W63" s="5">
        <f t="shared" si="9"/>
        <v>0</v>
      </c>
      <c r="X63" s="5">
        <f t="shared" si="10"/>
        <v>-1</v>
      </c>
      <c r="Y63" s="5">
        <f t="shared" si="11"/>
        <v>-1</v>
      </c>
      <c r="Z63" s="5">
        <f t="shared" si="12"/>
        <v>-1</v>
      </c>
      <c r="AA63" s="5">
        <f t="shared" si="13"/>
        <v>-1</v>
      </c>
      <c r="AB63" s="5">
        <f t="shared" si="14"/>
        <v>-1</v>
      </c>
      <c r="AC63" s="1"/>
      <c r="AD63" s="5">
        <v>57.81</v>
      </c>
      <c r="AE63" s="5">
        <v>36.72</v>
      </c>
      <c r="AF63" s="5">
        <v>48.44</v>
      </c>
      <c r="AG63" s="5">
        <v>33.59</v>
      </c>
      <c r="AH63" s="5">
        <f t="shared" ref="AH63:AK63" si="143">if(AD63=0, -1, (AD63-average(AD:AD))/stdev(AD:AD))</f>
        <v>-0.0608148033</v>
      </c>
      <c r="AI63" s="5">
        <f t="shared" si="143"/>
        <v>-0.9019551949</v>
      </c>
      <c r="AJ63" s="5">
        <f t="shared" si="143"/>
        <v>-1.04174897</v>
      </c>
      <c r="AK63" s="5">
        <f t="shared" si="143"/>
        <v>-0.7098879867</v>
      </c>
      <c r="AL63" s="5">
        <f t="shared" si="26"/>
        <v>-0.6786017387</v>
      </c>
      <c r="AM63" s="5">
        <f t="shared" si="27"/>
        <v>-0.8237728684</v>
      </c>
      <c r="AN63" s="1"/>
      <c r="AO63" s="5">
        <v>0.0</v>
      </c>
      <c r="AP63" s="5">
        <v>0.0</v>
      </c>
      <c r="AQ63" s="5">
        <f t="shared" si="15"/>
        <v>-1</v>
      </c>
      <c r="AR63" s="5">
        <f t="shared" si="16"/>
        <v>-1</v>
      </c>
      <c r="AS63" s="5">
        <f t="shared" si="17"/>
        <v>-1</v>
      </c>
      <c r="AT63" s="1"/>
      <c r="AU63" s="5">
        <f t="shared" si="18"/>
        <v>-0.9478761647</v>
      </c>
      <c r="AV63" s="1"/>
      <c r="AW63" s="5">
        <f t="shared" si="19"/>
        <v>-0.9478761647</v>
      </c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</sheetData>
  <hyperlinks>
    <hyperlink r:id="rId1" ref="B1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hidden="1" min="3" max="3" width="14.43"/>
    <col customWidth="1" min="19" max="19" width="17.57"/>
  </cols>
  <sheetData>
    <row r="1">
      <c r="A1" s="1" t="s">
        <v>81</v>
      </c>
      <c r="B1" s="22">
        <v>43574.0</v>
      </c>
      <c r="C1" s="1" t="s">
        <v>111</v>
      </c>
      <c r="D1" s="1" t="s">
        <v>3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7</v>
      </c>
      <c r="L1" s="1" t="s">
        <v>87</v>
      </c>
      <c r="M1" s="1"/>
      <c r="N1" s="1" t="s">
        <v>103</v>
      </c>
      <c r="O1" s="1" t="s">
        <v>104</v>
      </c>
      <c r="P1" s="1" t="s">
        <v>112</v>
      </c>
      <c r="Q1" s="1" t="s">
        <v>113</v>
      </c>
      <c r="R1" s="1" t="s">
        <v>114</v>
      </c>
      <c r="S1" s="1" t="s">
        <v>106</v>
      </c>
      <c r="T1" s="1"/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21</v>
      </c>
      <c r="AC1" s="1" t="s">
        <v>25</v>
      </c>
      <c r="AD1" s="1" t="s">
        <v>85</v>
      </c>
      <c r="AE1" s="1"/>
      <c r="AF1" s="18" t="s">
        <v>120</v>
      </c>
      <c r="AG1" s="18" t="s">
        <v>121</v>
      </c>
      <c r="AH1" s="1" t="s">
        <v>122</v>
      </c>
      <c r="AI1" s="1" t="s">
        <v>123</v>
      </c>
      <c r="AJ1" s="1" t="s">
        <v>124</v>
      </c>
      <c r="AK1" s="1"/>
      <c r="AL1" s="1" t="s">
        <v>88</v>
      </c>
      <c r="AM1" s="1" t="s">
        <v>28</v>
      </c>
      <c r="AN1" s="1" t="s">
        <v>29</v>
      </c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5">
        <v>816.0</v>
      </c>
      <c r="B2" s="1" t="s">
        <v>51</v>
      </c>
      <c r="C2" s="1"/>
      <c r="D2" s="5">
        <v>402.8</v>
      </c>
      <c r="E2" s="5">
        <v>2.0</v>
      </c>
      <c r="F2" s="5">
        <v>4.0</v>
      </c>
      <c r="G2" s="5">
        <f t="shared" ref="G2:G63" si="1">D2*0.9^F2</f>
        <v>264.27708</v>
      </c>
      <c r="H2" s="21">
        <f t="shared" ref="H2:H61" si="2">if(D2=0, -1, E2/D2)</f>
        <v>0.004965243297</v>
      </c>
      <c r="I2" s="5">
        <f t="shared" ref="I2:I63" si="3">if(D2=0, -1, (G2-average(G:G))/stdev(G:G))</f>
        <v>2.042736742</v>
      </c>
      <c r="J2" s="5">
        <f t="shared" ref="J2:J63" si="4">if(D2="", -1, if(F2=0, "", (H2-average(H:H))/stdev(H:H)))</f>
        <v>-0.2522506818</v>
      </c>
      <c r="K2" s="5">
        <f t="shared" ref="K2:K63" si="5">average(J2, I2)</f>
        <v>0.8952430302</v>
      </c>
      <c r="L2" s="5">
        <f t="shared" ref="L2:L63" si="6">if(K2 &gt; 0, K2^0.5, -(ABS(K2)^0.5))</f>
        <v>0.9461728331</v>
      </c>
      <c r="M2" s="1"/>
      <c r="N2" s="1"/>
      <c r="O2" s="1"/>
      <c r="P2" s="5"/>
      <c r="Q2" s="5"/>
      <c r="R2" s="5"/>
      <c r="S2" s="1"/>
      <c r="T2" s="1"/>
      <c r="U2" s="5"/>
      <c r="V2" s="5"/>
      <c r="W2" s="5"/>
      <c r="X2" s="5"/>
      <c r="Y2" s="1"/>
      <c r="Z2" s="1"/>
      <c r="AA2" s="1"/>
      <c r="AB2" s="1"/>
      <c r="AC2" s="1"/>
      <c r="AD2" s="1"/>
      <c r="AE2" s="1"/>
      <c r="AF2" s="5">
        <v>19.0</v>
      </c>
      <c r="AG2" s="5">
        <v>26300.0</v>
      </c>
      <c r="AH2" s="5">
        <f t="shared" ref="AH2:AH63" si="9">if(AG2=0, -1, log10(AG2))</f>
        <v>4.419955748</v>
      </c>
      <c r="AI2" s="5">
        <f t="shared" ref="AI2:AI63" si="10">if(AG2=0, -1, (AH2-average(AH:AH))/stdev(AH:AH))</f>
        <v>1.223926681</v>
      </c>
      <c r="AJ2" s="5">
        <f t="shared" ref="AJ2:AJ63" si="11">if(AI2 &gt; 0, AI2^0.5, -(ABS(AI2)^0.5))</f>
        <v>1.106312199</v>
      </c>
      <c r="AK2" s="1"/>
      <c r="AL2" s="5">
        <f t="shared" ref="AL2:AL63" si="12">average(AD2,L2,S2, AJ2)</f>
        <v>1.026242516</v>
      </c>
      <c r="AM2" s="5">
        <v>0.6845112152779168</v>
      </c>
      <c r="AN2" s="5">
        <f t="shared" ref="AN2:AN63" si="13">if(AM2=0, AL2, (0.75*AL2+0.25*AM2))</f>
        <v>0.9408096907</v>
      </c>
      <c r="AO2" s="1"/>
      <c r="AP2" s="1"/>
      <c r="AQ2" s="1"/>
      <c r="AR2" s="1"/>
      <c r="AS2" s="1"/>
      <c r="AT2" s="1"/>
      <c r="AU2" s="1"/>
      <c r="AV2" s="1"/>
      <c r="AW2" s="1"/>
      <c r="AX2" s="1"/>
    </row>
    <row r="3">
      <c r="A3" s="5">
        <v>825.0</v>
      </c>
      <c r="B3" s="1" t="s">
        <v>42</v>
      </c>
      <c r="C3" s="1"/>
      <c r="D3" s="5">
        <v>383.8</v>
      </c>
      <c r="E3" s="5">
        <v>41.1</v>
      </c>
      <c r="F3" s="5">
        <v>4.0</v>
      </c>
      <c r="G3" s="5">
        <f t="shared" si="1"/>
        <v>251.81118</v>
      </c>
      <c r="H3" s="21">
        <f t="shared" si="2"/>
        <v>0.1070870245</v>
      </c>
      <c r="I3" s="5">
        <f t="shared" si="3"/>
        <v>1.902039143</v>
      </c>
      <c r="J3" s="5">
        <f t="shared" si="4"/>
        <v>-0.00304759346</v>
      </c>
      <c r="K3" s="5">
        <f t="shared" si="5"/>
        <v>0.9494957747</v>
      </c>
      <c r="L3" s="5">
        <f t="shared" si="6"/>
        <v>0.974420738</v>
      </c>
      <c r="M3" s="1"/>
      <c r="N3" s="5">
        <v>4.0</v>
      </c>
      <c r="O3" s="5">
        <v>1.0</v>
      </c>
      <c r="P3" s="5">
        <f t="shared" ref="P3:Q3" si="7">if(ISNUMBER(N3), (N3-average(N:N))/stdev(N:N), "")</f>
        <v>0.3570777979</v>
      </c>
      <c r="Q3" s="5">
        <f t="shared" si="7"/>
        <v>0.3069816835</v>
      </c>
      <c r="R3" s="5">
        <f t="shared" ref="R3:R63" si="15">average(P3, Q3)</f>
        <v>0.3320297407</v>
      </c>
      <c r="S3" s="5">
        <f t="shared" ref="S3:S63" si="16">if(R3 &gt; 0, R3^0.5, -(ABS(R3)^0.5))</f>
        <v>0.5762202189</v>
      </c>
      <c r="T3" s="1"/>
      <c r="U3" s="5">
        <v>80.79</v>
      </c>
      <c r="V3" s="5">
        <v>71.22</v>
      </c>
      <c r="W3" s="5">
        <v>78.84</v>
      </c>
      <c r="X3" s="5">
        <v>56.97</v>
      </c>
      <c r="Y3" s="5">
        <f t="shared" ref="Y3:AB3" si="8">if(U3=0, -1, (U3-average(U:U))/stdev(U:U))</f>
        <v>1.515044073</v>
      </c>
      <c r="Z3" s="5">
        <f t="shared" si="8"/>
        <v>1.382341736</v>
      </c>
      <c r="AA3" s="5">
        <f t="shared" si="8"/>
        <v>1.417928606</v>
      </c>
      <c r="AB3" s="5">
        <f t="shared" si="8"/>
        <v>1.048536345</v>
      </c>
      <c r="AC3" s="5">
        <f t="shared" ref="AC3:AC63" si="18">average(Y3:AB3)</f>
        <v>1.34096269</v>
      </c>
      <c r="AD3" s="5">
        <f t="shared" ref="AD3:AD63" si="19">if(AC3 &gt; 0, AC3^0.5, -(ABS(AC3)^0.5))</f>
        <v>1.157999434</v>
      </c>
      <c r="AE3" s="1"/>
      <c r="AF3" s="5">
        <v>6.0</v>
      </c>
      <c r="AG3" s="5">
        <v>415.0</v>
      </c>
      <c r="AH3" s="5">
        <f t="shared" si="9"/>
        <v>2.618048097</v>
      </c>
      <c r="AI3" s="5">
        <f t="shared" si="10"/>
        <v>0.4815573334</v>
      </c>
      <c r="AJ3" s="5">
        <f t="shared" si="11"/>
        <v>0.6939433215</v>
      </c>
      <c r="AK3" s="1"/>
      <c r="AL3" s="5">
        <f t="shared" si="12"/>
        <v>0.8506459282</v>
      </c>
      <c r="AM3" s="5">
        <v>0.6293941320774142</v>
      </c>
      <c r="AN3" s="5">
        <f t="shared" si="13"/>
        <v>0.7953329792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>
      <c r="A4" s="5">
        <v>1097.0</v>
      </c>
      <c r="B4" s="16" t="s">
        <v>99</v>
      </c>
      <c r="C4" s="1"/>
      <c r="D4" s="5">
        <v>396.2</v>
      </c>
      <c r="E4" s="5">
        <v>4.0</v>
      </c>
      <c r="F4" s="5">
        <v>1.0</v>
      </c>
      <c r="G4" s="5">
        <f t="shared" si="1"/>
        <v>356.58</v>
      </c>
      <c r="H4" s="21">
        <f t="shared" si="2"/>
        <v>0.01009591116</v>
      </c>
      <c r="I4" s="5">
        <f t="shared" si="3"/>
        <v>3.084522676</v>
      </c>
      <c r="J4" s="5">
        <f t="shared" si="4"/>
        <v>-0.2397305489</v>
      </c>
      <c r="K4" s="5">
        <f t="shared" si="5"/>
        <v>1.422396063</v>
      </c>
      <c r="L4" s="5">
        <f t="shared" si="6"/>
        <v>1.192642471</v>
      </c>
      <c r="M4" s="16"/>
      <c r="N4" s="5">
        <v>4.0</v>
      </c>
      <c r="O4" s="5">
        <v>1.0</v>
      </c>
      <c r="P4" s="5">
        <f t="shared" ref="P4:Q4" si="14">if(ISNUMBER(N4), (N4-average(N:N))/stdev(N:N), "")</f>
        <v>0.3570777979</v>
      </c>
      <c r="Q4" s="5">
        <f t="shared" si="14"/>
        <v>0.3069816835</v>
      </c>
      <c r="R4" s="5">
        <f t="shared" si="15"/>
        <v>0.3320297407</v>
      </c>
      <c r="S4" s="5">
        <f t="shared" si="16"/>
        <v>0.5762202189</v>
      </c>
      <c r="T4" s="16"/>
      <c r="U4" s="5">
        <v>74.41</v>
      </c>
      <c r="V4" s="5">
        <v>62.24</v>
      </c>
      <c r="W4" s="5">
        <v>75.78</v>
      </c>
      <c r="X4" s="5">
        <v>60.87</v>
      </c>
      <c r="Y4" s="5">
        <f t="shared" ref="Y4:AB4" si="17">if(U4=0, -1, (U4-average(U:U))/stdev(U:U))</f>
        <v>1.07753408</v>
      </c>
      <c r="Z4" s="5">
        <f t="shared" si="17"/>
        <v>0.7877624188</v>
      </c>
      <c r="AA4" s="5">
        <f t="shared" si="17"/>
        <v>1.17034264</v>
      </c>
      <c r="AB4" s="5">
        <f t="shared" si="17"/>
        <v>1.341857769</v>
      </c>
      <c r="AC4" s="5">
        <f t="shared" si="18"/>
        <v>1.094374227</v>
      </c>
      <c r="AD4" s="5">
        <f t="shared" si="19"/>
        <v>1.046123428</v>
      </c>
      <c r="AE4" s="1"/>
      <c r="AF4" s="5">
        <v>3.0</v>
      </c>
      <c r="AG4" s="5">
        <v>22990.0</v>
      </c>
      <c r="AH4" s="5">
        <f t="shared" si="9"/>
        <v>4.361538971</v>
      </c>
      <c r="AI4" s="5">
        <f t="shared" si="10"/>
        <v>1.199859507</v>
      </c>
      <c r="AJ4" s="5">
        <f t="shared" si="11"/>
        <v>1.095380987</v>
      </c>
      <c r="AK4" s="1"/>
      <c r="AL4" s="5">
        <f t="shared" si="12"/>
        <v>0.9775917763</v>
      </c>
      <c r="AM4" s="5">
        <v>0.11134857030609924</v>
      </c>
      <c r="AN4" s="5">
        <f t="shared" si="13"/>
        <v>0.7610309748</v>
      </c>
      <c r="AO4" s="1"/>
      <c r="AP4" s="1"/>
      <c r="AQ4" s="1"/>
      <c r="AR4" s="1"/>
      <c r="AS4" s="1"/>
      <c r="AT4" s="1"/>
      <c r="AU4" s="1"/>
      <c r="AV4" s="1"/>
      <c r="AW4" s="1"/>
      <c r="AX4" s="1"/>
    </row>
    <row r="5">
      <c r="A5" s="5">
        <v>1092.0</v>
      </c>
      <c r="B5" s="1" t="s">
        <v>73</v>
      </c>
      <c r="C5" s="1"/>
      <c r="D5" s="5">
        <v>129.2</v>
      </c>
      <c r="E5" s="5">
        <v>22.2</v>
      </c>
      <c r="F5" s="5">
        <v>2.0</v>
      </c>
      <c r="G5" s="5">
        <f t="shared" si="1"/>
        <v>104.652</v>
      </c>
      <c r="H5" s="21">
        <f t="shared" si="2"/>
        <v>0.1718266254</v>
      </c>
      <c r="I5" s="5">
        <f t="shared" si="3"/>
        <v>0.2411126664</v>
      </c>
      <c r="J5" s="5">
        <f t="shared" si="4"/>
        <v>0.1549334787</v>
      </c>
      <c r="K5" s="5">
        <f t="shared" si="5"/>
        <v>0.1980230725</v>
      </c>
      <c r="L5" s="5">
        <f t="shared" si="6"/>
        <v>0.4449978343</v>
      </c>
      <c r="M5" s="1"/>
      <c r="N5" s="5">
        <v>4.0</v>
      </c>
      <c r="O5" s="5">
        <v>1.0</v>
      </c>
      <c r="P5" s="5">
        <f t="shared" ref="P5:Q5" si="20">if(ISNUMBER(N5), (N5-average(N:N))/stdev(N:N), "")</f>
        <v>0.3570777979</v>
      </c>
      <c r="Q5" s="5">
        <f t="shared" si="20"/>
        <v>0.3069816835</v>
      </c>
      <c r="R5" s="5">
        <f t="shared" si="15"/>
        <v>0.3320297407</v>
      </c>
      <c r="S5" s="5">
        <f t="shared" si="16"/>
        <v>0.5762202189</v>
      </c>
      <c r="T5" s="1"/>
      <c r="U5" s="5">
        <v>94.08</v>
      </c>
      <c r="V5" s="5">
        <v>76.63</v>
      </c>
      <c r="W5" s="5">
        <v>89.71</v>
      </c>
      <c r="X5" s="5">
        <v>62.44</v>
      </c>
      <c r="Y5" s="5">
        <f t="shared" ref="Y5:AB5" si="21">if(U5=0, -1, (U5-average(U:U))/stdev(U:U))</f>
        <v>2.426408932</v>
      </c>
      <c r="Z5" s="5">
        <f t="shared" si="21"/>
        <v>1.740545979</v>
      </c>
      <c r="AA5" s="5">
        <f t="shared" si="21"/>
        <v>2.297425161</v>
      </c>
      <c r="AB5" s="5">
        <f t="shared" si="21"/>
        <v>1.459938445</v>
      </c>
      <c r="AC5" s="5">
        <f t="shared" si="18"/>
        <v>1.981079629</v>
      </c>
      <c r="AD5" s="5">
        <f t="shared" si="19"/>
        <v>1.407508305</v>
      </c>
      <c r="AE5" s="1"/>
      <c r="AF5" s="5">
        <v>10.0</v>
      </c>
      <c r="AG5" s="5">
        <v>11600.0</v>
      </c>
      <c r="AH5" s="5">
        <f t="shared" si="9"/>
        <v>4.064457989</v>
      </c>
      <c r="AI5" s="5">
        <f t="shared" si="10"/>
        <v>1.07746488</v>
      </c>
      <c r="AJ5" s="5">
        <f t="shared" si="11"/>
        <v>1.038010058</v>
      </c>
      <c r="AK5" s="1"/>
      <c r="AL5" s="5">
        <f t="shared" si="12"/>
        <v>0.8666841041</v>
      </c>
      <c r="AM5" s="5">
        <v>0.22226434840645629</v>
      </c>
      <c r="AN5" s="5">
        <f t="shared" si="13"/>
        <v>0.7055791651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>
      <c r="A6" s="5">
        <v>1221.0</v>
      </c>
      <c r="B6" s="1" t="s">
        <v>117</v>
      </c>
      <c r="C6" s="1"/>
      <c r="D6" s="5">
        <v>117.8</v>
      </c>
      <c r="E6" s="5">
        <v>117.8</v>
      </c>
      <c r="F6" s="5">
        <v>0.0</v>
      </c>
      <c r="G6" s="5">
        <f t="shared" si="1"/>
        <v>117.8</v>
      </c>
      <c r="H6" s="21">
        <f t="shared" si="2"/>
        <v>1</v>
      </c>
      <c r="I6" s="5">
        <f t="shared" si="3"/>
        <v>0.3895088542</v>
      </c>
      <c r="J6" s="5" t="str">
        <f t="shared" si="4"/>
        <v/>
      </c>
      <c r="K6" s="5">
        <f t="shared" si="5"/>
        <v>0.3895088542</v>
      </c>
      <c r="L6" s="5">
        <f t="shared" si="6"/>
        <v>0.6241064446</v>
      </c>
      <c r="M6" s="1"/>
      <c r="N6" s="5">
        <v>4.0</v>
      </c>
      <c r="O6" s="5">
        <v>1.0</v>
      </c>
      <c r="P6" s="5">
        <f t="shared" ref="P6:Q6" si="22">if(ISNUMBER(N6), (N6-average(N:N))/stdev(N:N), "")</f>
        <v>0.3570777979</v>
      </c>
      <c r="Q6" s="5">
        <f t="shared" si="22"/>
        <v>0.3069816835</v>
      </c>
      <c r="R6" s="5">
        <f t="shared" si="15"/>
        <v>0.3320297407</v>
      </c>
      <c r="S6" s="5">
        <f t="shared" si="16"/>
        <v>0.5762202189</v>
      </c>
      <c r="T6" s="1"/>
      <c r="U6" s="5">
        <v>84.38</v>
      </c>
      <c r="V6" s="5">
        <v>65.63</v>
      </c>
      <c r="W6" s="5">
        <v>58.59</v>
      </c>
      <c r="X6" s="5">
        <v>48.44</v>
      </c>
      <c r="Y6" s="5">
        <f t="shared" ref="Y6:AB6" si="23">if(U6=0, -1, (U6-average(U:U))/stdev(U:U))</f>
        <v>1.761229162</v>
      </c>
      <c r="Z6" s="5">
        <f t="shared" si="23"/>
        <v>1.012219422</v>
      </c>
      <c r="AA6" s="5">
        <f t="shared" si="23"/>
        <v>-0.2205079371</v>
      </c>
      <c r="AB6" s="5">
        <f t="shared" si="23"/>
        <v>0.4069897435</v>
      </c>
      <c r="AC6" s="5">
        <f t="shared" si="18"/>
        <v>0.7399825976</v>
      </c>
      <c r="AD6" s="5">
        <f t="shared" si="19"/>
        <v>0.8602224117</v>
      </c>
      <c r="AE6" s="1"/>
      <c r="AF6" s="5">
        <v>1.0</v>
      </c>
      <c r="AG6" s="5">
        <v>487.0</v>
      </c>
      <c r="AH6" s="5">
        <f t="shared" si="9"/>
        <v>2.687528961</v>
      </c>
      <c r="AI6" s="5">
        <f t="shared" si="10"/>
        <v>0.5101828093</v>
      </c>
      <c r="AJ6" s="5">
        <f t="shared" si="11"/>
        <v>0.7142708235</v>
      </c>
      <c r="AK6" s="1"/>
      <c r="AL6" s="5">
        <f t="shared" si="12"/>
        <v>0.6937049747</v>
      </c>
      <c r="AM6" s="1"/>
      <c r="AN6" s="5">
        <f t="shared" si="13"/>
        <v>0.6937049747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>
      <c r="A7" s="5">
        <v>216.0</v>
      </c>
      <c r="B7" s="1" t="s">
        <v>32</v>
      </c>
      <c r="C7" s="1"/>
      <c r="D7" s="5">
        <v>495.3</v>
      </c>
      <c r="E7" s="5">
        <v>1.0</v>
      </c>
      <c r="F7" s="5">
        <v>5.0</v>
      </c>
      <c r="G7" s="5">
        <f t="shared" si="1"/>
        <v>292.469697</v>
      </c>
      <c r="H7" s="21">
        <f t="shared" si="2"/>
        <v>0.002018978397</v>
      </c>
      <c r="I7" s="5">
        <f t="shared" si="3"/>
        <v>2.360935471</v>
      </c>
      <c r="J7" s="5">
        <f t="shared" si="4"/>
        <v>-0.2594403167</v>
      </c>
      <c r="K7" s="5">
        <f t="shared" si="5"/>
        <v>1.050747577</v>
      </c>
      <c r="L7" s="5">
        <f t="shared" si="6"/>
        <v>1.025059792</v>
      </c>
      <c r="M7" s="1"/>
      <c r="N7" s="5">
        <v>2.0</v>
      </c>
      <c r="O7" s="5">
        <v>1.0</v>
      </c>
      <c r="P7" s="5">
        <f t="shared" ref="P7:Q7" si="24">if(ISNUMBER(N7), (N7-average(N:N))/stdev(N:N), "")</f>
        <v>-2.754600155</v>
      </c>
      <c r="Q7" s="5">
        <f t="shared" si="24"/>
        <v>0.3069816835</v>
      </c>
      <c r="R7" s="5">
        <f t="shared" si="15"/>
        <v>-1.223809236</v>
      </c>
      <c r="S7" s="5">
        <f t="shared" si="16"/>
        <v>-1.106259118</v>
      </c>
      <c r="T7" s="1"/>
      <c r="U7" s="5">
        <v>76.95</v>
      </c>
      <c r="V7" s="5">
        <v>64.13</v>
      </c>
      <c r="W7" s="5">
        <v>68.62</v>
      </c>
      <c r="X7" s="5">
        <v>45.9</v>
      </c>
      <c r="Y7" s="5">
        <f t="shared" ref="Y7:AB7" si="25">if(U7=0, -1, (U7-average(U:U))/stdev(U:U))</f>
        <v>1.251715174</v>
      </c>
      <c r="Z7" s="5">
        <f t="shared" si="25"/>
        <v>0.9129021637</v>
      </c>
      <c r="AA7" s="5">
        <f t="shared" si="25"/>
        <v>0.5910238422</v>
      </c>
      <c r="AB7" s="5">
        <f t="shared" si="25"/>
        <v>0.2159547647</v>
      </c>
      <c r="AC7" s="5">
        <f t="shared" si="18"/>
        <v>0.7428989862</v>
      </c>
      <c r="AD7" s="5">
        <f t="shared" si="19"/>
        <v>0.8619158812</v>
      </c>
      <c r="AE7" s="1"/>
      <c r="AF7" s="5">
        <v>27.0</v>
      </c>
      <c r="AG7" s="19">
        <v>24863.0</v>
      </c>
      <c r="AH7" s="5">
        <f t="shared" si="9"/>
        <v>4.39555353</v>
      </c>
      <c r="AI7" s="5">
        <f t="shared" si="10"/>
        <v>1.213873192</v>
      </c>
      <c r="AJ7" s="5">
        <f t="shared" si="11"/>
        <v>1.101759135</v>
      </c>
      <c r="AK7" s="1"/>
      <c r="AL7" s="5">
        <f t="shared" si="12"/>
        <v>0.4706189226</v>
      </c>
      <c r="AM7" s="5">
        <v>1.3374310840902828</v>
      </c>
      <c r="AN7" s="5">
        <f t="shared" si="13"/>
        <v>0.687321963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>
      <c r="A8" s="5">
        <v>1117.0</v>
      </c>
      <c r="B8" s="1" t="s">
        <v>119</v>
      </c>
      <c r="C8" s="1"/>
      <c r="D8" s="5">
        <v>98.6</v>
      </c>
      <c r="E8" s="5">
        <v>98.6</v>
      </c>
      <c r="F8" s="5">
        <v>0.0</v>
      </c>
      <c r="G8" s="5">
        <f t="shared" si="1"/>
        <v>98.6</v>
      </c>
      <c r="H8" s="21">
        <f t="shared" si="2"/>
        <v>1</v>
      </c>
      <c r="I8" s="5">
        <f t="shared" si="3"/>
        <v>0.1728061765</v>
      </c>
      <c r="J8" s="5" t="str">
        <f t="shared" si="4"/>
        <v/>
      </c>
      <c r="K8" s="5">
        <f t="shared" si="5"/>
        <v>0.1728061765</v>
      </c>
      <c r="L8" s="5">
        <f t="shared" si="6"/>
        <v>0.4156996229</v>
      </c>
      <c r="M8" s="1"/>
      <c r="N8" s="5">
        <v>4.0</v>
      </c>
      <c r="O8" s="5">
        <v>1.0</v>
      </c>
      <c r="P8" s="5">
        <f t="shared" ref="P8:Q8" si="26">if(ISNUMBER(N8), (N8-average(N:N))/stdev(N:N), "")</f>
        <v>0.3570777979</v>
      </c>
      <c r="Q8" s="5">
        <f t="shared" si="26"/>
        <v>0.3069816835</v>
      </c>
      <c r="R8" s="5">
        <f t="shared" si="15"/>
        <v>0.3320297407</v>
      </c>
      <c r="S8" s="5">
        <f t="shared" si="16"/>
        <v>0.5762202189</v>
      </c>
      <c r="T8" s="1"/>
      <c r="U8" s="5">
        <v>59.38</v>
      </c>
      <c r="V8" s="5">
        <v>51.39</v>
      </c>
      <c r="W8" s="5">
        <v>59.03</v>
      </c>
      <c r="X8" s="5">
        <v>50.0</v>
      </c>
      <c r="Y8" s="5">
        <f t="shared" ref="Y8:AB8" si="27">if(U8=0, -1, (U8-average(U:U))/stdev(U:U))</f>
        <v>0.04684831399</v>
      </c>
      <c r="Z8" s="5">
        <f t="shared" si="27"/>
        <v>0.06936758699</v>
      </c>
      <c r="AA8" s="5">
        <f t="shared" si="27"/>
        <v>-0.1849073406</v>
      </c>
      <c r="AB8" s="5">
        <f t="shared" si="27"/>
        <v>0.5243183131</v>
      </c>
      <c r="AC8" s="5">
        <f t="shared" si="18"/>
        <v>0.1139067184</v>
      </c>
      <c r="AD8" s="5">
        <f t="shared" si="19"/>
        <v>0.3375006939</v>
      </c>
      <c r="AE8" s="1"/>
      <c r="AF8" s="5">
        <v>102.0</v>
      </c>
      <c r="AG8" s="5">
        <v>1300000.0</v>
      </c>
      <c r="AH8" s="5">
        <f t="shared" si="9"/>
        <v>6.113943352</v>
      </c>
      <c r="AI8" s="5">
        <f t="shared" si="10"/>
        <v>1.921833963</v>
      </c>
      <c r="AJ8" s="5">
        <f t="shared" si="11"/>
        <v>1.386302262</v>
      </c>
      <c r="AK8" s="1"/>
      <c r="AL8" s="5">
        <f t="shared" si="12"/>
        <v>0.6789306996</v>
      </c>
      <c r="AM8" s="1"/>
      <c r="AN8" s="5">
        <f t="shared" si="13"/>
        <v>0.6789306996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>
      <c r="A9" s="5">
        <v>176.0</v>
      </c>
      <c r="B9" s="1" t="s">
        <v>38</v>
      </c>
      <c r="C9" s="1"/>
      <c r="D9" s="5">
        <v>464.3</v>
      </c>
      <c r="E9" s="5">
        <v>21.8</v>
      </c>
      <c r="F9" s="5">
        <v>4.0</v>
      </c>
      <c r="G9" s="5">
        <f t="shared" si="1"/>
        <v>304.62723</v>
      </c>
      <c r="H9" s="21">
        <f t="shared" si="2"/>
        <v>0.04695240146</v>
      </c>
      <c r="I9" s="5">
        <f t="shared" si="3"/>
        <v>2.498152656</v>
      </c>
      <c r="J9" s="5">
        <f t="shared" si="4"/>
        <v>-0.1497913498</v>
      </c>
      <c r="K9" s="5">
        <f t="shared" si="5"/>
        <v>1.174180653</v>
      </c>
      <c r="L9" s="5">
        <f t="shared" si="6"/>
        <v>1.083596167</v>
      </c>
      <c r="M9" s="1"/>
      <c r="N9" s="5">
        <v>2.0</v>
      </c>
      <c r="O9" s="5">
        <v>1.0</v>
      </c>
      <c r="P9" s="5">
        <f t="shared" ref="P9:Q9" si="28">if(ISNUMBER(N9), (N9-average(N:N))/stdev(N:N), "")</f>
        <v>-2.754600155</v>
      </c>
      <c r="Q9" s="5">
        <f t="shared" si="28"/>
        <v>0.3069816835</v>
      </c>
      <c r="R9" s="5">
        <f t="shared" si="15"/>
        <v>-1.223809236</v>
      </c>
      <c r="S9" s="5">
        <f t="shared" si="16"/>
        <v>-1.106259118</v>
      </c>
      <c r="T9" s="1"/>
      <c r="U9" s="5">
        <v>71.75</v>
      </c>
      <c r="V9" s="5">
        <v>50.26</v>
      </c>
      <c r="W9" s="5">
        <v>77.28</v>
      </c>
      <c r="X9" s="5">
        <v>47.01</v>
      </c>
      <c r="Y9" s="5">
        <f t="shared" ref="Y9:AB9" si="29">if(U9=0, -1, (U9-average(U:U))/stdev(U:U))</f>
        <v>0.8951239578</v>
      </c>
      <c r="Z9" s="5">
        <f t="shared" si="29"/>
        <v>-0.005451413931</v>
      </c>
      <c r="AA9" s="5">
        <f t="shared" si="29"/>
        <v>1.29170831</v>
      </c>
      <c r="AB9" s="5">
        <f t="shared" si="29"/>
        <v>0.2994385546</v>
      </c>
      <c r="AC9" s="5">
        <f t="shared" si="18"/>
        <v>0.6202048521</v>
      </c>
      <c r="AD9" s="5">
        <f t="shared" si="19"/>
        <v>0.7875308579</v>
      </c>
      <c r="AE9" s="1"/>
      <c r="AF9" s="5">
        <v>223.0</v>
      </c>
      <c r="AG9" s="5">
        <v>1000000.0</v>
      </c>
      <c r="AH9" s="5">
        <f t="shared" si="9"/>
        <v>6</v>
      </c>
      <c r="AI9" s="5">
        <f t="shared" si="10"/>
        <v>1.874890352</v>
      </c>
      <c r="AJ9" s="5">
        <f t="shared" si="11"/>
        <v>1.369266355</v>
      </c>
      <c r="AK9" s="1"/>
      <c r="AL9" s="5">
        <f t="shared" si="12"/>
        <v>0.5335335656</v>
      </c>
      <c r="AM9" s="5">
        <v>0.8926451586841984</v>
      </c>
      <c r="AN9" s="5">
        <f t="shared" si="13"/>
        <v>0.6233114639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>
      <c r="A10" s="5">
        <v>758.0</v>
      </c>
      <c r="B10" s="1" t="s">
        <v>36</v>
      </c>
      <c r="C10" s="1"/>
      <c r="D10" s="5">
        <v>348.3</v>
      </c>
      <c r="E10" s="5">
        <v>-28.9</v>
      </c>
      <c r="F10" s="5">
        <v>4.0</v>
      </c>
      <c r="G10" s="5">
        <f t="shared" si="1"/>
        <v>228.51963</v>
      </c>
      <c r="H10" s="21">
        <f t="shared" si="2"/>
        <v>-0.08297444732</v>
      </c>
      <c r="I10" s="5">
        <f t="shared" si="3"/>
        <v>1.639156786</v>
      </c>
      <c r="J10" s="5">
        <f t="shared" si="4"/>
        <v>-0.4668458665</v>
      </c>
      <c r="K10" s="5">
        <f t="shared" si="5"/>
        <v>0.5861554597</v>
      </c>
      <c r="L10" s="5">
        <f t="shared" si="6"/>
        <v>0.7656079021</v>
      </c>
      <c r="M10" s="1"/>
      <c r="N10" s="5">
        <v>2.0</v>
      </c>
      <c r="O10" s="5">
        <v>1.0</v>
      </c>
      <c r="P10" s="5">
        <f t="shared" ref="P10:Q10" si="30">if(ISNUMBER(N10), (N10-average(N:N))/stdev(N:N), "")</f>
        <v>-2.754600155</v>
      </c>
      <c r="Q10" s="5">
        <f t="shared" si="30"/>
        <v>0.3069816835</v>
      </c>
      <c r="R10" s="5">
        <f t="shared" si="15"/>
        <v>-1.223809236</v>
      </c>
      <c r="S10" s="5">
        <f t="shared" si="16"/>
        <v>-1.106259118</v>
      </c>
      <c r="T10" s="1"/>
      <c r="U10" s="5">
        <v>64.84</v>
      </c>
      <c r="V10" s="5">
        <v>65.56</v>
      </c>
      <c r="W10" s="5">
        <v>77.21</v>
      </c>
      <c r="X10" s="5">
        <v>67.71</v>
      </c>
      <c r="Y10" s="5">
        <f t="shared" ref="Y10:AB10" si="31">if(U10=0, -1, (U10-average(U:U))/stdev(U:U))</f>
        <v>0.4212690913</v>
      </c>
      <c r="Z10" s="5">
        <f t="shared" si="31"/>
        <v>1.007584616</v>
      </c>
      <c r="AA10" s="5">
        <f t="shared" si="31"/>
        <v>1.286044578</v>
      </c>
      <c r="AB10" s="5">
        <f t="shared" si="31"/>
        <v>1.856298421</v>
      </c>
      <c r="AC10" s="5">
        <f t="shared" si="18"/>
        <v>1.142799177</v>
      </c>
      <c r="AD10" s="5">
        <f t="shared" si="19"/>
        <v>1.069017856</v>
      </c>
      <c r="AE10" s="1"/>
      <c r="AF10" s="5">
        <v>41.0</v>
      </c>
      <c r="AG10" s="5">
        <v>69000.0</v>
      </c>
      <c r="AH10" s="5">
        <f t="shared" si="9"/>
        <v>4.838849091</v>
      </c>
      <c r="AI10" s="5">
        <f t="shared" si="10"/>
        <v>1.396506878</v>
      </c>
      <c r="AJ10" s="5">
        <f t="shared" si="11"/>
        <v>1.181738921</v>
      </c>
      <c r="AK10" s="1"/>
      <c r="AL10" s="5">
        <f t="shared" si="12"/>
        <v>0.4775263904</v>
      </c>
      <c r="AM10" s="5">
        <v>0.815864499373448</v>
      </c>
      <c r="AN10" s="5">
        <f t="shared" si="13"/>
        <v>0.5621109176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>
      <c r="A11" s="5">
        <v>505.0</v>
      </c>
      <c r="B11" s="1" t="s">
        <v>44</v>
      </c>
      <c r="C11" s="1"/>
      <c r="D11" s="5">
        <v>86.3</v>
      </c>
      <c r="E11" s="5">
        <v>0.0</v>
      </c>
      <c r="F11" s="5">
        <v>5.0</v>
      </c>
      <c r="G11" s="5">
        <f t="shared" si="1"/>
        <v>50.959287</v>
      </c>
      <c r="H11" s="21">
        <f t="shared" si="2"/>
        <v>0</v>
      </c>
      <c r="I11" s="5">
        <f t="shared" si="3"/>
        <v>-0.3648953898</v>
      </c>
      <c r="J11" s="5">
        <f t="shared" si="4"/>
        <v>-0.2643671368</v>
      </c>
      <c r="K11" s="5">
        <f t="shared" si="5"/>
        <v>-0.3146312633</v>
      </c>
      <c r="L11" s="5">
        <f t="shared" si="6"/>
        <v>-0.5609200151</v>
      </c>
      <c r="M11" s="1"/>
      <c r="N11" s="5">
        <v>4.0</v>
      </c>
      <c r="O11" s="5">
        <v>1.0</v>
      </c>
      <c r="P11" s="5">
        <f t="shared" ref="P11:Q11" si="32">if(ISNUMBER(N11), (N11-average(N:N))/stdev(N:N), "")</f>
        <v>0.3570777979</v>
      </c>
      <c r="Q11" s="5">
        <f t="shared" si="32"/>
        <v>0.3069816835</v>
      </c>
      <c r="R11" s="5">
        <f t="shared" si="15"/>
        <v>0.3320297407</v>
      </c>
      <c r="S11" s="5">
        <f t="shared" si="16"/>
        <v>0.5762202189</v>
      </c>
      <c r="T11" s="1"/>
      <c r="U11" s="5">
        <v>57.55</v>
      </c>
      <c r="V11" s="5">
        <v>70.05</v>
      </c>
      <c r="W11" s="5">
        <v>63.35</v>
      </c>
      <c r="X11" s="5">
        <v>62.89</v>
      </c>
      <c r="Y11" s="5">
        <f t="shared" ref="Y11:AB11" si="33">if(U11=0, -1, (U11-average(U:U))/stdev(U:U))</f>
        <v>-0.07864436412</v>
      </c>
      <c r="Z11" s="5">
        <f t="shared" si="33"/>
        <v>1.304874275</v>
      </c>
      <c r="AA11" s="5">
        <f t="shared" si="33"/>
        <v>0.1646257887</v>
      </c>
      <c r="AB11" s="5">
        <f t="shared" si="33"/>
        <v>1.493783225</v>
      </c>
      <c r="AC11" s="5">
        <f t="shared" si="18"/>
        <v>0.7211597311</v>
      </c>
      <c r="AD11" s="5">
        <f t="shared" si="19"/>
        <v>0.8492112406</v>
      </c>
      <c r="AE11" s="1"/>
      <c r="AF11" s="5">
        <v>6.0</v>
      </c>
      <c r="AG11" s="5">
        <v>7900.0</v>
      </c>
      <c r="AH11" s="5">
        <f t="shared" si="9"/>
        <v>3.897627091</v>
      </c>
      <c r="AI11" s="5">
        <f t="shared" si="10"/>
        <v>1.008732088</v>
      </c>
      <c r="AJ11" s="5">
        <f t="shared" si="11"/>
        <v>1.004356554</v>
      </c>
      <c r="AK11" s="1"/>
      <c r="AL11" s="5">
        <f t="shared" si="12"/>
        <v>0.4672169996</v>
      </c>
      <c r="AM11" s="5">
        <v>0.650569878033059</v>
      </c>
      <c r="AN11" s="5">
        <f t="shared" si="13"/>
        <v>0.5130552192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>
      <c r="A12" s="5">
        <v>808.0</v>
      </c>
      <c r="B12" s="1" t="s">
        <v>71</v>
      </c>
      <c r="C12" s="1"/>
      <c r="D12" s="5">
        <v>62.1</v>
      </c>
      <c r="E12" s="5">
        <v>7.0</v>
      </c>
      <c r="F12" s="5">
        <v>4.0</v>
      </c>
      <c r="G12" s="5">
        <f t="shared" si="1"/>
        <v>40.74381</v>
      </c>
      <c r="H12" s="21">
        <f t="shared" si="2"/>
        <v>0.1127214171</v>
      </c>
      <c r="I12" s="5">
        <f t="shared" si="3"/>
        <v>-0.4801933699</v>
      </c>
      <c r="J12" s="5">
        <f t="shared" si="4"/>
        <v>0.01070175575</v>
      </c>
      <c r="K12" s="5">
        <f t="shared" si="5"/>
        <v>-0.2347458071</v>
      </c>
      <c r="L12" s="5">
        <f t="shared" si="6"/>
        <v>-0.4845057348</v>
      </c>
      <c r="M12" s="1"/>
      <c r="N12" s="5">
        <v>4.0</v>
      </c>
      <c r="O12" s="5">
        <v>1.0</v>
      </c>
      <c r="P12" s="5">
        <f t="shared" ref="P12:Q12" si="34">if(ISNUMBER(N12), (N12-average(N:N))/stdev(N:N), "")</f>
        <v>0.3570777979</v>
      </c>
      <c r="Q12" s="5">
        <f t="shared" si="34"/>
        <v>0.3069816835</v>
      </c>
      <c r="R12" s="5">
        <f t="shared" si="15"/>
        <v>0.3320297407</v>
      </c>
      <c r="S12" s="5">
        <f t="shared" si="16"/>
        <v>0.5762202189</v>
      </c>
      <c r="T12" s="1"/>
      <c r="U12" s="5">
        <v>87.17</v>
      </c>
      <c r="V12" s="5">
        <v>79.36</v>
      </c>
      <c r="W12" s="5">
        <v>88.8</v>
      </c>
      <c r="X12" s="5">
        <v>77.02</v>
      </c>
      <c r="Y12" s="5">
        <f t="shared" ref="Y12:AB12" si="35">if(U12=0, -1, (U12-average(U:U))/stdev(U:U))</f>
        <v>1.952554065</v>
      </c>
      <c r="Z12" s="5">
        <f t="shared" si="35"/>
        <v>1.921303389</v>
      </c>
      <c r="AA12" s="5">
        <f t="shared" si="35"/>
        <v>2.223796655</v>
      </c>
      <c r="AB12" s="5">
        <f t="shared" si="35"/>
        <v>2.556509308</v>
      </c>
      <c r="AC12" s="5">
        <f t="shared" si="18"/>
        <v>2.163540854</v>
      </c>
      <c r="AD12" s="5">
        <f t="shared" si="19"/>
        <v>1.470897975</v>
      </c>
      <c r="AE12" s="1"/>
      <c r="AF12" s="5">
        <v>8.0</v>
      </c>
      <c r="AG12" s="5">
        <v>882.0</v>
      </c>
      <c r="AH12" s="5">
        <f t="shared" si="9"/>
        <v>2.945468585</v>
      </c>
      <c r="AI12" s="5">
        <f t="shared" si="10"/>
        <v>0.6164515574</v>
      </c>
      <c r="AJ12" s="5">
        <f t="shared" si="11"/>
        <v>0.7851442908</v>
      </c>
      <c r="AK12" s="1"/>
      <c r="AL12" s="5">
        <f t="shared" si="12"/>
        <v>0.5869391876</v>
      </c>
      <c r="AM12" s="5">
        <v>0.2830119196978228</v>
      </c>
      <c r="AN12" s="5">
        <f t="shared" si="13"/>
        <v>0.5109573706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>
      <c r="A13" s="5">
        <v>520.0</v>
      </c>
      <c r="B13" s="1" t="s">
        <v>55</v>
      </c>
      <c r="C13" s="1"/>
      <c r="D13" s="5">
        <v>64.9</v>
      </c>
      <c r="E13" s="5">
        <v>15.0</v>
      </c>
      <c r="F13" s="5">
        <v>5.0</v>
      </c>
      <c r="G13" s="5">
        <f t="shared" si="1"/>
        <v>38.322801</v>
      </c>
      <c r="H13" s="21">
        <f t="shared" si="2"/>
        <v>0.2311248074</v>
      </c>
      <c r="I13" s="5">
        <f t="shared" si="3"/>
        <v>-0.5075183248</v>
      </c>
      <c r="J13" s="5">
        <f t="shared" si="4"/>
        <v>0.2996361065</v>
      </c>
      <c r="K13" s="5">
        <f t="shared" si="5"/>
        <v>-0.1039411091</v>
      </c>
      <c r="L13" s="5">
        <f t="shared" si="6"/>
        <v>-0.3223989906</v>
      </c>
      <c r="M13" s="1"/>
      <c r="N13" s="5">
        <v>4.0</v>
      </c>
      <c r="O13" s="5">
        <v>1.0</v>
      </c>
      <c r="P13" s="5">
        <f t="shared" ref="P13:Q13" si="36">if(ISNUMBER(N13), (N13-average(N:N))/stdev(N:N), "")</f>
        <v>0.3570777979</v>
      </c>
      <c r="Q13" s="5">
        <f t="shared" si="36"/>
        <v>0.3069816835</v>
      </c>
      <c r="R13" s="5">
        <f t="shared" si="15"/>
        <v>0.3320297407</v>
      </c>
      <c r="S13" s="5">
        <f t="shared" si="16"/>
        <v>0.5762202189</v>
      </c>
      <c r="T13" s="1"/>
      <c r="U13" s="5">
        <v>54.17</v>
      </c>
      <c r="V13" s="5">
        <v>74.15</v>
      </c>
      <c r="W13" s="5">
        <v>82.94</v>
      </c>
      <c r="X13" s="5">
        <v>56.58</v>
      </c>
      <c r="Y13" s="5">
        <f t="shared" ref="Y13:AB13" si="37">if(U13=0, -1, (U13-average(U:U))/stdev(U:U))</f>
        <v>-0.3104286548</v>
      </c>
      <c r="Z13" s="5">
        <f t="shared" si="37"/>
        <v>1.576341446</v>
      </c>
      <c r="AA13" s="5">
        <f t="shared" si="37"/>
        <v>1.749661437</v>
      </c>
      <c r="AB13" s="5">
        <f t="shared" si="37"/>
        <v>1.019204203</v>
      </c>
      <c r="AC13" s="5">
        <f t="shared" si="18"/>
        <v>1.008694608</v>
      </c>
      <c r="AD13" s="5">
        <f t="shared" si="19"/>
        <v>1.004337895</v>
      </c>
      <c r="AE13" s="1"/>
      <c r="AF13" s="5">
        <v>20.0</v>
      </c>
      <c r="AG13" s="5">
        <v>4800.0</v>
      </c>
      <c r="AH13" s="5">
        <f t="shared" si="9"/>
        <v>3.681241237</v>
      </c>
      <c r="AI13" s="5">
        <f t="shared" si="10"/>
        <v>0.9195831097</v>
      </c>
      <c r="AJ13" s="5">
        <f t="shared" si="11"/>
        <v>0.958948961</v>
      </c>
      <c r="AK13" s="1"/>
      <c r="AL13" s="5">
        <f t="shared" si="12"/>
        <v>0.5542770211</v>
      </c>
      <c r="AM13" s="5">
        <v>0.3383400464467791</v>
      </c>
      <c r="AN13" s="5">
        <f t="shared" si="13"/>
        <v>0.5002927775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>
      <c r="A14" s="5">
        <v>831.0</v>
      </c>
      <c r="B14" s="1" t="s">
        <v>74</v>
      </c>
      <c r="C14" s="1"/>
      <c r="D14" s="5">
        <v>272.2</v>
      </c>
      <c r="E14" s="5">
        <v>4.0</v>
      </c>
      <c r="F14" s="5">
        <v>4.0</v>
      </c>
      <c r="G14" s="5">
        <f t="shared" si="1"/>
        <v>178.59042</v>
      </c>
      <c r="H14" s="21">
        <f t="shared" si="2"/>
        <v>0.01469507715</v>
      </c>
      <c r="I14" s="5">
        <f t="shared" si="3"/>
        <v>1.075625874</v>
      </c>
      <c r="J14" s="5">
        <f t="shared" si="4"/>
        <v>-0.2285074156</v>
      </c>
      <c r="K14" s="5">
        <f t="shared" si="5"/>
        <v>0.4235592295</v>
      </c>
      <c r="L14" s="5">
        <f t="shared" si="6"/>
        <v>0.6508142818</v>
      </c>
      <c r="M14" s="1"/>
      <c r="N14" s="5">
        <v>4.0</v>
      </c>
      <c r="O14" s="5">
        <v>1.0</v>
      </c>
      <c r="P14" s="5">
        <f t="shared" ref="P14:Q14" si="38">if(ISNUMBER(N14), (N14-average(N:N))/stdev(N:N), "")</f>
        <v>0.3570777979</v>
      </c>
      <c r="Q14" s="5">
        <f t="shared" si="38"/>
        <v>0.3069816835</v>
      </c>
      <c r="R14" s="5">
        <f t="shared" si="15"/>
        <v>0.3320297407</v>
      </c>
      <c r="S14" s="5">
        <f t="shared" si="16"/>
        <v>0.5762202189</v>
      </c>
      <c r="T14" s="1"/>
      <c r="U14" s="5">
        <v>58.79</v>
      </c>
      <c r="V14" s="5">
        <v>56.58</v>
      </c>
      <c r="W14" s="5">
        <v>54.04</v>
      </c>
      <c r="X14" s="5">
        <v>39.78</v>
      </c>
      <c r="Y14" s="5">
        <f t="shared" ref="Y14:AB14" si="39">if(U14=0, -1, (U14-average(U:U))/stdev(U:U))</f>
        <v>0.006388925962</v>
      </c>
      <c r="Z14" s="5">
        <f t="shared" si="39"/>
        <v>0.4130052992</v>
      </c>
      <c r="AA14" s="5">
        <f t="shared" si="39"/>
        <v>-0.5886504691</v>
      </c>
      <c r="AB14" s="5">
        <f t="shared" si="39"/>
        <v>-0.2443342392</v>
      </c>
      <c r="AC14" s="5">
        <f t="shared" si="18"/>
        <v>-0.1033976208</v>
      </c>
      <c r="AD14" s="5">
        <f t="shared" si="19"/>
        <v>-0.3215550043</v>
      </c>
      <c r="AE14" s="1"/>
      <c r="AF14" s="5">
        <v>1.0</v>
      </c>
      <c r="AG14" s="5">
        <v>17900.0</v>
      </c>
      <c r="AH14" s="5">
        <f t="shared" si="9"/>
        <v>4.252853031</v>
      </c>
      <c r="AI14" s="5">
        <f t="shared" si="10"/>
        <v>1.155081901</v>
      </c>
      <c r="AJ14" s="5">
        <f t="shared" si="11"/>
        <v>1.074747366</v>
      </c>
      <c r="AK14" s="1"/>
      <c r="AL14" s="5">
        <f t="shared" si="12"/>
        <v>0.4950567157</v>
      </c>
      <c r="AM14" s="5">
        <v>0.48899208442124614</v>
      </c>
      <c r="AN14" s="5">
        <f t="shared" si="13"/>
        <v>0.4935405578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>
      <c r="A15" s="5">
        <v>945.0</v>
      </c>
      <c r="B15" s="1" t="s">
        <v>118</v>
      </c>
      <c r="C15" s="1"/>
      <c r="D15" s="5">
        <v>107.0</v>
      </c>
      <c r="E15" s="5">
        <v>1.0</v>
      </c>
      <c r="F15" s="5">
        <v>3.0</v>
      </c>
      <c r="G15" s="5">
        <f t="shared" si="1"/>
        <v>78.003</v>
      </c>
      <c r="H15" s="21">
        <f t="shared" si="2"/>
        <v>0.009345794393</v>
      </c>
      <c r="I15" s="5">
        <f t="shared" si="3"/>
        <v>-0.05966387826</v>
      </c>
      <c r="J15" s="5">
        <f t="shared" si="4"/>
        <v>-0.2415610244</v>
      </c>
      <c r="K15" s="5">
        <f t="shared" si="5"/>
        <v>-0.1506124513</v>
      </c>
      <c r="L15" s="5">
        <f t="shared" si="6"/>
        <v>-0.3880882004</v>
      </c>
      <c r="M15" s="1"/>
      <c r="N15" s="5">
        <v>4.0</v>
      </c>
      <c r="O15" s="5">
        <v>1.0</v>
      </c>
      <c r="P15" s="5">
        <f t="shared" ref="P15:Q15" si="40">if(ISNUMBER(N15), (N15-average(N:N))/stdev(N:N), "")</f>
        <v>0.3570777979</v>
      </c>
      <c r="Q15" s="5">
        <f t="shared" si="40"/>
        <v>0.3069816835</v>
      </c>
      <c r="R15" s="5">
        <f t="shared" si="15"/>
        <v>0.3320297407</v>
      </c>
      <c r="S15" s="5">
        <f t="shared" si="16"/>
        <v>0.5762202189</v>
      </c>
      <c r="T15" s="1"/>
      <c r="U15" s="5">
        <v>77.08</v>
      </c>
      <c r="V15" s="5">
        <v>72.92</v>
      </c>
      <c r="W15" s="5">
        <v>57.55</v>
      </c>
      <c r="X15" s="5">
        <v>60.16</v>
      </c>
      <c r="Y15" s="5">
        <f t="shared" ref="Y15:AB15" si="41">if(U15=0, -1, (U15-average(U:U))/stdev(U:U))</f>
        <v>1.260629955</v>
      </c>
      <c r="Z15" s="5">
        <f t="shared" si="41"/>
        <v>1.494901295</v>
      </c>
      <c r="AA15" s="5">
        <f t="shared" si="41"/>
        <v>-0.3046548016</v>
      </c>
      <c r="AB15" s="5">
        <f t="shared" si="41"/>
        <v>1.288458228</v>
      </c>
      <c r="AC15" s="5">
        <f t="shared" si="18"/>
        <v>0.934833669</v>
      </c>
      <c r="AD15" s="5">
        <f t="shared" si="19"/>
        <v>0.9668679688</v>
      </c>
      <c r="AE15" s="1"/>
      <c r="AF15" s="5">
        <v>0.0</v>
      </c>
      <c r="AG15" s="5">
        <v>1600.0</v>
      </c>
      <c r="AH15" s="5">
        <f t="shared" si="9"/>
        <v>3.204119983</v>
      </c>
      <c r="AI15" s="5">
        <f t="shared" si="10"/>
        <v>0.7230135496</v>
      </c>
      <c r="AJ15" s="5">
        <f t="shared" si="11"/>
        <v>0.8503020344</v>
      </c>
      <c r="AK15" s="1"/>
      <c r="AL15" s="5">
        <f t="shared" si="12"/>
        <v>0.5013255054</v>
      </c>
      <c r="AM15" s="5">
        <v>0.29562839870690827</v>
      </c>
      <c r="AN15" s="5">
        <f t="shared" si="13"/>
        <v>0.4499012287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>
      <c r="A16" s="5">
        <v>200.0</v>
      </c>
      <c r="B16" s="1" t="s">
        <v>43</v>
      </c>
      <c r="C16" s="1"/>
      <c r="D16" s="5">
        <v>48.6</v>
      </c>
      <c r="E16" s="5">
        <v>0.899999999999999</v>
      </c>
      <c r="F16" s="5">
        <v>5.0</v>
      </c>
      <c r="G16" s="5">
        <f t="shared" si="1"/>
        <v>28.697814</v>
      </c>
      <c r="H16" s="21">
        <f t="shared" si="2"/>
        <v>0.01851851852</v>
      </c>
      <c r="I16" s="5">
        <f t="shared" si="3"/>
        <v>-0.6161516818</v>
      </c>
      <c r="J16" s="5">
        <f t="shared" si="4"/>
        <v>-0.2191772473</v>
      </c>
      <c r="K16" s="5">
        <f t="shared" si="5"/>
        <v>-0.4176644646</v>
      </c>
      <c r="L16" s="5">
        <f t="shared" si="6"/>
        <v>-0.6462696531</v>
      </c>
      <c r="M16" s="1"/>
      <c r="N16" s="5">
        <v>4.0</v>
      </c>
      <c r="O16" s="5">
        <v>1.0</v>
      </c>
      <c r="P16" s="5">
        <f t="shared" ref="P16:Q16" si="42">if(ISNUMBER(N16), (N16-average(N:N))/stdev(N:N), "")</f>
        <v>0.3570777979</v>
      </c>
      <c r="Q16" s="5">
        <f t="shared" si="42"/>
        <v>0.3069816835</v>
      </c>
      <c r="R16" s="5">
        <f t="shared" si="15"/>
        <v>0.3320297407</v>
      </c>
      <c r="S16" s="5">
        <f t="shared" si="16"/>
        <v>0.5762202189</v>
      </c>
      <c r="T16" s="1"/>
      <c r="U16" s="5">
        <v>68.75</v>
      </c>
      <c r="V16" s="5">
        <v>52.8</v>
      </c>
      <c r="W16" s="5">
        <v>71.22</v>
      </c>
      <c r="X16" s="5">
        <v>54.56</v>
      </c>
      <c r="Y16" s="5">
        <f t="shared" ref="Y16:AB16" si="43">if(U16=0, -1, (U16-average(U:U))/stdev(U:U))</f>
        <v>0.689398256</v>
      </c>
      <c r="Z16" s="5">
        <f t="shared" si="43"/>
        <v>0.1627258094</v>
      </c>
      <c r="AA16" s="5">
        <f t="shared" si="43"/>
        <v>0.8013910034</v>
      </c>
      <c r="AB16" s="5">
        <f t="shared" si="43"/>
        <v>0.8672787474</v>
      </c>
      <c r="AC16" s="5">
        <f t="shared" si="18"/>
        <v>0.630198454</v>
      </c>
      <c r="AD16" s="5">
        <f t="shared" si="19"/>
        <v>0.7938503978</v>
      </c>
      <c r="AE16" s="1"/>
      <c r="AF16" s="5">
        <v>33.0</v>
      </c>
      <c r="AG16" s="5">
        <v>77000.0</v>
      </c>
      <c r="AH16" s="5">
        <f t="shared" si="9"/>
        <v>4.886490725</v>
      </c>
      <c r="AI16" s="5">
        <f t="shared" si="10"/>
        <v>1.416134792</v>
      </c>
      <c r="AJ16" s="5">
        <f t="shared" si="11"/>
        <v>1.190014618</v>
      </c>
      <c r="AK16" s="1"/>
      <c r="AL16" s="5">
        <f t="shared" si="12"/>
        <v>0.4784538955</v>
      </c>
      <c r="AM16" s="5">
        <v>-0.004249277315329701</v>
      </c>
      <c r="AN16" s="5">
        <f t="shared" si="13"/>
        <v>0.3577781023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>
      <c r="A17" s="5">
        <v>934.0</v>
      </c>
      <c r="B17" s="1" t="s">
        <v>52</v>
      </c>
      <c r="C17" s="1"/>
      <c r="D17" s="5">
        <v>104.4</v>
      </c>
      <c r="E17" s="5">
        <v>0.0</v>
      </c>
      <c r="F17" s="5">
        <v>3.0</v>
      </c>
      <c r="G17" s="5">
        <f t="shared" si="1"/>
        <v>76.1076</v>
      </c>
      <c r="H17" s="21">
        <f t="shared" si="2"/>
        <v>0</v>
      </c>
      <c r="I17" s="5">
        <f t="shared" si="3"/>
        <v>-0.08105649572</v>
      </c>
      <c r="J17" s="5">
        <f t="shared" si="4"/>
        <v>-0.2643671368</v>
      </c>
      <c r="K17" s="5">
        <f t="shared" si="5"/>
        <v>-0.1727118163</v>
      </c>
      <c r="L17" s="5">
        <f t="shared" si="6"/>
        <v>-0.4155861117</v>
      </c>
      <c r="M17" s="1"/>
      <c r="N17" s="5">
        <v>4.0</v>
      </c>
      <c r="O17" s="5">
        <v>1.0</v>
      </c>
      <c r="P17" s="5">
        <f t="shared" ref="P17:Q17" si="44">if(ISNUMBER(N17), (N17-average(N:N))/stdev(N:N), "")</f>
        <v>0.3570777979</v>
      </c>
      <c r="Q17" s="5">
        <f t="shared" si="44"/>
        <v>0.3069816835</v>
      </c>
      <c r="R17" s="5">
        <f t="shared" si="15"/>
        <v>0.3320297407</v>
      </c>
      <c r="S17" s="5">
        <f t="shared" si="16"/>
        <v>0.5762202189</v>
      </c>
      <c r="T17" s="1"/>
      <c r="U17" s="5">
        <v>53.84</v>
      </c>
      <c r="V17" s="5">
        <v>50.59</v>
      </c>
      <c r="W17" s="5">
        <v>68.42</v>
      </c>
      <c r="X17" s="5">
        <v>40.23</v>
      </c>
      <c r="Y17" s="5">
        <f t="shared" ref="Y17:AB17" si="45">if(U17=0, -1, (U17-average(U:U))/stdev(U:U))</f>
        <v>-0.333058482</v>
      </c>
      <c r="Z17" s="5">
        <f t="shared" si="45"/>
        <v>0.0163983828</v>
      </c>
      <c r="AA17" s="5">
        <f t="shared" si="45"/>
        <v>0.5748417529</v>
      </c>
      <c r="AB17" s="5">
        <f t="shared" si="45"/>
        <v>-0.2104894595</v>
      </c>
      <c r="AC17" s="5">
        <f t="shared" si="18"/>
        <v>0.01192304853</v>
      </c>
      <c r="AD17" s="5">
        <f t="shared" si="19"/>
        <v>0.1091927128</v>
      </c>
      <c r="AE17" s="1"/>
      <c r="AF17" s="5">
        <v>6.0</v>
      </c>
      <c r="AG17" s="5">
        <v>4400.0</v>
      </c>
      <c r="AH17" s="5">
        <f t="shared" si="9"/>
        <v>3.643452676</v>
      </c>
      <c r="AI17" s="5">
        <f t="shared" si="10"/>
        <v>0.9040145709</v>
      </c>
      <c r="AJ17" s="5">
        <f t="shared" si="11"/>
        <v>0.9507968084</v>
      </c>
      <c r="AK17" s="1"/>
      <c r="AL17" s="5">
        <f t="shared" si="12"/>
        <v>0.3051559071</v>
      </c>
      <c r="AM17" s="5">
        <v>0.4124702122253819</v>
      </c>
      <c r="AN17" s="5">
        <f t="shared" si="13"/>
        <v>0.3319844834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>
      <c r="A18" s="5">
        <v>865.0</v>
      </c>
      <c r="B18" s="1" t="s">
        <v>64</v>
      </c>
      <c r="C18" s="1"/>
      <c r="D18" s="5">
        <v>230.6</v>
      </c>
      <c r="E18" s="5">
        <v>0.0</v>
      </c>
      <c r="F18" s="5">
        <v>3.0</v>
      </c>
      <c r="G18" s="5">
        <f t="shared" si="1"/>
        <v>168.1074</v>
      </c>
      <c r="H18" s="21">
        <f t="shared" si="2"/>
        <v>0</v>
      </c>
      <c r="I18" s="5">
        <f t="shared" si="3"/>
        <v>0.957308244</v>
      </c>
      <c r="J18" s="5">
        <f t="shared" si="4"/>
        <v>-0.2643671368</v>
      </c>
      <c r="K18" s="5">
        <f t="shared" si="5"/>
        <v>0.3464705536</v>
      </c>
      <c r="L18" s="5">
        <f t="shared" si="6"/>
        <v>0.5886174935</v>
      </c>
      <c r="M18" s="1"/>
      <c r="N18" s="5">
        <v>4.0</v>
      </c>
      <c r="O18" s="5">
        <v>1.0</v>
      </c>
      <c r="P18" s="5">
        <f t="shared" ref="P18:Q18" si="46">if(ISNUMBER(N18), (N18-average(N:N))/stdev(N:N), "")</f>
        <v>0.3570777979</v>
      </c>
      <c r="Q18" s="5">
        <f t="shared" si="46"/>
        <v>0.3069816835</v>
      </c>
      <c r="R18" s="5">
        <f t="shared" si="15"/>
        <v>0.3320297407</v>
      </c>
      <c r="S18" s="5">
        <f t="shared" si="16"/>
        <v>0.5762202189</v>
      </c>
      <c r="T18" s="1"/>
      <c r="U18" s="5">
        <v>52.15</v>
      </c>
      <c r="V18" s="5">
        <v>38.41</v>
      </c>
      <c r="W18" s="5">
        <v>65.76</v>
      </c>
      <c r="X18" s="5">
        <v>39.45</v>
      </c>
      <c r="Y18" s="5">
        <f t="shared" ref="Y18:AB18" si="47">if(U18=0, -1, (U18-average(U:U))/stdev(U:U))</f>
        <v>-0.4489506274</v>
      </c>
      <c r="Z18" s="5">
        <f t="shared" si="47"/>
        <v>-0.790057751</v>
      </c>
      <c r="AA18" s="5">
        <f t="shared" si="47"/>
        <v>0.359619965</v>
      </c>
      <c r="AB18" s="5">
        <f t="shared" si="47"/>
        <v>-0.2691537444</v>
      </c>
      <c r="AC18" s="5">
        <f t="shared" si="18"/>
        <v>-0.2871355394</v>
      </c>
      <c r="AD18" s="5">
        <f t="shared" si="19"/>
        <v>-0.5358502957</v>
      </c>
      <c r="AE18" s="1"/>
      <c r="AF18" s="5">
        <v>3.0</v>
      </c>
      <c r="AG18" s="5">
        <v>1000.0</v>
      </c>
      <c r="AH18" s="5">
        <f t="shared" si="9"/>
        <v>3</v>
      </c>
      <c r="AI18" s="5">
        <f t="shared" si="10"/>
        <v>0.6389179978</v>
      </c>
      <c r="AJ18" s="5">
        <f t="shared" si="11"/>
        <v>0.7993234626</v>
      </c>
      <c r="AK18" s="1"/>
      <c r="AL18" s="5">
        <f t="shared" si="12"/>
        <v>0.3570777198</v>
      </c>
      <c r="AM18" s="5">
        <v>0.13928509744006923</v>
      </c>
      <c r="AN18" s="5">
        <f t="shared" si="13"/>
        <v>0.3026295642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>
      <c r="A19" s="5">
        <v>1077.0</v>
      </c>
      <c r="B19" s="1" t="s">
        <v>70</v>
      </c>
      <c r="C19" s="1"/>
      <c r="D19" s="5">
        <v>274.4</v>
      </c>
      <c r="E19" s="5">
        <v>3.0</v>
      </c>
      <c r="F19" s="5">
        <v>2.0</v>
      </c>
      <c r="G19" s="5">
        <f t="shared" si="1"/>
        <v>222.264</v>
      </c>
      <c r="H19" s="21">
        <f t="shared" si="2"/>
        <v>0.01093294461</v>
      </c>
      <c r="I19" s="5">
        <f t="shared" si="3"/>
        <v>1.568552006</v>
      </c>
      <c r="J19" s="5">
        <f t="shared" si="4"/>
        <v>-0.2376879747</v>
      </c>
      <c r="K19" s="5">
        <f t="shared" si="5"/>
        <v>0.6654320157</v>
      </c>
      <c r="L19" s="5">
        <f t="shared" si="6"/>
        <v>0.8157401644</v>
      </c>
      <c r="M19" s="1"/>
      <c r="N19" s="5">
        <v>4.0</v>
      </c>
      <c r="O19" s="5">
        <v>1.0</v>
      </c>
      <c r="P19" s="5">
        <f t="shared" ref="P19:Q19" si="48">if(ISNUMBER(N19), (N19-average(N:N))/stdev(N:N), "")</f>
        <v>0.3570777979</v>
      </c>
      <c r="Q19" s="5">
        <f t="shared" si="48"/>
        <v>0.3069816835</v>
      </c>
      <c r="R19" s="5">
        <f t="shared" si="15"/>
        <v>0.3320297407</v>
      </c>
      <c r="S19" s="5">
        <f t="shared" si="16"/>
        <v>0.5762202189</v>
      </c>
      <c r="T19" s="1"/>
      <c r="U19" s="5">
        <v>67.9</v>
      </c>
      <c r="V19" s="5">
        <v>52.86</v>
      </c>
      <c r="W19" s="5">
        <v>61.39</v>
      </c>
      <c r="X19" s="5">
        <v>46.22</v>
      </c>
      <c r="Y19" s="5">
        <f t="shared" ref="Y19:AB19" si="49">if(U19=0, -1, (U19-average(U:U))/stdev(U:U))</f>
        <v>0.6311093072</v>
      </c>
      <c r="Z19" s="5">
        <f t="shared" si="49"/>
        <v>0.1666984997</v>
      </c>
      <c r="AA19" s="5">
        <f t="shared" si="49"/>
        <v>0.006041313346</v>
      </c>
      <c r="AB19" s="5">
        <f t="shared" si="49"/>
        <v>0.2400221636</v>
      </c>
      <c r="AC19" s="5">
        <f t="shared" si="18"/>
        <v>0.260967821</v>
      </c>
      <c r="AD19" s="5">
        <f t="shared" si="19"/>
        <v>0.5108500964</v>
      </c>
      <c r="AE19" s="1"/>
      <c r="AF19" s="5">
        <v>0.0</v>
      </c>
      <c r="AG19" s="5">
        <v>0.0</v>
      </c>
      <c r="AH19" s="5">
        <f t="shared" si="9"/>
        <v>-1</v>
      </c>
      <c r="AI19" s="5">
        <f t="shared" si="10"/>
        <v>-1</v>
      </c>
      <c r="AJ19" s="5">
        <f t="shared" si="11"/>
        <v>-1</v>
      </c>
      <c r="AK19" s="1"/>
      <c r="AL19" s="5">
        <f t="shared" si="12"/>
        <v>0.2257026199</v>
      </c>
      <c r="AM19" s="5">
        <v>0.4749140877577612</v>
      </c>
      <c r="AN19" s="5">
        <f t="shared" si="13"/>
        <v>0.2880054869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>
      <c r="A20" s="5">
        <v>1062.0</v>
      </c>
      <c r="B20" s="1" t="s">
        <v>98</v>
      </c>
      <c r="C20" s="1"/>
      <c r="D20" s="5">
        <v>86.2</v>
      </c>
      <c r="E20" s="5">
        <v>0.0</v>
      </c>
      <c r="F20" s="5">
        <v>2.0</v>
      </c>
      <c r="G20" s="5">
        <f t="shared" si="1"/>
        <v>69.822</v>
      </c>
      <c r="H20" s="21">
        <f t="shared" si="2"/>
        <v>0</v>
      </c>
      <c r="I20" s="5">
        <f t="shared" si="3"/>
        <v>-0.1519995348</v>
      </c>
      <c r="J20" s="5">
        <f t="shared" si="4"/>
        <v>-0.2643671368</v>
      </c>
      <c r="K20" s="5">
        <f t="shared" si="5"/>
        <v>-0.2081833358</v>
      </c>
      <c r="L20" s="5">
        <f t="shared" si="6"/>
        <v>-0.456271121</v>
      </c>
      <c r="M20" s="1"/>
      <c r="N20" s="5">
        <v>4.0</v>
      </c>
      <c r="O20" s="5">
        <v>1.0</v>
      </c>
      <c r="P20" s="5">
        <f t="shared" ref="P20:Q20" si="50">if(ISNUMBER(N20), (N20-average(N:N))/stdev(N:N), "")</f>
        <v>0.3570777979</v>
      </c>
      <c r="Q20" s="5">
        <f t="shared" si="50"/>
        <v>0.3069816835</v>
      </c>
      <c r="R20" s="5">
        <f t="shared" si="15"/>
        <v>0.3320297407</v>
      </c>
      <c r="S20" s="5">
        <f t="shared" si="16"/>
        <v>0.5762202189</v>
      </c>
      <c r="T20" s="1"/>
      <c r="U20" s="5">
        <v>68.82</v>
      </c>
      <c r="V20" s="5">
        <v>64.52</v>
      </c>
      <c r="W20" s="5">
        <v>69.21</v>
      </c>
      <c r="X20" s="5">
        <v>48.63</v>
      </c>
      <c r="Y20" s="5">
        <f t="shared" ref="Y20:AB20" si="51">if(U20=0, -1, (U20-average(U:U))/stdev(U:U))</f>
        <v>0.6941985224</v>
      </c>
      <c r="Z20" s="5">
        <f t="shared" si="51"/>
        <v>0.9387246508</v>
      </c>
      <c r="AA20" s="5">
        <f t="shared" si="51"/>
        <v>0.6387610057</v>
      </c>
      <c r="AB20" s="5">
        <f t="shared" si="51"/>
        <v>0.4212797616</v>
      </c>
      <c r="AC20" s="5">
        <f t="shared" si="18"/>
        <v>0.6732409851</v>
      </c>
      <c r="AD20" s="5">
        <f t="shared" si="19"/>
        <v>0.8205126356</v>
      </c>
      <c r="AE20" s="1"/>
      <c r="AF20" s="5">
        <v>1.0</v>
      </c>
      <c r="AG20" s="5">
        <v>6800.0</v>
      </c>
      <c r="AH20" s="5">
        <f t="shared" si="9"/>
        <v>3.832508913</v>
      </c>
      <c r="AI20" s="5">
        <f t="shared" si="10"/>
        <v>0.981903998</v>
      </c>
      <c r="AJ20" s="5">
        <f t="shared" si="11"/>
        <v>0.9909106912</v>
      </c>
      <c r="AK20" s="1"/>
      <c r="AL20" s="5">
        <f t="shared" si="12"/>
        <v>0.4828431062</v>
      </c>
      <c r="AM20" s="5">
        <v>-0.3364733876232001</v>
      </c>
      <c r="AN20" s="5">
        <f t="shared" si="13"/>
        <v>0.2780139827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>
      <c r="A21" s="5">
        <v>1087.0</v>
      </c>
      <c r="B21" s="1" t="s">
        <v>102</v>
      </c>
      <c r="C21" s="1"/>
      <c r="D21" s="5">
        <v>87.8</v>
      </c>
      <c r="E21" s="5">
        <v>37.8</v>
      </c>
      <c r="F21" s="5">
        <v>1.0</v>
      </c>
      <c r="G21" s="5">
        <f t="shared" si="1"/>
        <v>79.02</v>
      </c>
      <c r="H21" s="21">
        <f t="shared" si="2"/>
        <v>0.430523918</v>
      </c>
      <c r="I21" s="5">
        <f t="shared" si="3"/>
        <v>-0.0481854083</v>
      </c>
      <c r="J21" s="5">
        <f t="shared" si="4"/>
        <v>0.7862205902</v>
      </c>
      <c r="K21" s="5">
        <f t="shared" si="5"/>
        <v>0.369017591</v>
      </c>
      <c r="L21" s="5">
        <f t="shared" si="6"/>
        <v>0.607468181</v>
      </c>
      <c r="M21" s="1"/>
      <c r="N21" s="5">
        <v>4.0</v>
      </c>
      <c r="O21" s="5">
        <v>1.0</v>
      </c>
      <c r="P21" s="5">
        <f t="shared" ref="P21:Q21" si="52">if(ISNUMBER(N21), (N21-average(N:N))/stdev(N:N), "")</f>
        <v>0.3570777979</v>
      </c>
      <c r="Q21" s="5">
        <f t="shared" si="52"/>
        <v>0.3069816835</v>
      </c>
      <c r="R21" s="5">
        <f t="shared" si="15"/>
        <v>0.3320297407</v>
      </c>
      <c r="S21" s="5">
        <f t="shared" si="16"/>
        <v>0.5762202189</v>
      </c>
      <c r="T21" s="1"/>
      <c r="U21" s="5">
        <v>64.0</v>
      </c>
      <c r="V21" s="5">
        <v>47.33</v>
      </c>
      <c r="W21" s="5">
        <v>58.72</v>
      </c>
      <c r="X21" s="5">
        <v>35.42</v>
      </c>
      <c r="Y21" s="5">
        <f t="shared" ref="Y21:AB21" si="53">if(U21=0, -1, (U21-average(U:U))/stdev(U:U))</f>
        <v>0.3636658948</v>
      </c>
      <c r="Z21" s="5">
        <f t="shared" si="53"/>
        <v>-0.1994511243</v>
      </c>
      <c r="AA21" s="5">
        <f t="shared" si="53"/>
        <v>-0.2099895791</v>
      </c>
      <c r="AB21" s="5">
        <f t="shared" si="53"/>
        <v>-0.5722525493</v>
      </c>
      <c r="AC21" s="5">
        <f t="shared" si="18"/>
        <v>-0.1545068395</v>
      </c>
      <c r="AD21" s="5">
        <f t="shared" si="19"/>
        <v>-0.3930735802</v>
      </c>
      <c r="AE21" s="1"/>
      <c r="AF21" s="5">
        <v>8.0</v>
      </c>
      <c r="AG21" s="5">
        <v>63400.0</v>
      </c>
      <c r="AH21" s="5">
        <f t="shared" si="9"/>
        <v>4.802089258</v>
      </c>
      <c r="AI21" s="5">
        <f t="shared" si="10"/>
        <v>1.381362165</v>
      </c>
      <c r="AJ21" s="5">
        <f t="shared" si="11"/>
        <v>1.175313645</v>
      </c>
      <c r="AK21" s="1"/>
      <c r="AL21" s="5">
        <f t="shared" si="12"/>
        <v>0.4914821163</v>
      </c>
      <c r="AM21" s="5">
        <v>-0.380452309558859</v>
      </c>
      <c r="AN21" s="5">
        <f t="shared" si="13"/>
        <v>0.2734985098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>
      <c r="A22" s="5">
        <v>755.0</v>
      </c>
      <c r="B22" s="1" t="s">
        <v>65</v>
      </c>
      <c r="C22" s="1"/>
      <c r="D22" s="5">
        <v>59.3</v>
      </c>
      <c r="E22" s="5">
        <v>0.0</v>
      </c>
      <c r="F22" s="5">
        <v>4.0</v>
      </c>
      <c r="G22" s="5">
        <f t="shared" si="1"/>
        <v>38.90673</v>
      </c>
      <c r="H22" s="21">
        <f t="shared" si="2"/>
        <v>0</v>
      </c>
      <c r="I22" s="5">
        <f t="shared" si="3"/>
        <v>-0.500927753</v>
      </c>
      <c r="J22" s="5">
        <f t="shared" si="4"/>
        <v>-0.2643671368</v>
      </c>
      <c r="K22" s="5">
        <f t="shared" si="5"/>
        <v>-0.3826474449</v>
      </c>
      <c r="L22" s="5">
        <f t="shared" si="6"/>
        <v>-0.6185850345</v>
      </c>
      <c r="M22" s="1"/>
      <c r="N22" s="5">
        <v>4.0</v>
      </c>
      <c r="O22" s="5">
        <v>1.0</v>
      </c>
      <c r="P22" s="5">
        <f t="shared" ref="P22:Q22" si="54">if(ISNUMBER(N22), (N22-average(N:N))/stdev(N:N), "")</f>
        <v>0.3570777979</v>
      </c>
      <c r="Q22" s="5">
        <f t="shared" si="54"/>
        <v>0.3069816835</v>
      </c>
      <c r="R22" s="5">
        <f t="shared" si="15"/>
        <v>0.3320297407</v>
      </c>
      <c r="S22" s="5">
        <f t="shared" si="16"/>
        <v>0.5762202189</v>
      </c>
      <c r="T22" s="1"/>
      <c r="U22" s="5">
        <v>57.62</v>
      </c>
      <c r="V22" s="5">
        <v>53.71</v>
      </c>
      <c r="W22" s="5">
        <v>60.48</v>
      </c>
      <c r="X22" s="5">
        <v>57.94</v>
      </c>
      <c r="Y22" s="5">
        <f t="shared" ref="Y22:AB22" si="55">if(U22=0, -1, (U22-average(U:U))/stdev(U:U))</f>
        <v>-0.07384409775</v>
      </c>
      <c r="Z22" s="5">
        <f t="shared" si="55"/>
        <v>0.2229782791</v>
      </c>
      <c r="AA22" s="5">
        <f t="shared" si="55"/>
        <v>-0.06758719306</v>
      </c>
      <c r="AB22" s="5">
        <f t="shared" si="55"/>
        <v>1.121490648</v>
      </c>
      <c r="AC22" s="5">
        <f t="shared" si="18"/>
        <v>0.3007594092</v>
      </c>
      <c r="AD22" s="5">
        <f t="shared" si="19"/>
        <v>0.5484153619</v>
      </c>
      <c r="AE22" s="1"/>
      <c r="AF22" s="5">
        <v>12.0</v>
      </c>
      <c r="AG22" s="5">
        <v>2600.0</v>
      </c>
      <c r="AH22" s="5">
        <f t="shared" si="9"/>
        <v>3.414973348</v>
      </c>
      <c r="AI22" s="5">
        <f t="shared" si="10"/>
        <v>0.8098831931</v>
      </c>
      <c r="AJ22" s="5">
        <f t="shared" si="11"/>
        <v>0.8999351049</v>
      </c>
      <c r="AK22" s="1"/>
      <c r="AL22" s="5">
        <f t="shared" si="12"/>
        <v>0.3514964128</v>
      </c>
      <c r="AM22" s="5">
        <v>0.013448405129643055</v>
      </c>
      <c r="AN22" s="5">
        <f t="shared" si="13"/>
        <v>0.2669844109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>
      <c r="A23" s="5">
        <v>949.0</v>
      </c>
      <c r="B23" s="1" t="s">
        <v>68</v>
      </c>
      <c r="C23" s="1"/>
      <c r="D23" s="5">
        <v>28.1</v>
      </c>
      <c r="E23" s="5">
        <v>0.0</v>
      </c>
      <c r="F23" s="5">
        <v>3.0</v>
      </c>
      <c r="G23" s="5">
        <f t="shared" si="1"/>
        <v>20.4849</v>
      </c>
      <c r="H23" s="21">
        <f t="shared" si="2"/>
        <v>0</v>
      </c>
      <c r="I23" s="5">
        <f t="shared" si="3"/>
        <v>-0.7088475389</v>
      </c>
      <c r="J23" s="5">
        <f t="shared" si="4"/>
        <v>-0.2643671368</v>
      </c>
      <c r="K23" s="5">
        <f t="shared" si="5"/>
        <v>-0.4866073378</v>
      </c>
      <c r="L23" s="5">
        <f t="shared" si="6"/>
        <v>-0.6975724606</v>
      </c>
      <c r="M23" s="1"/>
      <c r="N23" s="5">
        <v>4.0</v>
      </c>
      <c r="O23" s="5">
        <v>1.0</v>
      </c>
      <c r="P23" s="5">
        <f t="shared" ref="P23:Q23" si="56">if(ISNUMBER(N23), (N23-average(N:N))/stdev(N:N), "")</f>
        <v>0.3570777979</v>
      </c>
      <c r="Q23" s="5">
        <f t="shared" si="56"/>
        <v>0.3069816835</v>
      </c>
      <c r="R23" s="5">
        <f t="shared" si="15"/>
        <v>0.3320297407</v>
      </c>
      <c r="S23" s="5">
        <f t="shared" si="16"/>
        <v>0.5762202189</v>
      </c>
      <c r="T23" s="1"/>
      <c r="U23" s="5">
        <v>65.43</v>
      </c>
      <c r="V23" s="5">
        <v>66.73</v>
      </c>
      <c r="W23" s="5">
        <v>61.85</v>
      </c>
      <c r="X23" s="5">
        <v>55.73</v>
      </c>
      <c r="Y23" s="5">
        <f t="shared" ref="Y23:AB23" si="57">if(U23=0, -1, (U23-average(U:U))/stdev(U:U))</f>
        <v>0.4617284793</v>
      </c>
      <c r="Z23" s="5">
        <f t="shared" si="57"/>
        <v>1.085052077</v>
      </c>
      <c r="AA23" s="5">
        <f t="shared" si="57"/>
        <v>0.04326011878</v>
      </c>
      <c r="AB23" s="5">
        <f t="shared" si="57"/>
        <v>0.9552751747</v>
      </c>
      <c r="AC23" s="5">
        <f t="shared" si="18"/>
        <v>0.6363289625</v>
      </c>
      <c r="AD23" s="5">
        <f t="shared" si="19"/>
        <v>0.7977023019</v>
      </c>
      <c r="AE23" s="1"/>
      <c r="AF23" s="5">
        <v>2.0</v>
      </c>
      <c r="AG23" s="5">
        <v>413.0</v>
      </c>
      <c r="AH23" s="5">
        <f t="shared" si="9"/>
        <v>2.615950052</v>
      </c>
      <c r="AI23" s="5">
        <f t="shared" si="10"/>
        <v>0.4806929582</v>
      </c>
      <c r="AJ23" s="5">
        <f t="shared" si="11"/>
        <v>0.6933202422</v>
      </c>
      <c r="AK23" s="1"/>
      <c r="AL23" s="5">
        <f t="shared" si="12"/>
        <v>0.3424175756</v>
      </c>
      <c r="AM23" s="5">
        <v>-0.05107982551242084</v>
      </c>
      <c r="AN23" s="5">
        <f t="shared" si="13"/>
        <v>0.2440432253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>
      <c r="A24" s="5">
        <v>814.0</v>
      </c>
      <c r="B24" s="1" t="s">
        <v>50</v>
      </c>
      <c r="C24" s="1"/>
      <c r="D24" s="5">
        <v>162.2</v>
      </c>
      <c r="E24" s="5">
        <v>-0.100000000000023</v>
      </c>
      <c r="F24" s="5">
        <v>4.0</v>
      </c>
      <c r="G24" s="5">
        <f t="shared" si="1"/>
        <v>106.41942</v>
      </c>
      <c r="H24" s="21">
        <f t="shared" si="2"/>
        <v>-0.0006165228113</v>
      </c>
      <c r="I24" s="5">
        <f t="shared" si="3"/>
        <v>0.261060825</v>
      </c>
      <c r="J24" s="5">
        <f t="shared" si="4"/>
        <v>-0.2658716091</v>
      </c>
      <c r="K24" s="5">
        <f t="shared" si="5"/>
        <v>-0.002405392033</v>
      </c>
      <c r="L24" s="5">
        <f t="shared" si="6"/>
        <v>-0.04904479618</v>
      </c>
      <c r="M24" s="1"/>
      <c r="N24" s="5">
        <v>4.0</v>
      </c>
      <c r="O24" s="5">
        <v>1.0</v>
      </c>
      <c r="P24" s="5">
        <f t="shared" ref="P24:Q24" si="58">if(ISNUMBER(N24), (N24-average(N:N))/stdev(N:N), "")</f>
        <v>0.3570777979</v>
      </c>
      <c r="Q24" s="5">
        <f t="shared" si="58"/>
        <v>0.3069816835</v>
      </c>
      <c r="R24" s="5">
        <f t="shared" si="15"/>
        <v>0.3320297407</v>
      </c>
      <c r="S24" s="5">
        <f t="shared" si="16"/>
        <v>0.5762202189</v>
      </c>
      <c r="T24" s="1"/>
      <c r="U24" s="5">
        <v>59.05</v>
      </c>
      <c r="V24" s="5">
        <v>58.09</v>
      </c>
      <c r="W24" s="5">
        <v>58.59</v>
      </c>
      <c r="X24" s="5">
        <v>38.09</v>
      </c>
      <c r="Y24" s="5">
        <f t="shared" ref="Y24:AB24" si="59">if(U24=0, -1, (U24-average(U:U))/stdev(U:U))</f>
        <v>0.02421848679</v>
      </c>
      <c r="Z24" s="5">
        <f t="shared" si="59"/>
        <v>0.5129846721</v>
      </c>
      <c r="AA24" s="5">
        <f t="shared" si="59"/>
        <v>-0.2205079371</v>
      </c>
      <c r="AB24" s="5">
        <f t="shared" si="59"/>
        <v>-0.3714401897</v>
      </c>
      <c r="AC24" s="5">
        <f t="shared" si="18"/>
        <v>-0.01368624198</v>
      </c>
      <c r="AD24" s="5">
        <f t="shared" si="19"/>
        <v>-0.116988213</v>
      </c>
      <c r="AE24" s="1"/>
      <c r="AF24" s="5">
        <v>1.0</v>
      </c>
      <c r="AG24" s="5">
        <v>146.0</v>
      </c>
      <c r="AH24" s="5">
        <f t="shared" si="9"/>
        <v>2.164352856</v>
      </c>
      <c r="AI24" s="5">
        <f t="shared" si="10"/>
        <v>0.2946390751</v>
      </c>
      <c r="AJ24" s="5">
        <f t="shared" si="11"/>
        <v>0.5428066646</v>
      </c>
      <c r="AK24" s="1"/>
      <c r="AL24" s="5">
        <f t="shared" si="12"/>
        <v>0.2382484686</v>
      </c>
      <c r="AM24" s="5">
        <v>0.24464871569845703</v>
      </c>
      <c r="AN24" s="5">
        <f t="shared" si="13"/>
        <v>0.2398485304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>
      <c r="A25" s="5">
        <v>616.0</v>
      </c>
      <c r="B25" s="1" t="s">
        <v>37</v>
      </c>
      <c r="C25" s="1"/>
      <c r="D25" s="5">
        <v>198.1</v>
      </c>
      <c r="E25" s="5">
        <v>1.0</v>
      </c>
      <c r="F25" s="5">
        <v>5.0</v>
      </c>
      <c r="G25" s="5">
        <f t="shared" si="1"/>
        <v>116.976069</v>
      </c>
      <c r="H25" s="21">
        <f t="shared" si="2"/>
        <v>0.005047955578</v>
      </c>
      <c r="I25" s="5">
        <f t="shared" si="3"/>
        <v>0.3802094764</v>
      </c>
      <c r="J25" s="5">
        <f t="shared" si="4"/>
        <v>-0.2520488429</v>
      </c>
      <c r="K25" s="5">
        <f t="shared" si="5"/>
        <v>0.06408031674</v>
      </c>
      <c r="L25" s="5">
        <f t="shared" si="6"/>
        <v>0.2531409029</v>
      </c>
      <c r="M25" s="1"/>
      <c r="N25" s="5">
        <v>4.0</v>
      </c>
      <c r="O25" s="5">
        <v>0.0</v>
      </c>
      <c r="P25" s="5">
        <f t="shared" ref="P25:Q25" si="60">if(ISNUMBER(N25), (N25-average(N:N))/stdev(N:N), "")</f>
        <v>0.3570777979</v>
      </c>
      <c r="Q25" s="5">
        <f t="shared" si="60"/>
        <v>-2.033753653</v>
      </c>
      <c r="R25" s="5">
        <f t="shared" si="15"/>
        <v>-0.8383379276</v>
      </c>
      <c r="S25" s="5">
        <f t="shared" si="16"/>
        <v>-0.9156079552</v>
      </c>
      <c r="T25" s="1"/>
      <c r="U25" s="5">
        <v>56.25</v>
      </c>
      <c r="V25" s="5">
        <v>52.34</v>
      </c>
      <c r="W25" s="5">
        <v>66.41</v>
      </c>
      <c r="X25" s="5">
        <v>46.09</v>
      </c>
      <c r="Y25" s="5">
        <f t="shared" ref="Y25:AB25" si="61">if(U25=0, -1, (U25-average(U:U))/stdev(U:U))</f>
        <v>-0.1677921682</v>
      </c>
      <c r="Z25" s="5">
        <f t="shared" si="61"/>
        <v>0.132268517</v>
      </c>
      <c r="AA25" s="5">
        <f t="shared" si="61"/>
        <v>0.4122117553</v>
      </c>
      <c r="AB25" s="5">
        <f t="shared" si="61"/>
        <v>0.2302447828</v>
      </c>
      <c r="AC25" s="5">
        <f t="shared" si="18"/>
        <v>0.1517332217</v>
      </c>
      <c r="AD25" s="5">
        <f t="shared" si="19"/>
        <v>0.3895294876</v>
      </c>
      <c r="AE25" s="1"/>
      <c r="AF25" s="5">
        <v>5.0</v>
      </c>
      <c r="AG25" s="5">
        <v>2300.0</v>
      </c>
      <c r="AH25" s="5">
        <f t="shared" si="9"/>
        <v>3.361727836</v>
      </c>
      <c r="AI25" s="5">
        <f t="shared" si="10"/>
        <v>0.7879465328</v>
      </c>
      <c r="AJ25" s="5">
        <f t="shared" si="11"/>
        <v>0.8876635245</v>
      </c>
      <c r="AK25" s="1"/>
      <c r="AL25" s="5">
        <f t="shared" si="12"/>
        <v>0.15368149</v>
      </c>
      <c r="AM25" s="5">
        <v>0.18953942420631442</v>
      </c>
      <c r="AN25" s="5">
        <f t="shared" si="13"/>
        <v>0.1626459735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>
      <c r="A26" s="5">
        <v>1183.0</v>
      </c>
      <c r="B26" s="1" t="s">
        <v>100</v>
      </c>
      <c r="C26" s="1"/>
      <c r="D26" s="5">
        <v>116.4</v>
      </c>
      <c r="E26" s="5">
        <v>14.9</v>
      </c>
      <c r="F26" s="5">
        <v>1.0</v>
      </c>
      <c r="G26" s="5">
        <f t="shared" si="1"/>
        <v>104.76</v>
      </c>
      <c r="H26" s="21">
        <f t="shared" si="2"/>
        <v>0.1280068729</v>
      </c>
      <c r="I26" s="5">
        <f t="shared" si="3"/>
        <v>0.2423316189</v>
      </c>
      <c r="J26" s="5">
        <f t="shared" si="4"/>
        <v>0.04800215086</v>
      </c>
      <c r="K26" s="5">
        <f t="shared" si="5"/>
        <v>0.1451668849</v>
      </c>
      <c r="L26" s="5">
        <f t="shared" si="6"/>
        <v>0.3810077229</v>
      </c>
      <c r="M26" s="1"/>
      <c r="N26" s="5">
        <v>4.0</v>
      </c>
      <c r="O26" s="5">
        <v>1.0</v>
      </c>
      <c r="P26" s="5">
        <f t="shared" ref="P26:Q26" si="62">if(ISNUMBER(N26), (N26-average(N:N))/stdev(N:N), "")</f>
        <v>0.3570777979</v>
      </c>
      <c r="Q26" s="5">
        <f t="shared" si="62"/>
        <v>0.3069816835</v>
      </c>
      <c r="R26" s="5">
        <f t="shared" si="15"/>
        <v>0.3320297407</v>
      </c>
      <c r="S26" s="5">
        <f t="shared" si="16"/>
        <v>0.5762202189</v>
      </c>
      <c r="T26" s="1"/>
      <c r="U26" s="5">
        <v>73.5</v>
      </c>
      <c r="V26" s="5">
        <v>48.37</v>
      </c>
      <c r="W26" s="5">
        <v>67.51</v>
      </c>
      <c r="X26" s="5">
        <v>54.49</v>
      </c>
      <c r="Y26" s="5">
        <f t="shared" ref="Y26:AB26" si="63">if(U26=0, -1, (U26-average(U:U))/stdev(U:U))</f>
        <v>1.015130617</v>
      </c>
      <c r="Z26" s="5">
        <f t="shared" si="63"/>
        <v>-0.1305911588</v>
      </c>
      <c r="AA26" s="5">
        <f t="shared" si="63"/>
        <v>0.5012132465</v>
      </c>
      <c r="AB26" s="5">
        <f t="shared" si="63"/>
        <v>0.8620140039</v>
      </c>
      <c r="AC26" s="5">
        <f t="shared" si="18"/>
        <v>0.5619416772</v>
      </c>
      <c r="AD26" s="5">
        <f t="shared" si="19"/>
        <v>0.7496276924</v>
      </c>
      <c r="AE26" s="1"/>
      <c r="AF26" s="5">
        <v>1.0</v>
      </c>
      <c r="AG26" s="5">
        <v>1.0</v>
      </c>
      <c r="AH26" s="5">
        <f t="shared" si="9"/>
        <v>0</v>
      </c>
      <c r="AI26" s="5">
        <f t="shared" si="10"/>
        <v>-0.5970543563</v>
      </c>
      <c r="AJ26" s="5">
        <f t="shared" si="11"/>
        <v>-0.772692925</v>
      </c>
      <c r="AK26" s="1"/>
      <c r="AL26" s="5">
        <f t="shared" si="12"/>
        <v>0.2335406773</v>
      </c>
      <c r="AM26" s="17">
        <v>-0.128115910258843</v>
      </c>
      <c r="AN26" s="5">
        <f t="shared" si="13"/>
        <v>0.1431265304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>
      <c r="A27" s="5">
        <v>1081.0</v>
      </c>
      <c r="B27" s="1" t="s">
        <v>96</v>
      </c>
      <c r="C27" s="1"/>
      <c r="D27" s="5">
        <v>56.6</v>
      </c>
      <c r="E27" s="5">
        <v>0.0</v>
      </c>
      <c r="F27" s="5">
        <v>2.0</v>
      </c>
      <c r="G27" s="5">
        <f t="shared" si="1"/>
        <v>45.846</v>
      </c>
      <c r="H27" s="21">
        <f t="shared" si="2"/>
        <v>0</v>
      </c>
      <c r="I27" s="5">
        <f t="shared" si="3"/>
        <v>-0.4226070035</v>
      </c>
      <c r="J27" s="5">
        <f t="shared" si="4"/>
        <v>-0.2643671368</v>
      </c>
      <c r="K27" s="5">
        <f t="shared" si="5"/>
        <v>-0.3434870702</v>
      </c>
      <c r="L27" s="5">
        <f t="shared" si="6"/>
        <v>-0.5860776998</v>
      </c>
      <c r="M27" s="1"/>
      <c r="N27" s="5">
        <v>4.0</v>
      </c>
      <c r="O27" s="5">
        <v>1.0</v>
      </c>
      <c r="P27" s="5">
        <f t="shared" ref="P27:Q27" si="64">if(ISNUMBER(N27), (N27-average(N:N))/stdev(N:N), "")</f>
        <v>0.3570777979</v>
      </c>
      <c r="Q27" s="5">
        <f t="shared" si="64"/>
        <v>0.3069816835</v>
      </c>
      <c r="R27" s="5">
        <f t="shared" si="15"/>
        <v>0.3320297407</v>
      </c>
      <c r="S27" s="5">
        <f t="shared" si="16"/>
        <v>0.5762202189</v>
      </c>
      <c r="T27" s="1"/>
      <c r="U27" s="5">
        <v>64.26</v>
      </c>
      <c r="V27" s="5">
        <v>50.39</v>
      </c>
      <c r="W27" s="5">
        <v>56.84</v>
      </c>
      <c r="X27" s="5">
        <v>44.6</v>
      </c>
      <c r="Y27" s="5">
        <f t="shared" ref="Y27:AB27" si="65">if(U27=0, -1, (U27-average(U:U))/stdev(U:U))</f>
        <v>0.3814954556</v>
      </c>
      <c r="Z27" s="5">
        <f t="shared" si="65"/>
        <v>0.00315608175</v>
      </c>
      <c r="AA27" s="5">
        <f t="shared" si="65"/>
        <v>-0.3621012187</v>
      </c>
      <c r="AB27" s="5">
        <f t="shared" si="65"/>
        <v>0.1181809567</v>
      </c>
      <c r="AC27" s="5">
        <f t="shared" si="18"/>
        <v>0.03518281885</v>
      </c>
      <c r="AD27" s="5">
        <f t="shared" si="19"/>
        <v>0.1875708369</v>
      </c>
      <c r="AE27" s="1"/>
      <c r="AF27" s="5">
        <v>1.0</v>
      </c>
      <c r="AG27" s="5">
        <v>3900.0</v>
      </c>
      <c r="AH27" s="5">
        <f t="shared" si="9"/>
        <v>3.591064607</v>
      </c>
      <c r="AI27" s="5">
        <f t="shared" si="10"/>
        <v>0.8824311691</v>
      </c>
      <c r="AJ27" s="5">
        <f t="shared" si="11"/>
        <v>0.9393780757</v>
      </c>
      <c r="AK27" s="1"/>
      <c r="AL27" s="5">
        <f t="shared" si="12"/>
        <v>0.2792728579</v>
      </c>
      <c r="AM27" s="5">
        <v>-0.3043943324812772</v>
      </c>
      <c r="AN27" s="5">
        <f t="shared" si="13"/>
        <v>0.1333560603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>
      <c r="A28" s="5">
        <v>541.0</v>
      </c>
      <c r="B28" s="1" t="s">
        <v>58</v>
      </c>
      <c r="C28" s="1"/>
      <c r="D28" s="5">
        <v>47.9</v>
      </c>
      <c r="E28" s="5">
        <v>0.0</v>
      </c>
      <c r="F28" s="5">
        <v>5.0</v>
      </c>
      <c r="G28" s="5">
        <f t="shared" si="1"/>
        <v>28.284471</v>
      </c>
      <c r="H28" s="21">
        <f t="shared" si="2"/>
        <v>0</v>
      </c>
      <c r="I28" s="5">
        <f t="shared" si="3"/>
        <v>-0.620816918</v>
      </c>
      <c r="J28" s="5">
        <f t="shared" si="4"/>
        <v>-0.2643671368</v>
      </c>
      <c r="K28" s="5">
        <f t="shared" si="5"/>
        <v>-0.4425920274</v>
      </c>
      <c r="L28" s="5">
        <f t="shared" si="6"/>
        <v>-0.6652759032</v>
      </c>
      <c r="M28" s="1"/>
      <c r="N28" s="5">
        <v>4.0</v>
      </c>
      <c r="O28" s="5">
        <v>1.0</v>
      </c>
      <c r="P28" s="5">
        <f t="shared" ref="P28:Q28" si="66">if(ISNUMBER(N28), (N28-average(N:N))/stdev(N:N), "")</f>
        <v>0.3570777979</v>
      </c>
      <c r="Q28" s="5">
        <f t="shared" si="66"/>
        <v>0.3069816835</v>
      </c>
      <c r="R28" s="5">
        <f t="shared" si="15"/>
        <v>0.3320297407</v>
      </c>
      <c r="S28" s="5">
        <f t="shared" si="16"/>
        <v>0.5762202189</v>
      </c>
      <c r="T28" s="1"/>
      <c r="U28" s="5">
        <v>73.76</v>
      </c>
      <c r="V28" s="5">
        <v>61.26</v>
      </c>
      <c r="W28" s="5">
        <v>80.47</v>
      </c>
      <c r="X28" s="5">
        <v>59.51</v>
      </c>
      <c r="Y28" s="5">
        <f t="shared" ref="Y28:AB28" si="67">if(U28=0, -1, (U28-average(U:U))/stdev(U:U))</f>
        <v>1.032960178</v>
      </c>
      <c r="Z28" s="5">
        <f t="shared" si="67"/>
        <v>0.7228751437</v>
      </c>
      <c r="AA28" s="5">
        <f t="shared" si="67"/>
        <v>1.549812634</v>
      </c>
      <c r="AB28" s="5">
        <f t="shared" si="67"/>
        <v>1.239571324</v>
      </c>
      <c r="AC28" s="5">
        <f t="shared" si="18"/>
        <v>1.13630482</v>
      </c>
      <c r="AD28" s="5">
        <f t="shared" si="19"/>
        <v>1.065975994</v>
      </c>
      <c r="AE28" s="1"/>
      <c r="AF28" s="5">
        <v>0.0</v>
      </c>
      <c r="AG28" s="5">
        <v>0.0</v>
      </c>
      <c r="AH28" s="5">
        <f t="shared" si="9"/>
        <v>-1</v>
      </c>
      <c r="AI28" s="5">
        <f t="shared" si="10"/>
        <v>-1</v>
      </c>
      <c r="AJ28" s="5">
        <f t="shared" si="11"/>
        <v>-1</v>
      </c>
      <c r="AK28" s="1"/>
      <c r="AL28" s="5">
        <f t="shared" si="12"/>
        <v>-0.005769922545</v>
      </c>
      <c r="AM28" s="5">
        <v>0.22161455324394272</v>
      </c>
      <c r="AN28" s="5">
        <f t="shared" si="13"/>
        <v>0.0510761964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>
      <c r="A29" s="5">
        <v>239.0</v>
      </c>
      <c r="B29" s="1" t="s">
        <v>40</v>
      </c>
      <c r="C29" s="1"/>
      <c r="D29" s="5">
        <v>114.0</v>
      </c>
      <c r="E29" s="5">
        <v>0.0</v>
      </c>
      <c r="F29" s="5">
        <v>5.0</v>
      </c>
      <c r="G29" s="5">
        <f t="shared" si="1"/>
        <v>67.31586</v>
      </c>
      <c r="H29" s="21">
        <f t="shared" si="2"/>
        <v>0</v>
      </c>
      <c r="I29" s="5">
        <f t="shared" si="3"/>
        <v>-0.180285329</v>
      </c>
      <c r="J29" s="5">
        <f t="shared" si="4"/>
        <v>-0.2643671368</v>
      </c>
      <c r="K29" s="5">
        <f t="shared" si="5"/>
        <v>-0.2223262329</v>
      </c>
      <c r="L29" s="5">
        <f t="shared" si="6"/>
        <v>-0.4715148279</v>
      </c>
      <c r="M29" s="1"/>
      <c r="N29" s="5">
        <v>4.0</v>
      </c>
      <c r="O29" s="5">
        <v>1.0</v>
      </c>
      <c r="P29" s="5">
        <f t="shared" ref="P29:Q29" si="68">if(ISNUMBER(N29), (N29-average(N:N))/stdev(N:N), "")</f>
        <v>0.3570777979</v>
      </c>
      <c r="Q29" s="5">
        <f t="shared" si="68"/>
        <v>0.3069816835</v>
      </c>
      <c r="R29" s="5">
        <f t="shared" si="15"/>
        <v>0.3320297407</v>
      </c>
      <c r="S29" s="5">
        <f t="shared" si="16"/>
        <v>0.5762202189</v>
      </c>
      <c r="T29" s="1"/>
      <c r="U29" s="5">
        <v>66.6</v>
      </c>
      <c r="V29" s="5">
        <v>58.07</v>
      </c>
      <c r="W29" s="5">
        <v>71.61</v>
      </c>
      <c r="X29" s="5">
        <v>53.52</v>
      </c>
      <c r="Y29" s="5">
        <f t="shared" ref="Y29:AB29" si="69">if(U29=0, -1, (U29-average(U:U))/stdev(U:U))</f>
        <v>0.541961503</v>
      </c>
      <c r="Z29" s="5">
        <f t="shared" si="69"/>
        <v>0.511660442</v>
      </c>
      <c r="AA29" s="5">
        <f t="shared" si="69"/>
        <v>0.8329460776</v>
      </c>
      <c r="AB29" s="5">
        <f t="shared" si="69"/>
        <v>0.789059701</v>
      </c>
      <c r="AC29" s="5">
        <f t="shared" si="18"/>
        <v>0.6689069309</v>
      </c>
      <c r="AD29" s="5">
        <f t="shared" si="19"/>
        <v>0.8178673064</v>
      </c>
      <c r="AE29" s="1"/>
      <c r="AF29" s="5">
        <v>0.0</v>
      </c>
      <c r="AG29" s="5">
        <v>0.0</v>
      </c>
      <c r="AH29" s="5">
        <f t="shared" si="9"/>
        <v>-1</v>
      </c>
      <c r="AI29" s="5">
        <f t="shared" si="10"/>
        <v>-1</v>
      </c>
      <c r="AJ29" s="5">
        <f t="shared" si="11"/>
        <v>-1</v>
      </c>
      <c r="AK29" s="1"/>
      <c r="AL29" s="5">
        <f t="shared" si="12"/>
        <v>-0.01935682564</v>
      </c>
      <c r="AM29" s="5">
        <v>0.18569821735795322</v>
      </c>
      <c r="AN29" s="5">
        <f t="shared" si="13"/>
        <v>0.03190693511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>
      <c r="A30" s="5">
        <v>955.0</v>
      </c>
      <c r="B30" s="1" t="s">
        <v>89</v>
      </c>
      <c r="C30" s="1"/>
      <c r="D30" s="5">
        <v>43.0</v>
      </c>
      <c r="E30" s="5">
        <v>7.2</v>
      </c>
      <c r="F30" s="5">
        <v>3.0</v>
      </c>
      <c r="G30" s="5">
        <f t="shared" si="1"/>
        <v>31.347</v>
      </c>
      <c r="H30" s="21">
        <f t="shared" si="2"/>
        <v>0.1674418605</v>
      </c>
      <c r="I30" s="5">
        <f t="shared" si="3"/>
        <v>-0.586251385</v>
      </c>
      <c r="J30" s="5">
        <f t="shared" si="4"/>
        <v>0.1442335384</v>
      </c>
      <c r="K30" s="5">
        <f t="shared" si="5"/>
        <v>-0.2210089233</v>
      </c>
      <c r="L30" s="5">
        <f t="shared" si="6"/>
        <v>-0.4701158615</v>
      </c>
      <c r="M30" s="1"/>
      <c r="N30" s="5">
        <v>4.0</v>
      </c>
      <c r="O30" s="5">
        <v>1.0</v>
      </c>
      <c r="P30" s="5">
        <f t="shared" ref="P30:Q30" si="70">if(ISNUMBER(N30), (N30-average(N:N))/stdev(N:N), "")</f>
        <v>0.3570777979</v>
      </c>
      <c r="Q30" s="5">
        <f t="shared" si="70"/>
        <v>0.3069816835</v>
      </c>
      <c r="R30" s="5">
        <f t="shared" si="15"/>
        <v>0.3320297407</v>
      </c>
      <c r="S30" s="5">
        <f t="shared" si="16"/>
        <v>0.5762202189</v>
      </c>
      <c r="T30" s="1"/>
      <c r="U30" s="5">
        <v>69.01</v>
      </c>
      <c r="V30" s="5">
        <v>42.9</v>
      </c>
      <c r="W30" s="5">
        <v>63.09</v>
      </c>
      <c r="X30" s="5">
        <v>31.58</v>
      </c>
      <c r="Y30" s="5">
        <f t="shared" ref="Y30:AB30" si="71">if(U30=0, -1, (U30-average(U:U))/stdev(U:U))</f>
        <v>0.7072278168</v>
      </c>
      <c r="Z30" s="5">
        <f t="shared" si="71"/>
        <v>-0.4927680925</v>
      </c>
      <c r="AA30" s="5">
        <f t="shared" si="71"/>
        <v>0.1435890726</v>
      </c>
      <c r="AB30" s="5">
        <f t="shared" si="71"/>
        <v>-0.861061336</v>
      </c>
      <c r="AC30" s="5">
        <f t="shared" si="18"/>
        <v>-0.1257531348</v>
      </c>
      <c r="AD30" s="5">
        <f t="shared" si="19"/>
        <v>-0.3546168845</v>
      </c>
      <c r="AE30" s="1"/>
      <c r="AF30" s="5">
        <v>28.0</v>
      </c>
      <c r="AG30" s="5">
        <v>24036.0</v>
      </c>
      <c r="AH30" s="5">
        <f t="shared" si="9"/>
        <v>4.380862195</v>
      </c>
      <c r="AI30" s="5">
        <f t="shared" si="10"/>
        <v>1.207820497</v>
      </c>
      <c r="AJ30" s="5">
        <f t="shared" si="11"/>
        <v>1.09900887</v>
      </c>
      <c r="AK30" s="1"/>
      <c r="AL30" s="5">
        <f t="shared" si="12"/>
        <v>0.2126240858</v>
      </c>
      <c r="AM30" s="5">
        <v>-0.5367306052871582</v>
      </c>
      <c r="AN30" s="5">
        <f t="shared" si="13"/>
        <v>0.02528541304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>
      <c r="A31" s="5">
        <v>830.0</v>
      </c>
      <c r="B31" s="1" t="s">
        <v>53</v>
      </c>
      <c r="C31" s="1"/>
      <c r="D31" s="5">
        <v>381.6</v>
      </c>
      <c r="E31" s="5">
        <v>2.0</v>
      </c>
      <c r="F31" s="5">
        <v>4.0</v>
      </c>
      <c r="G31" s="5">
        <f t="shared" si="1"/>
        <v>250.36776</v>
      </c>
      <c r="H31" s="21">
        <f t="shared" si="2"/>
        <v>0.005241090147</v>
      </c>
      <c r="I31" s="5">
        <f t="shared" si="3"/>
        <v>1.885747842</v>
      </c>
      <c r="J31" s="5">
        <f t="shared" si="4"/>
        <v>-0.2515775455</v>
      </c>
      <c r="K31" s="5">
        <f t="shared" si="5"/>
        <v>0.8170851482</v>
      </c>
      <c r="L31" s="5">
        <f t="shared" si="6"/>
        <v>0.9039276233</v>
      </c>
      <c r="M31" s="1"/>
      <c r="N31" s="5">
        <v>4.0</v>
      </c>
      <c r="O31" s="5">
        <v>1.0</v>
      </c>
      <c r="P31" s="5">
        <f t="shared" ref="P31:Q31" si="72">if(ISNUMBER(N31), (N31-average(N:N))/stdev(N:N), "")</f>
        <v>0.3570777979</v>
      </c>
      <c r="Q31" s="5">
        <f t="shared" si="72"/>
        <v>0.3069816835</v>
      </c>
      <c r="R31" s="5">
        <f t="shared" si="15"/>
        <v>0.3320297407</v>
      </c>
      <c r="S31" s="5">
        <f t="shared" si="16"/>
        <v>0.5762202189</v>
      </c>
      <c r="T31" s="1"/>
      <c r="U31" s="5">
        <v>43.88</v>
      </c>
      <c r="V31" s="5">
        <v>43.82</v>
      </c>
      <c r="W31" s="5">
        <v>44.27</v>
      </c>
      <c r="X31" s="5">
        <v>26.11</v>
      </c>
      <c r="Y31" s="5">
        <f t="shared" ref="Y31:AB31" si="73">if(U31=0, -1, (U31-average(U:U))/stdev(U:U))</f>
        <v>-1.016067812</v>
      </c>
      <c r="Z31" s="5">
        <f t="shared" si="73"/>
        <v>-0.4318535077</v>
      </c>
      <c r="AA31" s="5">
        <f t="shared" si="73"/>
        <v>-1.379145532</v>
      </c>
      <c r="AB31" s="5">
        <f t="shared" si="73"/>
        <v>-1.272463436</v>
      </c>
      <c r="AC31" s="5">
        <f t="shared" si="18"/>
        <v>-1.024882572</v>
      </c>
      <c r="AD31" s="5">
        <f t="shared" si="19"/>
        <v>-1.012364841</v>
      </c>
      <c r="AE31" s="1"/>
      <c r="AF31" s="5">
        <v>0.0</v>
      </c>
      <c r="AG31" s="5">
        <v>0.0</v>
      </c>
      <c r="AH31" s="5">
        <f t="shared" si="9"/>
        <v>-1</v>
      </c>
      <c r="AI31" s="5">
        <f t="shared" si="10"/>
        <v>-1</v>
      </c>
      <c r="AJ31" s="5">
        <f t="shared" si="11"/>
        <v>-1</v>
      </c>
      <c r="AK31" s="1"/>
      <c r="AL31" s="5">
        <f t="shared" si="12"/>
        <v>-0.1330542498</v>
      </c>
      <c r="AM31" s="5">
        <v>0.49609302462596294</v>
      </c>
      <c r="AN31" s="5">
        <f t="shared" si="13"/>
        <v>0.02423256882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>
      <c r="A32" s="5">
        <v>513.0</v>
      </c>
      <c r="B32" s="1" t="s">
        <v>57</v>
      </c>
      <c r="C32" s="1"/>
      <c r="D32" s="5">
        <v>28.8</v>
      </c>
      <c r="E32" s="5">
        <v>0.0</v>
      </c>
      <c r="F32" s="5">
        <v>5.0</v>
      </c>
      <c r="G32" s="5">
        <f t="shared" si="1"/>
        <v>17.006112</v>
      </c>
      <c r="H32" s="21">
        <f t="shared" si="2"/>
        <v>0</v>
      </c>
      <c r="I32" s="5">
        <f t="shared" si="3"/>
        <v>-0.7481112198</v>
      </c>
      <c r="J32" s="5">
        <f t="shared" si="4"/>
        <v>-0.2643671368</v>
      </c>
      <c r="K32" s="5">
        <f t="shared" si="5"/>
        <v>-0.5062391783</v>
      </c>
      <c r="L32" s="5">
        <f t="shared" si="6"/>
        <v>-0.7115048688</v>
      </c>
      <c r="M32" s="1"/>
      <c r="N32" s="5">
        <v>4.0</v>
      </c>
      <c r="O32" s="5">
        <v>1.0</v>
      </c>
      <c r="P32" s="5">
        <f t="shared" ref="P32:Q32" si="74">if(ISNUMBER(N32), (N32-average(N:N))/stdev(N:N), "")</f>
        <v>0.3570777979</v>
      </c>
      <c r="Q32" s="5">
        <f t="shared" si="74"/>
        <v>0.3069816835</v>
      </c>
      <c r="R32" s="5">
        <f t="shared" si="15"/>
        <v>0.3320297407</v>
      </c>
      <c r="S32" s="5">
        <f t="shared" si="16"/>
        <v>0.5762202189</v>
      </c>
      <c r="T32" s="1"/>
      <c r="U32" s="5">
        <v>64.45</v>
      </c>
      <c r="V32" s="5">
        <v>68.29</v>
      </c>
      <c r="W32" s="5">
        <v>68.84</v>
      </c>
      <c r="X32" s="5">
        <v>59.51</v>
      </c>
      <c r="Y32" s="5">
        <f t="shared" ref="Y32:AB32" si="75">if(U32=0, -1, (U32-average(U:U))/stdev(U:U))</f>
        <v>0.3945247501</v>
      </c>
      <c r="Z32" s="5">
        <f t="shared" si="75"/>
        <v>1.188342026</v>
      </c>
      <c r="AA32" s="5">
        <f t="shared" si="75"/>
        <v>0.6088241405</v>
      </c>
      <c r="AB32" s="5">
        <f t="shared" si="75"/>
        <v>1.239571324</v>
      </c>
      <c r="AC32" s="5">
        <f t="shared" si="18"/>
        <v>0.8578155601</v>
      </c>
      <c r="AD32" s="5">
        <f t="shared" si="19"/>
        <v>0.9261833296</v>
      </c>
      <c r="AE32" s="1"/>
      <c r="AF32" s="5">
        <v>0.0</v>
      </c>
      <c r="AG32" s="5">
        <v>0.0</v>
      </c>
      <c r="AH32" s="5">
        <f t="shared" si="9"/>
        <v>-1</v>
      </c>
      <c r="AI32" s="5">
        <f t="shared" si="10"/>
        <v>-1</v>
      </c>
      <c r="AJ32" s="5">
        <f t="shared" si="11"/>
        <v>-1</v>
      </c>
      <c r="AK32" s="1"/>
      <c r="AL32" s="5">
        <f t="shared" si="12"/>
        <v>-0.05227533007</v>
      </c>
      <c r="AM32" s="5">
        <v>-0.02634034712750692</v>
      </c>
      <c r="AN32" s="5">
        <f t="shared" si="13"/>
        <v>-0.04579158433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>
      <c r="A33" s="5">
        <v>810.0</v>
      </c>
      <c r="B33" s="1" t="s">
        <v>54</v>
      </c>
      <c r="C33" s="1"/>
      <c r="D33" s="5">
        <v>371.5</v>
      </c>
      <c r="E33" s="5">
        <v>0.899999999999977</v>
      </c>
      <c r="F33" s="5">
        <v>4.0</v>
      </c>
      <c r="G33" s="5">
        <f t="shared" si="1"/>
        <v>243.74115</v>
      </c>
      <c r="H33" s="21">
        <f t="shared" si="2"/>
        <v>0.002422611036</v>
      </c>
      <c r="I33" s="5">
        <f t="shared" si="3"/>
        <v>1.81095596</v>
      </c>
      <c r="J33" s="5">
        <f t="shared" si="4"/>
        <v>-0.2584553505</v>
      </c>
      <c r="K33" s="5">
        <f t="shared" si="5"/>
        <v>0.7762503048</v>
      </c>
      <c r="L33" s="5">
        <f t="shared" si="6"/>
        <v>0.8810506823</v>
      </c>
      <c r="M33" s="1"/>
      <c r="N33" s="5">
        <v>4.0</v>
      </c>
      <c r="O33" s="5">
        <v>1.0</v>
      </c>
      <c r="P33" s="5">
        <f t="shared" ref="P33:Q33" si="76">if(ISNUMBER(N33), (N33-average(N:N))/stdev(N:N), "")</f>
        <v>0.3570777979</v>
      </c>
      <c r="Q33" s="5">
        <f t="shared" si="76"/>
        <v>0.3069816835</v>
      </c>
      <c r="R33" s="5">
        <f t="shared" si="15"/>
        <v>0.3320297407</v>
      </c>
      <c r="S33" s="5">
        <f t="shared" si="16"/>
        <v>0.5762202189</v>
      </c>
      <c r="T33" s="1"/>
      <c r="U33" s="5">
        <v>52.86</v>
      </c>
      <c r="V33" s="5">
        <v>28.19</v>
      </c>
      <c r="W33" s="5">
        <v>60.61</v>
      </c>
      <c r="X33" s="5">
        <v>28.32</v>
      </c>
      <c r="Y33" s="5">
        <f t="shared" ref="Y33:AB33" si="77">if(U33=0, -1, (U33-average(U:U))/stdev(U:U))</f>
        <v>-0.4002622113</v>
      </c>
      <c r="Z33" s="5">
        <f t="shared" si="77"/>
        <v>-1.466739335</v>
      </c>
      <c r="AA33" s="5">
        <f t="shared" si="77"/>
        <v>-0.057068835</v>
      </c>
      <c r="AB33" s="5">
        <f t="shared" si="77"/>
        <v>-1.106247962</v>
      </c>
      <c r="AC33" s="5">
        <f t="shared" si="18"/>
        <v>-0.7575795858</v>
      </c>
      <c r="AD33" s="5">
        <f t="shared" si="19"/>
        <v>-0.8703904789</v>
      </c>
      <c r="AE33" s="1"/>
      <c r="AF33" s="5">
        <v>0.0</v>
      </c>
      <c r="AG33" s="5">
        <v>0.0</v>
      </c>
      <c r="AH33" s="5">
        <f t="shared" si="9"/>
        <v>-1</v>
      </c>
      <c r="AI33" s="5">
        <f t="shared" si="10"/>
        <v>-1</v>
      </c>
      <c r="AJ33" s="5">
        <f t="shared" si="11"/>
        <v>-1</v>
      </c>
      <c r="AK33" s="1"/>
      <c r="AL33" s="5">
        <f t="shared" si="12"/>
        <v>-0.1032798944</v>
      </c>
      <c r="AM33" s="5">
        <v>0.10311432218507618</v>
      </c>
      <c r="AN33" s="5">
        <f t="shared" si="13"/>
        <v>-0.05168134028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>
      <c r="A34" s="5">
        <v>877.0</v>
      </c>
      <c r="B34" s="1" t="s">
        <v>78</v>
      </c>
      <c r="C34" s="1"/>
      <c r="D34" s="5">
        <v>130.3</v>
      </c>
      <c r="E34" s="5">
        <v>1.0</v>
      </c>
      <c r="F34" s="5">
        <v>3.0</v>
      </c>
      <c r="G34" s="5">
        <f t="shared" si="1"/>
        <v>94.9887</v>
      </c>
      <c r="H34" s="21">
        <f t="shared" si="2"/>
        <v>0.007674597084</v>
      </c>
      <c r="I34" s="5">
        <f t="shared" si="3"/>
        <v>0.1320468859</v>
      </c>
      <c r="J34" s="5">
        <f t="shared" si="4"/>
        <v>-0.2456391703</v>
      </c>
      <c r="K34" s="5">
        <f t="shared" si="5"/>
        <v>-0.05679614222</v>
      </c>
      <c r="L34" s="5">
        <f t="shared" si="6"/>
        <v>-0.2383194122</v>
      </c>
      <c r="M34" s="1"/>
      <c r="N34" s="5">
        <v>4.0</v>
      </c>
      <c r="O34" s="5">
        <v>1.0</v>
      </c>
      <c r="P34" s="5">
        <f t="shared" ref="P34:Q34" si="78">if(ISNUMBER(N34), (N34-average(N:N))/stdev(N:N), "")</f>
        <v>0.3570777979</v>
      </c>
      <c r="Q34" s="5">
        <f t="shared" si="78"/>
        <v>0.3069816835</v>
      </c>
      <c r="R34" s="5">
        <f t="shared" si="15"/>
        <v>0.3320297407</v>
      </c>
      <c r="S34" s="5">
        <f t="shared" si="16"/>
        <v>0.5762202189</v>
      </c>
      <c r="T34" s="1"/>
      <c r="U34" s="5">
        <v>75.59</v>
      </c>
      <c r="V34" s="5">
        <v>66.41</v>
      </c>
      <c r="W34" s="5">
        <v>72.27</v>
      </c>
      <c r="X34" s="5">
        <v>41.67</v>
      </c>
      <c r="Y34" s="5">
        <f t="shared" ref="Y34:AB34" si="79">if(U34=0, -1, (U34-average(U:U))/stdev(U:U))</f>
        <v>1.158452856</v>
      </c>
      <c r="Z34" s="5">
        <f t="shared" si="79"/>
        <v>1.063864396</v>
      </c>
      <c r="AA34" s="5">
        <f t="shared" si="79"/>
        <v>0.8863469723</v>
      </c>
      <c r="AB34" s="5">
        <f t="shared" si="79"/>
        <v>-0.1021861645</v>
      </c>
      <c r="AC34" s="5">
        <f t="shared" si="18"/>
        <v>0.7516195149</v>
      </c>
      <c r="AD34" s="5">
        <f t="shared" si="19"/>
        <v>0.8669599269</v>
      </c>
      <c r="AE34" s="1"/>
      <c r="AF34" s="5">
        <v>3.0</v>
      </c>
      <c r="AG34" s="5">
        <v>0.0</v>
      </c>
      <c r="AH34" s="5">
        <f t="shared" si="9"/>
        <v>-1</v>
      </c>
      <c r="AI34" s="5">
        <f t="shared" si="10"/>
        <v>-1</v>
      </c>
      <c r="AJ34" s="5">
        <f t="shared" si="11"/>
        <v>-1</v>
      </c>
      <c r="AK34" s="1"/>
      <c r="AL34" s="5">
        <f t="shared" si="12"/>
        <v>0.05121518342</v>
      </c>
      <c r="AM34" s="5">
        <v>-0.3861498807723328</v>
      </c>
      <c r="AN34" s="5">
        <f t="shared" si="13"/>
        <v>-0.05812608263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>
      <c r="A35" s="5">
        <v>1042.0</v>
      </c>
      <c r="B35" s="1" t="s">
        <v>63</v>
      </c>
      <c r="C35" s="1"/>
      <c r="D35" s="5">
        <v>57.3</v>
      </c>
      <c r="E35" s="5">
        <v>5.8</v>
      </c>
      <c r="F35" s="5">
        <v>2.0</v>
      </c>
      <c r="G35" s="5">
        <f t="shared" si="1"/>
        <v>46.413</v>
      </c>
      <c r="H35" s="21">
        <f t="shared" si="2"/>
        <v>0.1012216405</v>
      </c>
      <c r="I35" s="5">
        <f t="shared" si="3"/>
        <v>-0.4162075026</v>
      </c>
      <c r="J35" s="5">
        <f t="shared" si="4"/>
        <v>-0.01736062043</v>
      </c>
      <c r="K35" s="5">
        <f t="shared" si="5"/>
        <v>-0.2167840615</v>
      </c>
      <c r="L35" s="5">
        <f t="shared" si="6"/>
        <v>-0.4656007533</v>
      </c>
      <c r="M35" s="1"/>
      <c r="N35" s="5">
        <v>4.0</v>
      </c>
      <c r="O35" s="5">
        <v>1.0</v>
      </c>
      <c r="P35" s="5">
        <f t="shared" ref="P35:Q35" si="80">if(ISNUMBER(N35), (N35-average(N:N))/stdev(N:N), "")</f>
        <v>0.3570777979</v>
      </c>
      <c r="Q35" s="5">
        <f t="shared" si="80"/>
        <v>0.3069816835</v>
      </c>
      <c r="R35" s="5">
        <f t="shared" si="15"/>
        <v>0.3320297407</v>
      </c>
      <c r="S35" s="5">
        <f t="shared" si="16"/>
        <v>0.5762202189</v>
      </c>
      <c r="T35" s="1"/>
      <c r="U35" s="5">
        <v>49.35</v>
      </c>
      <c r="V35" s="5">
        <v>39.0</v>
      </c>
      <c r="W35" s="5">
        <v>63.54</v>
      </c>
      <c r="X35" s="5">
        <v>41.6</v>
      </c>
      <c r="Y35" s="5">
        <f t="shared" ref="Y35:AB35" si="81">if(U35=0, -1, (U35-average(U:U))/stdev(U:U))</f>
        <v>-0.6409612824</v>
      </c>
      <c r="Z35" s="5">
        <f t="shared" si="81"/>
        <v>-0.7509929629</v>
      </c>
      <c r="AA35" s="5">
        <f t="shared" si="81"/>
        <v>0.1799987735</v>
      </c>
      <c r="AB35" s="5">
        <f t="shared" si="81"/>
        <v>-0.107450908</v>
      </c>
      <c r="AC35" s="5">
        <f t="shared" si="18"/>
        <v>-0.329851595</v>
      </c>
      <c r="AD35" s="5">
        <f t="shared" si="19"/>
        <v>-0.5743270801</v>
      </c>
      <c r="AE35" s="1"/>
      <c r="AF35" s="5">
        <v>1.0</v>
      </c>
      <c r="AG35" s="5">
        <v>27.0</v>
      </c>
      <c r="AH35" s="5">
        <f t="shared" si="9"/>
        <v>1.431363764</v>
      </c>
      <c r="AI35" s="5">
        <f t="shared" si="10"/>
        <v>-0.007345675903</v>
      </c>
      <c r="AJ35" s="5">
        <f t="shared" si="11"/>
        <v>-0.08570691864</v>
      </c>
      <c r="AK35" s="1"/>
      <c r="AL35" s="5">
        <f t="shared" si="12"/>
        <v>-0.1373536333</v>
      </c>
      <c r="AM35" s="5">
        <v>0.013170877905720814</v>
      </c>
      <c r="AN35" s="5">
        <f t="shared" si="13"/>
        <v>-0.0997225055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>
      <c r="A36" s="5">
        <v>1184.0</v>
      </c>
      <c r="B36" s="1" t="s">
        <v>109</v>
      </c>
      <c r="C36" s="1"/>
      <c r="D36" s="5">
        <v>40.3</v>
      </c>
      <c r="E36" s="5">
        <v>6.3</v>
      </c>
      <c r="F36" s="5">
        <v>1.0</v>
      </c>
      <c r="G36" s="5">
        <f t="shared" si="1"/>
        <v>36.27</v>
      </c>
      <c r="H36" s="21">
        <f t="shared" si="2"/>
        <v>0.1563275434</v>
      </c>
      <c r="I36" s="5">
        <f t="shared" si="3"/>
        <v>-0.530687464</v>
      </c>
      <c r="J36" s="5">
        <f t="shared" si="4"/>
        <v>0.1171117814</v>
      </c>
      <c r="K36" s="5">
        <f t="shared" si="5"/>
        <v>-0.2067878413</v>
      </c>
      <c r="L36" s="5">
        <f t="shared" si="6"/>
        <v>-0.4547393114</v>
      </c>
      <c r="M36" s="1"/>
      <c r="N36" s="5">
        <v>4.0</v>
      </c>
      <c r="O36" s="5">
        <v>1.0</v>
      </c>
      <c r="P36" s="5">
        <f t="shared" ref="P36:Q36" si="82">if(ISNUMBER(N36), (N36-average(N:N))/stdev(N:N), "")</f>
        <v>0.3570777979</v>
      </c>
      <c r="Q36" s="5">
        <f t="shared" si="82"/>
        <v>0.3069816835</v>
      </c>
      <c r="R36" s="5">
        <f t="shared" si="15"/>
        <v>0.3320297407</v>
      </c>
      <c r="S36" s="5">
        <f t="shared" si="16"/>
        <v>0.5762202189</v>
      </c>
      <c r="T36" s="1"/>
      <c r="U36" s="5">
        <v>62.76</v>
      </c>
      <c r="V36" s="5">
        <v>48.11</v>
      </c>
      <c r="W36" s="5">
        <v>63.02</v>
      </c>
      <c r="X36" s="5">
        <v>35.94</v>
      </c>
      <c r="Y36" s="5">
        <f t="shared" ref="Y36:AB36" si="83">if(U36=0, -1, (U36-average(U:U))/stdev(U:U))</f>
        <v>0.2786326047</v>
      </c>
      <c r="Z36" s="5">
        <f t="shared" si="83"/>
        <v>-0.1478061502</v>
      </c>
      <c r="AA36" s="5">
        <f t="shared" si="83"/>
        <v>0.1379253413</v>
      </c>
      <c r="AB36" s="5">
        <f t="shared" si="83"/>
        <v>-0.533143026</v>
      </c>
      <c r="AC36" s="5">
        <f t="shared" si="18"/>
        <v>-0.06609780756</v>
      </c>
      <c r="AD36" s="5">
        <f t="shared" si="19"/>
        <v>-0.2570949388</v>
      </c>
      <c r="AE36" s="1"/>
      <c r="AF36" s="5">
        <v>1.0</v>
      </c>
      <c r="AG36" s="5">
        <v>77.0</v>
      </c>
      <c r="AH36" s="5">
        <f t="shared" si="9"/>
        <v>1.886490725</v>
      </c>
      <c r="AI36" s="5">
        <f t="shared" si="10"/>
        <v>0.1801624379</v>
      </c>
      <c r="AJ36" s="5">
        <f t="shared" si="11"/>
        <v>0.4244554604</v>
      </c>
      <c r="AK36" s="1"/>
      <c r="AL36" s="5">
        <f t="shared" si="12"/>
        <v>0.0722103573</v>
      </c>
      <c r="AM36" s="5">
        <v>-0.6963922056112088</v>
      </c>
      <c r="AN36" s="5">
        <f t="shared" si="13"/>
        <v>-0.1199402834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>
      <c r="A37" s="5">
        <v>1123.0</v>
      </c>
      <c r="B37" s="1" t="s">
        <v>101</v>
      </c>
      <c r="C37" s="1"/>
      <c r="D37" s="5">
        <v>59.0</v>
      </c>
      <c r="E37" s="5">
        <v>43.9</v>
      </c>
      <c r="F37" s="5">
        <v>1.0</v>
      </c>
      <c r="G37" s="5">
        <f t="shared" si="1"/>
        <v>53.1</v>
      </c>
      <c r="H37" s="21">
        <f t="shared" si="2"/>
        <v>0.7440677966</v>
      </c>
      <c r="I37" s="5">
        <f t="shared" si="3"/>
        <v>-0.3407340231</v>
      </c>
      <c r="J37" s="5">
        <f t="shared" si="4"/>
        <v>1.551347304</v>
      </c>
      <c r="K37" s="5">
        <f t="shared" si="5"/>
        <v>0.6053066407</v>
      </c>
      <c r="L37" s="5">
        <f t="shared" si="6"/>
        <v>0.7780145504</v>
      </c>
      <c r="M37" s="1"/>
      <c r="N37" s="5">
        <v>2.0</v>
      </c>
      <c r="O37" s="5">
        <v>1.0</v>
      </c>
      <c r="P37" s="5">
        <f t="shared" ref="P37:Q37" si="84">if(ISNUMBER(N37), (N37-average(N:N))/stdev(N:N), "")</f>
        <v>-2.754600155</v>
      </c>
      <c r="Q37" s="5">
        <f t="shared" si="84"/>
        <v>0.3069816835</v>
      </c>
      <c r="R37" s="5">
        <f t="shared" si="15"/>
        <v>-1.223809236</v>
      </c>
      <c r="S37" s="5">
        <f t="shared" si="16"/>
        <v>-1.106259118</v>
      </c>
      <c r="T37" s="1"/>
      <c r="U37" s="5">
        <v>51.04</v>
      </c>
      <c r="V37" s="5">
        <v>28.39</v>
      </c>
      <c r="W37" s="5">
        <v>52.86</v>
      </c>
      <c r="X37" s="5">
        <v>20.96</v>
      </c>
      <c r="Y37" s="5">
        <f t="shared" ref="Y37:AB37" si="85">if(U37=0, -1, (U37-average(U:U))/stdev(U:U))</f>
        <v>-0.5250691371</v>
      </c>
      <c r="Z37" s="5">
        <f t="shared" si="85"/>
        <v>-1.453497033</v>
      </c>
      <c r="AA37" s="5">
        <f t="shared" si="85"/>
        <v>-0.6841247961</v>
      </c>
      <c r="AB37" s="5">
        <f t="shared" si="85"/>
        <v>-1.659798137</v>
      </c>
      <c r="AC37" s="5">
        <f t="shared" si="18"/>
        <v>-1.080622276</v>
      </c>
      <c r="AD37" s="5">
        <f t="shared" si="19"/>
        <v>-1.039529834</v>
      </c>
      <c r="AE37" s="1"/>
      <c r="AF37" s="5">
        <v>1.0</v>
      </c>
      <c r="AG37" s="5">
        <v>19000.0</v>
      </c>
      <c r="AH37" s="5">
        <f t="shared" si="9"/>
        <v>4.278753601</v>
      </c>
      <c r="AI37" s="5">
        <f t="shared" si="10"/>
        <v>1.165752697</v>
      </c>
      <c r="AJ37" s="5">
        <f t="shared" si="11"/>
        <v>1.079700281</v>
      </c>
      <c r="AK37" s="1"/>
      <c r="AL37" s="5">
        <f t="shared" si="12"/>
        <v>-0.07201853006</v>
      </c>
      <c r="AM37" s="5">
        <v>-0.27216246069926986</v>
      </c>
      <c r="AN37" s="5">
        <f t="shared" si="13"/>
        <v>-0.1220545127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>
      <c r="A38" s="5">
        <v>1233.0</v>
      </c>
      <c r="B38" s="1" t="s">
        <v>125</v>
      </c>
      <c r="C38" s="1"/>
      <c r="D38" s="5">
        <v>193.5</v>
      </c>
      <c r="E38" s="5">
        <v>193.5</v>
      </c>
      <c r="F38" s="5">
        <v>0.0</v>
      </c>
      <c r="G38" s="5">
        <f t="shared" si="1"/>
        <v>193.5</v>
      </c>
      <c r="H38" s="21">
        <f t="shared" si="2"/>
        <v>1</v>
      </c>
      <c r="I38" s="5">
        <f t="shared" si="3"/>
        <v>1.243904307</v>
      </c>
      <c r="J38" s="5" t="str">
        <f t="shared" si="4"/>
        <v/>
      </c>
      <c r="K38" s="5">
        <f t="shared" si="5"/>
        <v>1.243904307</v>
      </c>
      <c r="L38" s="5">
        <f t="shared" si="6"/>
        <v>1.11530458</v>
      </c>
      <c r="M38" s="1"/>
      <c r="N38" s="5">
        <v>4.0</v>
      </c>
      <c r="O38" s="5">
        <v>1.0</v>
      </c>
      <c r="P38" s="5">
        <f t="shared" ref="P38:Q38" si="86">if(ISNUMBER(N38), (N38-average(N:N))/stdev(N:N), "")</f>
        <v>0.3570777979</v>
      </c>
      <c r="Q38" s="5">
        <f t="shared" si="86"/>
        <v>0.3069816835</v>
      </c>
      <c r="R38" s="5">
        <f t="shared" si="15"/>
        <v>0.3320297407</v>
      </c>
      <c r="S38" s="5">
        <f t="shared" si="16"/>
        <v>0.5762202189</v>
      </c>
      <c r="T38" s="1"/>
      <c r="U38" s="5">
        <v>39.84</v>
      </c>
      <c r="V38" s="5">
        <v>39.06</v>
      </c>
      <c r="W38" s="5">
        <v>32.81</v>
      </c>
      <c r="X38" s="5">
        <v>25.78</v>
      </c>
      <c r="Y38" s="5">
        <f t="shared" ref="Y38:AB38" si="87">if(U38=0, -1, (U38-average(U:U))/stdev(U:U))</f>
        <v>-1.293111757</v>
      </c>
      <c r="Z38" s="5">
        <f t="shared" si="87"/>
        <v>-0.7470202726</v>
      </c>
      <c r="AA38" s="5">
        <f t="shared" si="87"/>
        <v>-2.30637925</v>
      </c>
      <c r="AB38" s="5">
        <f t="shared" si="87"/>
        <v>-1.297282941</v>
      </c>
      <c r="AC38" s="5">
        <f t="shared" si="18"/>
        <v>-1.410948555</v>
      </c>
      <c r="AD38" s="5">
        <f t="shared" si="19"/>
        <v>-1.187833555</v>
      </c>
      <c r="AE38" s="1"/>
      <c r="AF38" s="5">
        <v>0.0</v>
      </c>
      <c r="AG38" s="5">
        <v>0.0</v>
      </c>
      <c r="AH38" s="5">
        <f t="shared" si="9"/>
        <v>-1</v>
      </c>
      <c r="AI38" s="5">
        <f t="shared" si="10"/>
        <v>-1</v>
      </c>
      <c r="AJ38" s="5">
        <f t="shared" si="11"/>
        <v>-1</v>
      </c>
      <c r="AK38" s="1"/>
      <c r="AL38" s="5">
        <f t="shared" si="12"/>
        <v>-0.124077189</v>
      </c>
      <c r="AM38" s="1"/>
      <c r="AN38" s="5">
        <f t="shared" si="13"/>
        <v>-0.124077189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5">
        <v>174.0</v>
      </c>
      <c r="B39" s="1" t="s">
        <v>35</v>
      </c>
      <c r="C39" s="1"/>
      <c r="D39" s="5">
        <v>85.5</v>
      </c>
      <c r="E39" s="5">
        <v>0.0</v>
      </c>
      <c r="F39" s="5">
        <v>5.0</v>
      </c>
      <c r="G39" s="5">
        <f t="shared" si="1"/>
        <v>50.486895</v>
      </c>
      <c r="H39" s="21">
        <f t="shared" si="2"/>
        <v>0</v>
      </c>
      <c r="I39" s="5">
        <f t="shared" si="3"/>
        <v>-0.3702270883</v>
      </c>
      <c r="J39" s="5">
        <f t="shared" si="4"/>
        <v>-0.2643671368</v>
      </c>
      <c r="K39" s="5">
        <f t="shared" si="5"/>
        <v>-0.3172971125</v>
      </c>
      <c r="L39" s="5">
        <f t="shared" si="6"/>
        <v>-0.5632913212</v>
      </c>
      <c r="M39" s="1"/>
      <c r="N39" s="5">
        <v>4.0</v>
      </c>
      <c r="O39" s="5">
        <v>1.0</v>
      </c>
      <c r="P39" s="5">
        <f t="shared" ref="P39:Q39" si="88">if(ISNUMBER(N39), (N39-average(N:N))/stdev(N:N), "")</f>
        <v>0.3570777979</v>
      </c>
      <c r="Q39" s="5">
        <f t="shared" si="88"/>
        <v>0.3069816835</v>
      </c>
      <c r="R39" s="5">
        <f t="shared" si="15"/>
        <v>0.3320297407</v>
      </c>
      <c r="S39" s="5">
        <f t="shared" si="16"/>
        <v>0.5762202189</v>
      </c>
      <c r="T39" s="1"/>
      <c r="U39" s="5">
        <v>51.43</v>
      </c>
      <c r="V39" s="5">
        <v>52.67</v>
      </c>
      <c r="W39" s="5">
        <v>64.97</v>
      </c>
      <c r="X39" s="5">
        <v>44.14</v>
      </c>
      <c r="Y39" s="5">
        <f t="shared" ref="Y39:AB39" si="89">if(U39=0, -1, (U39-average(U:U))/stdev(U:U))</f>
        <v>-0.4983247958</v>
      </c>
      <c r="Z39" s="5">
        <f t="shared" si="89"/>
        <v>0.1541183137</v>
      </c>
      <c r="AA39" s="5">
        <f t="shared" si="89"/>
        <v>0.2957007122</v>
      </c>
      <c r="AB39" s="5">
        <f t="shared" si="89"/>
        <v>0.08358407076</v>
      </c>
      <c r="AC39" s="5">
        <f t="shared" si="18"/>
        <v>0.008769575194</v>
      </c>
      <c r="AD39" s="5">
        <f t="shared" si="19"/>
        <v>0.09364601002</v>
      </c>
      <c r="AE39" s="1"/>
      <c r="AF39" s="5">
        <v>0.0</v>
      </c>
      <c r="AG39" s="5">
        <v>0.0</v>
      </c>
      <c r="AH39" s="5">
        <f t="shared" si="9"/>
        <v>-1</v>
      </c>
      <c r="AI39" s="5">
        <f t="shared" si="10"/>
        <v>-1</v>
      </c>
      <c r="AJ39" s="5">
        <f t="shared" si="11"/>
        <v>-1</v>
      </c>
      <c r="AK39" s="1"/>
      <c r="AL39" s="5">
        <f t="shared" si="12"/>
        <v>-0.2233562731</v>
      </c>
      <c r="AM39" s="5">
        <v>0.11496282695657002</v>
      </c>
      <c r="AN39" s="5">
        <f t="shared" si="13"/>
        <v>-0.1387764981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>
      <c r="A40" s="5">
        <v>523.0</v>
      </c>
      <c r="B40" s="1" t="s">
        <v>47</v>
      </c>
      <c r="C40" s="1"/>
      <c r="D40" s="5">
        <v>12.0</v>
      </c>
      <c r="E40" s="5">
        <v>0.0</v>
      </c>
      <c r="F40" s="5">
        <v>4.0</v>
      </c>
      <c r="G40" s="5">
        <f t="shared" si="1"/>
        <v>7.8732</v>
      </c>
      <c r="H40" s="21">
        <f t="shared" si="2"/>
        <v>0</v>
      </c>
      <c r="I40" s="5">
        <f t="shared" si="3"/>
        <v>-0.8511907243</v>
      </c>
      <c r="J40" s="5">
        <f t="shared" si="4"/>
        <v>-0.2643671368</v>
      </c>
      <c r="K40" s="5">
        <f t="shared" si="5"/>
        <v>-0.5577789305</v>
      </c>
      <c r="L40" s="5">
        <f t="shared" si="6"/>
        <v>-0.7468459885</v>
      </c>
      <c r="M40" s="1"/>
      <c r="N40" s="5">
        <v>4.0</v>
      </c>
      <c r="O40" s="5">
        <v>1.0</v>
      </c>
      <c r="P40" s="5">
        <f t="shared" ref="P40:Q40" si="90">if(ISNUMBER(N40), (N40-average(N:N))/stdev(N:N), "")</f>
        <v>0.3570777979</v>
      </c>
      <c r="Q40" s="5">
        <f t="shared" si="90"/>
        <v>0.3069816835</v>
      </c>
      <c r="R40" s="5">
        <f t="shared" si="15"/>
        <v>0.3320297407</v>
      </c>
      <c r="S40" s="5">
        <f t="shared" si="16"/>
        <v>0.5762202189</v>
      </c>
      <c r="T40" s="1"/>
      <c r="U40" s="5">
        <v>45.7</v>
      </c>
      <c r="V40" s="5">
        <v>39.58</v>
      </c>
      <c r="W40" s="5">
        <v>49.02</v>
      </c>
      <c r="X40" s="5">
        <v>28.32</v>
      </c>
      <c r="Y40" s="5">
        <f t="shared" ref="Y40:AB40" si="91">if(U40=0, -1, (U40-average(U:U))/stdev(U:U))</f>
        <v>-0.8912608863</v>
      </c>
      <c r="Z40" s="5">
        <f t="shared" si="91"/>
        <v>-0.7125902899</v>
      </c>
      <c r="AA40" s="5">
        <f t="shared" si="91"/>
        <v>-0.994820911</v>
      </c>
      <c r="AB40" s="5">
        <f t="shared" si="91"/>
        <v>-1.106247962</v>
      </c>
      <c r="AC40" s="5">
        <f t="shared" si="18"/>
        <v>-0.9262300124</v>
      </c>
      <c r="AD40" s="5">
        <f t="shared" si="19"/>
        <v>-0.9624084436</v>
      </c>
      <c r="AE40" s="1"/>
      <c r="AF40" s="5">
        <v>1.0</v>
      </c>
      <c r="AG40" s="5">
        <v>62.0</v>
      </c>
      <c r="AH40" s="5">
        <f t="shared" si="9"/>
        <v>1.792391689</v>
      </c>
      <c r="AI40" s="5">
        <f t="shared" si="10"/>
        <v>0.1413945024</v>
      </c>
      <c r="AJ40" s="5">
        <f t="shared" si="11"/>
        <v>0.3760246034</v>
      </c>
      <c r="AK40" s="1"/>
      <c r="AL40" s="5">
        <f t="shared" si="12"/>
        <v>-0.1892524025</v>
      </c>
      <c r="AM40" s="5">
        <v>-0.1162407518321365</v>
      </c>
      <c r="AN40" s="5">
        <f t="shared" si="13"/>
        <v>-0.1709994898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>
      <c r="A41" s="5">
        <v>1257.0</v>
      </c>
      <c r="B41" s="1" t="s">
        <v>126</v>
      </c>
      <c r="C41" s="1"/>
      <c r="D41" s="5">
        <v>33.3</v>
      </c>
      <c r="E41" s="5">
        <v>33.3</v>
      </c>
      <c r="F41" s="5">
        <v>0.0</v>
      </c>
      <c r="G41" s="5">
        <f t="shared" si="1"/>
        <v>33.3</v>
      </c>
      <c r="H41" s="21">
        <f t="shared" si="2"/>
        <v>1</v>
      </c>
      <c r="I41" s="5">
        <f t="shared" si="3"/>
        <v>-0.5642086595</v>
      </c>
      <c r="J41" s="5" t="str">
        <f t="shared" si="4"/>
        <v/>
      </c>
      <c r="K41" s="5">
        <f t="shared" si="5"/>
        <v>-0.5642086595</v>
      </c>
      <c r="L41" s="5">
        <f t="shared" si="6"/>
        <v>-0.7511382426</v>
      </c>
      <c r="M41" s="1"/>
      <c r="N41" s="5">
        <v>4.0</v>
      </c>
      <c r="O41" s="5">
        <v>1.0</v>
      </c>
      <c r="P41" s="5">
        <f t="shared" ref="P41:Q41" si="92">if(ISNUMBER(N41), (N41-average(N:N))/stdev(N:N), "")</f>
        <v>0.3570777979</v>
      </c>
      <c r="Q41" s="5">
        <f t="shared" si="92"/>
        <v>0.3069816835</v>
      </c>
      <c r="R41" s="5">
        <f t="shared" si="15"/>
        <v>0.3320297407</v>
      </c>
      <c r="S41" s="5">
        <f t="shared" si="16"/>
        <v>0.5762202189</v>
      </c>
      <c r="T41" s="1"/>
      <c r="U41" s="5">
        <v>64.84</v>
      </c>
      <c r="V41" s="5">
        <v>48.44</v>
      </c>
      <c r="W41" s="5">
        <v>60.16</v>
      </c>
      <c r="X41" s="5">
        <v>53.13</v>
      </c>
      <c r="Y41" s="5">
        <f t="shared" ref="Y41:AB41" si="93">if(U41=0, -1, (U41-average(U:U))/stdev(U:U))</f>
        <v>0.4212690913</v>
      </c>
      <c r="Z41" s="5">
        <f t="shared" si="93"/>
        <v>-0.1259563535</v>
      </c>
      <c r="AA41" s="5">
        <f t="shared" si="93"/>
        <v>-0.09347853597</v>
      </c>
      <c r="AB41" s="5">
        <f t="shared" si="93"/>
        <v>0.7597275586</v>
      </c>
      <c r="AC41" s="5">
        <f t="shared" si="18"/>
        <v>0.2403904401</v>
      </c>
      <c r="AD41" s="5">
        <f t="shared" si="19"/>
        <v>0.4902962779</v>
      </c>
      <c r="AE41" s="1"/>
      <c r="AF41" s="5">
        <v>0.0</v>
      </c>
      <c r="AG41" s="5">
        <v>0.0</v>
      </c>
      <c r="AH41" s="5">
        <f t="shared" si="9"/>
        <v>-1</v>
      </c>
      <c r="AI41" s="5">
        <f t="shared" si="10"/>
        <v>-1</v>
      </c>
      <c r="AJ41" s="5">
        <f t="shared" si="11"/>
        <v>-1</v>
      </c>
      <c r="AK41" s="1"/>
      <c r="AL41" s="5">
        <f t="shared" si="12"/>
        <v>-0.1711554364</v>
      </c>
      <c r="AM41" s="1"/>
      <c r="AN41" s="5">
        <f t="shared" si="13"/>
        <v>-0.1711554364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>
      <c r="A42" s="5">
        <v>1085.0</v>
      </c>
      <c r="B42" s="1" t="s">
        <v>94</v>
      </c>
      <c r="C42" s="1"/>
      <c r="D42" s="1"/>
      <c r="E42" s="5">
        <v>0.0</v>
      </c>
      <c r="F42" s="5">
        <v>2.0</v>
      </c>
      <c r="G42" s="5">
        <f t="shared" si="1"/>
        <v>0</v>
      </c>
      <c r="H42" s="21">
        <f t="shared" si="2"/>
        <v>-1</v>
      </c>
      <c r="I42" s="5">
        <f t="shared" si="3"/>
        <v>-1</v>
      </c>
      <c r="J42" s="5">
        <f t="shared" si="4"/>
        <v>-1</v>
      </c>
      <c r="K42" s="5">
        <f t="shared" si="5"/>
        <v>-1</v>
      </c>
      <c r="L42" s="5">
        <f t="shared" si="6"/>
        <v>-1</v>
      </c>
      <c r="M42" s="1"/>
      <c r="N42" s="5">
        <v>4.0</v>
      </c>
      <c r="O42" s="5">
        <v>1.0</v>
      </c>
      <c r="P42" s="5">
        <f t="shared" ref="P42:Q42" si="94">if(ISNUMBER(N42), (N42-average(N:N))/stdev(N:N), "")</f>
        <v>0.3570777979</v>
      </c>
      <c r="Q42" s="5">
        <f t="shared" si="94"/>
        <v>0.3069816835</v>
      </c>
      <c r="R42" s="5">
        <f t="shared" si="15"/>
        <v>0.3320297407</v>
      </c>
      <c r="S42" s="5">
        <f t="shared" si="16"/>
        <v>0.5762202189</v>
      </c>
      <c r="T42" s="1"/>
      <c r="U42" s="5">
        <v>60.29</v>
      </c>
      <c r="V42" s="5">
        <v>75.26</v>
      </c>
      <c r="W42" s="5">
        <v>68.75</v>
      </c>
      <c r="X42" s="5">
        <v>55.05</v>
      </c>
      <c r="Y42" s="5">
        <f t="shared" ref="Y42:AB42" si="95">if(U42=0, -1, (U42-average(U:U))/stdev(U:U))</f>
        <v>0.1092517769</v>
      </c>
      <c r="Z42" s="5">
        <f t="shared" si="95"/>
        <v>1.649836217</v>
      </c>
      <c r="AA42" s="5">
        <f t="shared" si="95"/>
        <v>0.6015422003</v>
      </c>
      <c r="AB42" s="5">
        <f t="shared" si="95"/>
        <v>0.904131952</v>
      </c>
      <c r="AC42" s="5">
        <f t="shared" si="18"/>
        <v>0.8161905365</v>
      </c>
      <c r="AD42" s="5">
        <f t="shared" si="19"/>
        <v>0.9034326408</v>
      </c>
      <c r="AE42" s="1"/>
      <c r="AF42" s="5">
        <v>0.0</v>
      </c>
      <c r="AG42" s="5">
        <v>0.0</v>
      </c>
      <c r="AH42" s="5">
        <f t="shared" si="9"/>
        <v>-1</v>
      </c>
      <c r="AI42" s="5">
        <f t="shared" si="10"/>
        <v>-1</v>
      </c>
      <c r="AJ42" s="5">
        <f t="shared" si="11"/>
        <v>-1</v>
      </c>
      <c r="AK42" s="1"/>
      <c r="AL42" s="5">
        <f t="shared" si="12"/>
        <v>-0.1300867851</v>
      </c>
      <c r="AM42" s="5">
        <v>-0.385870030542208</v>
      </c>
      <c r="AN42" s="5">
        <f t="shared" si="13"/>
        <v>-0.1940325964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>
      <c r="A43" s="5">
        <v>205.0</v>
      </c>
      <c r="B43" s="1" t="s">
        <v>45</v>
      </c>
      <c r="C43" s="1"/>
      <c r="D43" s="5">
        <v>29.4</v>
      </c>
      <c r="E43" s="5">
        <v>0.0</v>
      </c>
      <c r="F43" s="5">
        <v>5.0</v>
      </c>
      <c r="G43" s="5">
        <f t="shared" si="1"/>
        <v>17.360406</v>
      </c>
      <c r="H43" s="21">
        <f t="shared" si="2"/>
        <v>0</v>
      </c>
      <c r="I43" s="5">
        <f t="shared" si="3"/>
        <v>-0.7441124459</v>
      </c>
      <c r="J43" s="5">
        <f t="shared" si="4"/>
        <v>-0.2643671368</v>
      </c>
      <c r="K43" s="5">
        <f t="shared" si="5"/>
        <v>-0.5042397914</v>
      </c>
      <c r="L43" s="5">
        <f t="shared" si="6"/>
        <v>-0.7100984378</v>
      </c>
      <c r="M43" s="1"/>
      <c r="N43" s="5">
        <v>4.0</v>
      </c>
      <c r="O43" s="5">
        <v>1.0</v>
      </c>
      <c r="P43" s="5">
        <f t="shared" ref="P43:Q43" si="96">if(ISNUMBER(N43), (N43-average(N:N))/stdev(N:N), "")</f>
        <v>0.3570777979</v>
      </c>
      <c r="Q43" s="5">
        <f t="shared" si="96"/>
        <v>0.3069816835</v>
      </c>
      <c r="R43" s="5">
        <f t="shared" si="15"/>
        <v>0.3320297407</v>
      </c>
      <c r="S43" s="5">
        <f t="shared" si="16"/>
        <v>0.5762202189</v>
      </c>
      <c r="T43" s="1"/>
      <c r="U43" s="5">
        <v>49.15</v>
      </c>
      <c r="V43" s="5">
        <v>68.36</v>
      </c>
      <c r="W43" s="5">
        <v>69.34</v>
      </c>
      <c r="X43" s="5">
        <v>50.46</v>
      </c>
      <c r="Y43" s="5">
        <f t="shared" ref="Y43:AB43" si="97">if(U43=0, -1, (U43-average(U:U))/stdev(U:U))</f>
        <v>-0.6546763292</v>
      </c>
      <c r="Z43" s="5">
        <f t="shared" si="97"/>
        <v>1.192976831</v>
      </c>
      <c r="AA43" s="5">
        <f t="shared" si="97"/>
        <v>0.6492793638</v>
      </c>
      <c r="AB43" s="5">
        <f t="shared" si="97"/>
        <v>0.558915199</v>
      </c>
      <c r="AC43" s="5">
        <f t="shared" si="18"/>
        <v>0.4366237661</v>
      </c>
      <c r="AD43" s="5">
        <f t="shared" si="19"/>
        <v>0.6607751252</v>
      </c>
      <c r="AE43" s="1"/>
      <c r="AF43" s="5">
        <v>0.0</v>
      </c>
      <c r="AG43" s="5">
        <v>0.0</v>
      </c>
      <c r="AH43" s="5">
        <f t="shared" si="9"/>
        <v>-1</v>
      </c>
      <c r="AI43" s="5">
        <f t="shared" si="10"/>
        <v>-1</v>
      </c>
      <c r="AJ43" s="5">
        <f t="shared" si="11"/>
        <v>-1</v>
      </c>
      <c r="AK43" s="1"/>
      <c r="AL43" s="5">
        <f t="shared" si="12"/>
        <v>-0.1182757734</v>
      </c>
      <c r="AM43" s="5">
        <v>-0.42484508140208993</v>
      </c>
      <c r="AN43" s="5">
        <f t="shared" si="13"/>
        <v>-0.1949181004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>
      <c r="A44" s="5">
        <v>1018.0</v>
      </c>
      <c r="B44" s="1" t="s">
        <v>91</v>
      </c>
      <c r="C44" s="1"/>
      <c r="D44" s="5">
        <v>59.5</v>
      </c>
      <c r="E44" s="5">
        <v>0.0</v>
      </c>
      <c r="F44" s="5">
        <v>3.0</v>
      </c>
      <c r="G44" s="5">
        <f t="shared" si="1"/>
        <v>43.3755</v>
      </c>
      <c r="H44" s="21">
        <f t="shared" si="2"/>
        <v>0</v>
      </c>
      <c r="I44" s="5">
        <f t="shared" si="3"/>
        <v>-0.4504905434</v>
      </c>
      <c r="J44" s="5">
        <f t="shared" si="4"/>
        <v>-0.2643671368</v>
      </c>
      <c r="K44" s="5">
        <f t="shared" si="5"/>
        <v>-0.3574288401</v>
      </c>
      <c r="L44" s="5">
        <f t="shared" si="6"/>
        <v>-0.5978535273</v>
      </c>
      <c r="M44" s="1"/>
      <c r="N44" s="5">
        <v>4.0</v>
      </c>
      <c r="O44" s="5">
        <v>1.0</v>
      </c>
      <c r="P44" s="5">
        <f t="shared" ref="P44:Q44" si="98">if(ISNUMBER(N44), (N44-average(N:N))/stdev(N:N), "")</f>
        <v>0.3570777979</v>
      </c>
      <c r="Q44" s="5">
        <f t="shared" si="98"/>
        <v>0.3069816835</v>
      </c>
      <c r="R44" s="5">
        <f t="shared" si="15"/>
        <v>0.3320297407</v>
      </c>
      <c r="S44" s="5">
        <f t="shared" si="16"/>
        <v>0.5762202189</v>
      </c>
      <c r="T44" s="1"/>
      <c r="U44" s="5">
        <v>82.81</v>
      </c>
      <c r="V44" s="5">
        <v>50.0</v>
      </c>
      <c r="W44" s="5">
        <v>60.03</v>
      </c>
      <c r="X44" s="5">
        <v>34.31</v>
      </c>
      <c r="Y44" s="5">
        <f t="shared" ref="Y44:AB44" si="99">if(U44=0, -1, (U44-average(U:U))/stdev(U:U))</f>
        <v>1.653566045</v>
      </c>
      <c r="Z44" s="5">
        <f t="shared" si="99"/>
        <v>-0.02266640529</v>
      </c>
      <c r="AA44" s="5">
        <f t="shared" si="99"/>
        <v>-0.103996894</v>
      </c>
      <c r="AB44" s="5">
        <f t="shared" si="99"/>
        <v>-0.6557363392</v>
      </c>
      <c r="AC44" s="5">
        <f t="shared" si="18"/>
        <v>0.2177916017</v>
      </c>
      <c r="AD44" s="5">
        <f t="shared" si="19"/>
        <v>0.4666814778</v>
      </c>
      <c r="AE44" s="1"/>
      <c r="AF44" s="5">
        <v>0.0</v>
      </c>
      <c r="AG44" s="5">
        <v>0.0</v>
      </c>
      <c r="AH44" s="5">
        <f t="shared" si="9"/>
        <v>-1</v>
      </c>
      <c r="AI44" s="5">
        <f t="shared" si="10"/>
        <v>-1</v>
      </c>
      <c r="AJ44" s="5">
        <f t="shared" si="11"/>
        <v>-1</v>
      </c>
      <c r="AK44" s="1"/>
      <c r="AL44" s="5">
        <f t="shared" si="12"/>
        <v>-0.1387379577</v>
      </c>
      <c r="AM44" s="5">
        <v>-0.37356448277555926</v>
      </c>
      <c r="AN44" s="5">
        <f t="shared" si="13"/>
        <v>-0.1974445889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>
      <c r="A45" s="5">
        <v>823.0</v>
      </c>
      <c r="B45" s="1" t="s">
        <v>72</v>
      </c>
      <c r="C45" s="1"/>
      <c r="D45" s="5">
        <v>81.4</v>
      </c>
      <c r="E45" s="5">
        <v>0.100000000000009</v>
      </c>
      <c r="F45" s="5">
        <v>4.0</v>
      </c>
      <c r="G45" s="5">
        <f t="shared" si="1"/>
        <v>53.40654</v>
      </c>
      <c r="H45" s="21">
        <f t="shared" si="2"/>
        <v>0.001228501229</v>
      </c>
      <c r="I45" s="5">
        <f t="shared" si="3"/>
        <v>-0.3372742294</v>
      </c>
      <c r="J45" s="5">
        <f t="shared" si="4"/>
        <v>-0.2613692817</v>
      </c>
      <c r="K45" s="5">
        <f t="shared" si="5"/>
        <v>-0.2993217556</v>
      </c>
      <c r="L45" s="5">
        <f t="shared" si="6"/>
        <v>-0.5471030576</v>
      </c>
      <c r="M45" s="1"/>
      <c r="N45" s="5">
        <v>4.0</v>
      </c>
      <c r="O45" s="5">
        <v>1.0</v>
      </c>
      <c r="P45" s="5">
        <f t="shared" ref="P45:Q45" si="100">if(ISNUMBER(N45), (N45-average(N:N))/stdev(N:N), "")</f>
        <v>0.3570777979</v>
      </c>
      <c r="Q45" s="5">
        <f t="shared" si="100"/>
        <v>0.3069816835</v>
      </c>
      <c r="R45" s="5">
        <f t="shared" si="15"/>
        <v>0.3320297407</v>
      </c>
      <c r="S45" s="5">
        <f t="shared" si="16"/>
        <v>0.5762202189</v>
      </c>
      <c r="T45" s="1"/>
      <c r="U45" s="5">
        <v>41.15</v>
      </c>
      <c r="V45" s="5">
        <v>48.44</v>
      </c>
      <c r="W45" s="5">
        <v>49.09</v>
      </c>
      <c r="X45" s="5">
        <v>41.15</v>
      </c>
      <c r="Y45" s="5">
        <f t="shared" ref="Y45:AB45" si="101">if(U45=0, -1, (U45-average(U:U))/stdev(U:U))</f>
        <v>-1.203278201</v>
      </c>
      <c r="Z45" s="5">
        <f t="shared" si="101"/>
        <v>-0.1259563535</v>
      </c>
      <c r="AA45" s="5">
        <f t="shared" si="101"/>
        <v>-0.9891571798</v>
      </c>
      <c r="AB45" s="5">
        <f t="shared" si="101"/>
        <v>-0.1412956877</v>
      </c>
      <c r="AC45" s="5">
        <f t="shared" si="18"/>
        <v>-0.6149218554</v>
      </c>
      <c r="AD45" s="5">
        <f t="shared" si="19"/>
        <v>-0.7841695323</v>
      </c>
      <c r="AE45" s="1"/>
      <c r="AF45" s="5">
        <v>2.0</v>
      </c>
      <c r="AG45" s="5">
        <v>165.0</v>
      </c>
      <c r="AH45" s="5">
        <f t="shared" si="9"/>
        <v>2.217483944</v>
      </c>
      <c r="AI45" s="5">
        <f t="shared" si="10"/>
        <v>0.3165285939</v>
      </c>
      <c r="AJ45" s="5">
        <f t="shared" si="11"/>
        <v>0.5626087397</v>
      </c>
      <c r="AK45" s="1"/>
      <c r="AL45" s="5">
        <f t="shared" si="12"/>
        <v>-0.04811090783</v>
      </c>
      <c r="AM45" s="5">
        <v>-0.6464033922308763</v>
      </c>
      <c r="AN45" s="5">
        <f t="shared" si="13"/>
        <v>-0.1976840289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>
      <c r="A46" s="5">
        <v>244.0</v>
      </c>
      <c r="B46" s="1" t="s">
        <v>56</v>
      </c>
      <c r="C46" s="1"/>
      <c r="D46" s="5">
        <v>42.3</v>
      </c>
      <c r="E46" s="5">
        <v>0.0</v>
      </c>
      <c r="F46" s="5">
        <v>5.0</v>
      </c>
      <c r="G46" s="5">
        <f t="shared" si="1"/>
        <v>24.977727</v>
      </c>
      <c r="H46" s="21">
        <f t="shared" si="2"/>
        <v>0</v>
      </c>
      <c r="I46" s="5">
        <f t="shared" si="3"/>
        <v>-0.6581388075</v>
      </c>
      <c r="J46" s="5">
        <f t="shared" si="4"/>
        <v>-0.2643671368</v>
      </c>
      <c r="K46" s="5">
        <f t="shared" si="5"/>
        <v>-0.4612529722</v>
      </c>
      <c r="L46" s="5">
        <f t="shared" si="6"/>
        <v>-0.6791560735</v>
      </c>
      <c r="M46" s="1"/>
      <c r="N46" s="5">
        <v>4.0</v>
      </c>
      <c r="O46" s="5">
        <v>1.0</v>
      </c>
      <c r="P46" s="5">
        <f t="shared" ref="P46:Q46" si="102">if(ISNUMBER(N46), (N46-average(N:N))/stdev(N:N), "")</f>
        <v>0.3570777979</v>
      </c>
      <c r="Q46" s="5">
        <f t="shared" si="102"/>
        <v>0.3069816835</v>
      </c>
      <c r="R46" s="5">
        <f t="shared" si="15"/>
        <v>0.3320297407</v>
      </c>
      <c r="S46" s="5">
        <f t="shared" si="16"/>
        <v>0.5762202189</v>
      </c>
      <c r="T46" s="1"/>
      <c r="U46" s="5">
        <v>37.63</v>
      </c>
      <c r="V46" s="5">
        <v>35.03</v>
      </c>
      <c r="W46" s="5">
        <v>43.62</v>
      </c>
      <c r="X46" s="5">
        <v>29.04</v>
      </c>
      <c r="Y46" s="5">
        <f t="shared" ref="Y46:AB46" si="103">if(U46=0, -1, (U46-average(U:U))/stdev(U:U))</f>
        <v>-1.444663024</v>
      </c>
      <c r="Z46" s="5">
        <f t="shared" si="103"/>
        <v>-1.013852639</v>
      </c>
      <c r="AA46" s="5">
        <f t="shared" si="103"/>
        <v>-1.431737323</v>
      </c>
      <c r="AB46" s="5">
        <f t="shared" si="103"/>
        <v>-1.052096315</v>
      </c>
      <c r="AC46" s="5">
        <f t="shared" si="18"/>
        <v>-1.235587325</v>
      </c>
      <c r="AD46" s="5">
        <f t="shared" si="19"/>
        <v>-1.111569757</v>
      </c>
      <c r="AE46" s="1"/>
      <c r="AF46" s="5">
        <v>1.0</v>
      </c>
      <c r="AG46" s="5">
        <v>1200.0</v>
      </c>
      <c r="AH46" s="5">
        <f t="shared" si="9"/>
        <v>3.079181246</v>
      </c>
      <c r="AI46" s="5">
        <f t="shared" si="10"/>
        <v>0.6715399415</v>
      </c>
      <c r="AJ46" s="5">
        <f t="shared" si="11"/>
        <v>0.8194754063</v>
      </c>
      <c r="AK46" s="1"/>
      <c r="AL46" s="5">
        <f t="shared" si="12"/>
        <v>-0.09875755138</v>
      </c>
      <c r="AM46" s="5">
        <v>-0.5313423833028766</v>
      </c>
      <c r="AN46" s="5">
        <f t="shared" si="13"/>
        <v>-0.2069037594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>
      <c r="A47" s="5">
        <v>177.0</v>
      </c>
      <c r="B47" s="1" t="s">
        <v>107</v>
      </c>
      <c r="C47" s="1"/>
      <c r="D47" s="5">
        <v>30.2</v>
      </c>
      <c r="E47" s="5">
        <v>1.0</v>
      </c>
      <c r="F47" s="5">
        <v>5.0</v>
      </c>
      <c r="G47" s="5">
        <f t="shared" si="1"/>
        <v>17.832798</v>
      </c>
      <c r="H47" s="21">
        <f t="shared" si="2"/>
        <v>0.03311258278</v>
      </c>
      <c r="I47" s="5">
        <f t="shared" si="3"/>
        <v>-0.7387807474</v>
      </c>
      <c r="J47" s="5">
        <f t="shared" si="4"/>
        <v>-0.1835640232</v>
      </c>
      <c r="K47" s="5">
        <f t="shared" si="5"/>
        <v>-0.4611723853</v>
      </c>
      <c r="L47" s="5">
        <f t="shared" si="6"/>
        <v>-0.6790967422</v>
      </c>
      <c r="M47" s="1"/>
      <c r="N47" s="5">
        <v>4.0</v>
      </c>
      <c r="O47" s="5">
        <v>1.0</v>
      </c>
      <c r="P47" s="5">
        <f t="shared" ref="P47:Q47" si="104">if(ISNUMBER(N47), (N47-average(N:N))/stdev(N:N), "")</f>
        <v>0.3570777979</v>
      </c>
      <c r="Q47" s="5">
        <f t="shared" si="104"/>
        <v>0.3069816835</v>
      </c>
      <c r="R47" s="5">
        <f t="shared" si="15"/>
        <v>0.3320297407</v>
      </c>
      <c r="S47" s="5">
        <f t="shared" si="16"/>
        <v>0.5762202189</v>
      </c>
      <c r="T47" s="1"/>
      <c r="U47" s="5">
        <v>41.47</v>
      </c>
      <c r="V47" s="5">
        <v>33.86</v>
      </c>
      <c r="W47" s="5">
        <v>56.19</v>
      </c>
      <c r="X47" s="5">
        <v>36.26</v>
      </c>
      <c r="Y47" s="5">
        <f t="shared" ref="Y47:AB47" si="105">if(U47=0, -1, (U47-average(U:U))/stdev(U:U))</f>
        <v>-1.181334126</v>
      </c>
      <c r="Z47" s="5">
        <f t="shared" si="105"/>
        <v>-1.0913201</v>
      </c>
      <c r="AA47" s="5">
        <f t="shared" si="105"/>
        <v>-0.414693009</v>
      </c>
      <c r="AB47" s="5">
        <f t="shared" si="105"/>
        <v>-0.5090756271</v>
      </c>
      <c r="AC47" s="5">
        <f t="shared" si="18"/>
        <v>-0.7991057155</v>
      </c>
      <c r="AD47" s="5">
        <f t="shared" si="19"/>
        <v>-0.893927131</v>
      </c>
      <c r="AE47" s="1"/>
      <c r="AF47" s="5">
        <v>1.0</v>
      </c>
      <c r="AG47" s="5">
        <v>279.0</v>
      </c>
      <c r="AH47" s="5">
        <f t="shared" si="9"/>
        <v>2.445604203</v>
      </c>
      <c r="AI47" s="5">
        <f t="shared" si="10"/>
        <v>0.4105120385</v>
      </c>
      <c r="AJ47" s="5">
        <f t="shared" si="11"/>
        <v>0.6407121339</v>
      </c>
      <c r="AK47" s="1"/>
      <c r="AL47" s="5">
        <f t="shared" si="12"/>
        <v>-0.0890228801</v>
      </c>
      <c r="AM47" s="5">
        <v>-0.6669789697798204</v>
      </c>
      <c r="AN47" s="5">
        <f t="shared" si="13"/>
        <v>-0.2335119025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>
      <c r="A48" s="5">
        <v>826.0</v>
      </c>
      <c r="B48" s="1" t="s">
        <v>129</v>
      </c>
      <c r="C48" s="1"/>
      <c r="D48" s="5">
        <v>25.4</v>
      </c>
      <c r="E48" s="5">
        <v>25.4</v>
      </c>
      <c r="F48" s="5">
        <v>0.0</v>
      </c>
      <c r="G48" s="5">
        <f t="shared" si="1"/>
        <v>25.4</v>
      </c>
      <c r="H48" s="21">
        <f t="shared" si="2"/>
        <v>1</v>
      </c>
      <c r="I48" s="5">
        <f t="shared" si="3"/>
        <v>-0.653372782</v>
      </c>
      <c r="J48" s="5" t="str">
        <f t="shared" si="4"/>
        <v/>
      </c>
      <c r="K48" s="5">
        <f t="shared" si="5"/>
        <v>-0.653372782</v>
      </c>
      <c r="L48" s="5">
        <f t="shared" si="6"/>
        <v>-0.8083147791</v>
      </c>
      <c r="M48" s="1"/>
      <c r="N48" s="5">
        <v>2.0</v>
      </c>
      <c r="O48" s="5">
        <v>-1.0</v>
      </c>
      <c r="P48" s="5">
        <f t="shared" ref="P48:Q48" si="106">if(ISNUMBER(N48), (N48-average(N:N))/stdev(N:N), "")</f>
        <v>-2.754600155</v>
      </c>
      <c r="Q48" s="5">
        <f t="shared" si="106"/>
        <v>-4.37448899</v>
      </c>
      <c r="R48" s="5">
        <f t="shared" si="15"/>
        <v>-3.564544572</v>
      </c>
      <c r="S48" s="5">
        <f t="shared" si="16"/>
        <v>-1.888000152</v>
      </c>
      <c r="T48" s="1"/>
      <c r="U48" s="5">
        <v>62.5</v>
      </c>
      <c r="V48" s="5">
        <v>56.25</v>
      </c>
      <c r="W48" s="5">
        <v>64.84</v>
      </c>
      <c r="X48" s="5">
        <v>47.66</v>
      </c>
      <c r="Y48" s="5">
        <f t="shared" ref="Y48:AB48" si="107">if(U48=0, -1, (U48-average(U:U))/stdev(U:U))</f>
        <v>0.2608030439</v>
      </c>
      <c r="Z48" s="5">
        <f t="shared" si="107"/>
        <v>0.3911555024</v>
      </c>
      <c r="AA48" s="5">
        <f t="shared" si="107"/>
        <v>0.2851823541</v>
      </c>
      <c r="AB48" s="5">
        <f t="shared" si="107"/>
        <v>0.3483254587</v>
      </c>
      <c r="AC48" s="5">
        <f t="shared" si="18"/>
        <v>0.3213665898</v>
      </c>
      <c r="AD48" s="5">
        <f t="shared" si="19"/>
        <v>0.5668920442</v>
      </c>
      <c r="AE48" s="1"/>
      <c r="AF48" s="5">
        <v>8.0</v>
      </c>
      <c r="AG48" s="5">
        <v>3500.0</v>
      </c>
      <c r="AH48" s="5">
        <f t="shared" si="9"/>
        <v>3.544068044</v>
      </c>
      <c r="AI48" s="5">
        <f t="shared" si="10"/>
        <v>0.8630690183</v>
      </c>
      <c r="AJ48" s="5">
        <f t="shared" si="11"/>
        <v>0.9290150797</v>
      </c>
      <c r="AK48" s="1"/>
      <c r="AL48" s="5">
        <f t="shared" si="12"/>
        <v>-0.3001019517</v>
      </c>
      <c r="AM48" s="1"/>
      <c r="AN48" s="5">
        <f t="shared" si="13"/>
        <v>-0.3001019517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>
      <c r="A49" s="5">
        <v>940.0</v>
      </c>
      <c r="B49" s="1" t="s">
        <v>75</v>
      </c>
      <c r="C49" s="1"/>
      <c r="D49" s="5">
        <v>29.6</v>
      </c>
      <c r="E49" s="5">
        <v>5.1</v>
      </c>
      <c r="F49" s="5">
        <v>3.0</v>
      </c>
      <c r="G49" s="5">
        <f t="shared" si="1"/>
        <v>21.5784</v>
      </c>
      <c r="H49" s="21">
        <f t="shared" si="2"/>
        <v>0.1722972973</v>
      </c>
      <c r="I49" s="5">
        <f t="shared" si="3"/>
        <v>-0.6965056442</v>
      </c>
      <c r="J49" s="5">
        <f t="shared" si="4"/>
        <v>0.1560820377</v>
      </c>
      <c r="K49" s="5">
        <f t="shared" si="5"/>
        <v>-0.2702118032</v>
      </c>
      <c r="L49" s="5">
        <f t="shared" si="6"/>
        <v>-0.5198190101</v>
      </c>
      <c r="M49" s="1"/>
      <c r="N49" s="5">
        <v>4.0</v>
      </c>
      <c r="O49" s="5">
        <v>1.0</v>
      </c>
      <c r="P49" s="5">
        <f t="shared" ref="P49:Q49" si="108">if(ISNUMBER(N49), (N49-average(N:N))/stdev(N:N), "")</f>
        <v>0.3570777979</v>
      </c>
      <c r="Q49" s="5">
        <f t="shared" si="108"/>
        <v>0.3069816835</v>
      </c>
      <c r="R49" s="5">
        <f t="shared" si="15"/>
        <v>0.3320297407</v>
      </c>
      <c r="S49" s="5">
        <f t="shared" si="16"/>
        <v>0.5762202189</v>
      </c>
      <c r="T49" s="1"/>
      <c r="U49" s="5">
        <v>53.65</v>
      </c>
      <c r="V49" s="5">
        <v>48.5</v>
      </c>
      <c r="W49" s="5">
        <v>47.27</v>
      </c>
      <c r="X49" s="5">
        <v>40.63</v>
      </c>
      <c r="Y49" s="5">
        <f t="shared" ref="Y49:AB49" si="109">if(U49=0, -1, (U49-average(U:U))/stdev(U:U))</f>
        <v>-0.3460877765</v>
      </c>
      <c r="Z49" s="5">
        <f t="shared" si="109"/>
        <v>-0.1219836632</v>
      </c>
      <c r="AA49" s="5">
        <f t="shared" si="109"/>
        <v>-1.136414193</v>
      </c>
      <c r="AB49" s="5">
        <f t="shared" si="109"/>
        <v>-0.1804052109</v>
      </c>
      <c r="AC49" s="5">
        <f t="shared" si="18"/>
        <v>-0.4462227108</v>
      </c>
      <c r="AD49" s="5">
        <f t="shared" si="19"/>
        <v>-0.667999035</v>
      </c>
      <c r="AE49" s="1"/>
      <c r="AF49" s="5">
        <v>0.0</v>
      </c>
      <c r="AG49" s="5">
        <v>0.0</v>
      </c>
      <c r="AH49" s="5">
        <f t="shared" si="9"/>
        <v>-1</v>
      </c>
      <c r="AI49" s="5">
        <f t="shared" si="10"/>
        <v>-1</v>
      </c>
      <c r="AJ49" s="5">
        <f t="shared" si="11"/>
        <v>-1</v>
      </c>
      <c r="AK49" s="1"/>
      <c r="AL49" s="5">
        <f t="shared" si="12"/>
        <v>-0.4028994565</v>
      </c>
      <c r="AM49" s="5">
        <v>-0.09895092515809306</v>
      </c>
      <c r="AN49" s="5">
        <f t="shared" si="13"/>
        <v>-0.3269123237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>
      <c r="A50" s="5">
        <v>869.0</v>
      </c>
      <c r="B50" s="1" t="s">
        <v>76</v>
      </c>
      <c r="C50" s="1"/>
      <c r="D50" s="5">
        <v>32.9</v>
      </c>
      <c r="E50" s="5">
        <v>0.0</v>
      </c>
      <c r="F50" s="5">
        <v>3.0</v>
      </c>
      <c r="G50" s="5">
        <f t="shared" si="1"/>
        <v>23.9841</v>
      </c>
      <c r="H50" s="21">
        <f t="shared" si="2"/>
        <v>0</v>
      </c>
      <c r="I50" s="5">
        <f t="shared" si="3"/>
        <v>-0.6693534759</v>
      </c>
      <c r="J50" s="5">
        <f t="shared" si="4"/>
        <v>-0.2643671368</v>
      </c>
      <c r="K50" s="5">
        <f t="shared" si="5"/>
        <v>-0.4668603063</v>
      </c>
      <c r="L50" s="5">
        <f t="shared" si="6"/>
        <v>-0.6832717661</v>
      </c>
      <c r="M50" s="1"/>
      <c r="N50" s="5">
        <v>4.0</v>
      </c>
      <c r="O50" s="5">
        <v>1.0</v>
      </c>
      <c r="P50" s="5">
        <f t="shared" ref="P50:Q50" si="110">if(ISNUMBER(N50), (N50-average(N:N))/stdev(N:N), "")</f>
        <v>0.3570777979</v>
      </c>
      <c r="Q50" s="5">
        <f t="shared" si="110"/>
        <v>0.3069816835</v>
      </c>
      <c r="R50" s="5">
        <f t="shared" si="15"/>
        <v>0.3320297407</v>
      </c>
      <c r="S50" s="5">
        <f t="shared" si="16"/>
        <v>0.5762202189</v>
      </c>
      <c r="T50" s="1"/>
      <c r="U50" s="5">
        <v>63.41</v>
      </c>
      <c r="V50" s="5">
        <v>51.76</v>
      </c>
      <c r="W50" s="5">
        <v>55.73</v>
      </c>
      <c r="X50" s="5">
        <v>36.52</v>
      </c>
      <c r="Y50" s="5">
        <f t="shared" ref="Y50:AB50" si="111">if(U50=0, -1, (U50-average(U:U))/stdev(U:U))</f>
        <v>0.3232065068</v>
      </c>
      <c r="Z50" s="5">
        <f t="shared" si="111"/>
        <v>0.09386584393</v>
      </c>
      <c r="AA50" s="5">
        <f t="shared" si="111"/>
        <v>-0.4519118144</v>
      </c>
      <c r="AB50" s="5">
        <f t="shared" si="111"/>
        <v>-0.4895208655</v>
      </c>
      <c r="AC50" s="5">
        <f t="shared" si="18"/>
        <v>-0.1310900823</v>
      </c>
      <c r="AD50" s="5">
        <f t="shared" si="19"/>
        <v>-0.362063644</v>
      </c>
      <c r="AE50" s="1"/>
      <c r="AF50" s="5">
        <v>0.0</v>
      </c>
      <c r="AG50" s="5">
        <v>0.0</v>
      </c>
      <c r="AH50" s="5">
        <f t="shared" si="9"/>
        <v>-1</v>
      </c>
      <c r="AI50" s="5">
        <f t="shared" si="10"/>
        <v>-1</v>
      </c>
      <c r="AJ50" s="5">
        <f t="shared" si="11"/>
        <v>-1</v>
      </c>
      <c r="AK50" s="1"/>
      <c r="AL50" s="5">
        <f t="shared" si="12"/>
        <v>-0.3672787978</v>
      </c>
      <c r="AM50" s="5">
        <v>-0.21083617469424365</v>
      </c>
      <c r="AN50" s="5">
        <f t="shared" si="13"/>
        <v>-0.328168142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>
      <c r="A51" s="5">
        <v>871.0</v>
      </c>
      <c r="B51" s="1" t="s">
        <v>77</v>
      </c>
      <c r="C51" s="1"/>
      <c r="D51" s="5">
        <v>103.5</v>
      </c>
      <c r="E51" s="5">
        <v>0.0</v>
      </c>
      <c r="F51" s="5">
        <v>3.0</v>
      </c>
      <c r="G51" s="5">
        <f t="shared" si="1"/>
        <v>75.4515</v>
      </c>
      <c r="H51" s="21">
        <f t="shared" si="2"/>
        <v>0</v>
      </c>
      <c r="I51" s="5">
        <f t="shared" si="3"/>
        <v>-0.08846163253</v>
      </c>
      <c r="J51" s="5">
        <f t="shared" si="4"/>
        <v>-0.2643671368</v>
      </c>
      <c r="K51" s="5">
        <f t="shared" si="5"/>
        <v>-0.1764143847</v>
      </c>
      <c r="L51" s="5">
        <f t="shared" si="6"/>
        <v>-0.4200171243</v>
      </c>
      <c r="M51" s="1"/>
      <c r="N51" s="5">
        <v>4.0</v>
      </c>
      <c r="O51" s="5">
        <v>1.0</v>
      </c>
      <c r="P51" s="5">
        <f t="shared" ref="P51:Q51" si="112">if(ISNUMBER(N51), (N51-average(N:N))/stdev(N:N), "")</f>
        <v>0.3570777979</v>
      </c>
      <c r="Q51" s="5">
        <f t="shared" si="112"/>
        <v>0.3069816835</v>
      </c>
      <c r="R51" s="5">
        <f t="shared" si="15"/>
        <v>0.3320297407</v>
      </c>
      <c r="S51" s="5">
        <f t="shared" si="16"/>
        <v>0.5762202189</v>
      </c>
      <c r="T51" s="1"/>
      <c r="U51" s="5">
        <v>65.89</v>
      </c>
      <c r="V51" s="5">
        <v>40.17</v>
      </c>
      <c r="W51" s="5">
        <v>47.27</v>
      </c>
      <c r="X51" s="5">
        <v>32.23</v>
      </c>
      <c r="Y51" s="5">
        <f t="shared" ref="Y51:AB51" si="113">if(U51=0, -1, (U51-average(U:U))/stdev(U:U))</f>
        <v>0.4932730869</v>
      </c>
      <c r="Z51" s="5">
        <f t="shared" si="113"/>
        <v>-0.6735255018</v>
      </c>
      <c r="AA51" s="5">
        <f t="shared" si="113"/>
        <v>-1.136414193</v>
      </c>
      <c r="AB51" s="5">
        <f t="shared" si="113"/>
        <v>-0.812174432</v>
      </c>
      <c r="AC51" s="5">
        <f t="shared" si="18"/>
        <v>-0.5322102599</v>
      </c>
      <c r="AD51" s="5">
        <f t="shared" si="19"/>
        <v>-0.7295274223</v>
      </c>
      <c r="AE51" s="1"/>
      <c r="AF51" s="5">
        <v>0.0</v>
      </c>
      <c r="AG51" s="5">
        <v>0.0</v>
      </c>
      <c r="AH51" s="5">
        <f t="shared" si="9"/>
        <v>-1</v>
      </c>
      <c r="AI51" s="5">
        <f t="shared" si="10"/>
        <v>-1</v>
      </c>
      <c r="AJ51" s="5">
        <f t="shared" si="11"/>
        <v>-1</v>
      </c>
      <c r="AK51" s="1"/>
      <c r="AL51" s="5">
        <f t="shared" si="12"/>
        <v>-0.3933310819</v>
      </c>
      <c r="AM51" s="5">
        <v>-0.457174823800665</v>
      </c>
      <c r="AN51" s="5">
        <f t="shared" si="13"/>
        <v>-0.4092920174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>
      <c r="A52" s="5">
        <v>676.0</v>
      </c>
      <c r="B52" s="1" t="s">
        <v>59</v>
      </c>
      <c r="C52" s="1"/>
      <c r="D52" s="5">
        <v>35.4</v>
      </c>
      <c r="E52" s="5">
        <v>2.0</v>
      </c>
      <c r="F52" s="5">
        <v>4.0</v>
      </c>
      <c r="G52" s="5">
        <f t="shared" si="1"/>
        <v>23.22594</v>
      </c>
      <c r="H52" s="21">
        <f t="shared" si="2"/>
        <v>0.05649717514</v>
      </c>
      <c r="I52" s="5">
        <f t="shared" si="3"/>
        <v>-0.6779105228</v>
      </c>
      <c r="J52" s="5">
        <f t="shared" si="4"/>
        <v>-0.1264996774</v>
      </c>
      <c r="K52" s="5">
        <f t="shared" si="5"/>
        <v>-0.4022051001</v>
      </c>
      <c r="L52" s="5">
        <f t="shared" si="6"/>
        <v>-0.6341964208</v>
      </c>
      <c r="M52" s="1"/>
      <c r="N52" s="5">
        <v>4.0</v>
      </c>
      <c r="O52" s="5">
        <v>1.0</v>
      </c>
      <c r="P52" s="5">
        <f t="shared" ref="P52:Q52" si="114">if(ISNUMBER(N52), (N52-average(N:N))/stdev(N:N), "")</f>
        <v>0.3570777979</v>
      </c>
      <c r="Q52" s="5">
        <f t="shared" si="114"/>
        <v>0.3069816835</v>
      </c>
      <c r="R52" s="5">
        <f t="shared" si="15"/>
        <v>0.3320297407</v>
      </c>
      <c r="S52" s="5">
        <f t="shared" si="16"/>
        <v>0.5762202189</v>
      </c>
      <c r="T52" s="1"/>
      <c r="U52" s="5">
        <v>43.03</v>
      </c>
      <c r="V52" s="5">
        <v>42.43</v>
      </c>
      <c r="W52" s="5">
        <v>57.75</v>
      </c>
      <c r="X52" s="5">
        <v>30.79</v>
      </c>
      <c r="Y52" s="5">
        <f t="shared" ref="Y52:AB52" si="115">if(U52=0, -1, (U52-average(U:U))/stdev(U:U))</f>
        <v>-1.074356761</v>
      </c>
      <c r="Z52" s="5">
        <f t="shared" si="115"/>
        <v>-0.5238874999</v>
      </c>
      <c r="AA52" s="5">
        <f t="shared" si="115"/>
        <v>-0.2884727123</v>
      </c>
      <c r="AB52" s="5">
        <f t="shared" si="115"/>
        <v>-0.9204777271</v>
      </c>
      <c r="AC52" s="5">
        <f t="shared" si="18"/>
        <v>-0.7017986751</v>
      </c>
      <c r="AD52" s="5">
        <f t="shared" si="19"/>
        <v>-0.8377342509</v>
      </c>
      <c r="AE52" s="1"/>
      <c r="AF52" s="5">
        <v>0.0</v>
      </c>
      <c r="AG52" s="5">
        <v>0.0</v>
      </c>
      <c r="AH52" s="5">
        <f t="shared" si="9"/>
        <v>-1</v>
      </c>
      <c r="AI52" s="5">
        <f t="shared" si="10"/>
        <v>-1</v>
      </c>
      <c r="AJ52" s="5">
        <f t="shared" si="11"/>
        <v>-1</v>
      </c>
      <c r="AK52" s="1"/>
      <c r="AL52" s="5">
        <f t="shared" si="12"/>
        <v>-0.4739276132</v>
      </c>
      <c r="AM52" s="5">
        <v>-0.23510325956833344</v>
      </c>
      <c r="AN52" s="5">
        <f t="shared" si="13"/>
        <v>-0.4142215248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>
      <c r="A53" s="5">
        <v>679.0</v>
      </c>
      <c r="B53" s="1" t="s">
        <v>62</v>
      </c>
      <c r="C53" s="1"/>
      <c r="D53" s="5">
        <v>35.5</v>
      </c>
      <c r="E53" s="5">
        <v>0.0</v>
      </c>
      <c r="F53" s="5">
        <v>4.0</v>
      </c>
      <c r="G53" s="5">
        <f t="shared" si="1"/>
        <v>23.29155</v>
      </c>
      <c r="H53" s="21">
        <f t="shared" si="2"/>
        <v>0</v>
      </c>
      <c r="I53" s="5">
        <f t="shared" si="3"/>
        <v>-0.6771700092</v>
      </c>
      <c r="J53" s="5">
        <f t="shared" si="4"/>
        <v>-0.2643671368</v>
      </c>
      <c r="K53" s="5">
        <f t="shared" si="5"/>
        <v>-0.470768573</v>
      </c>
      <c r="L53" s="5">
        <f t="shared" si="6"/>
        <v>-0.6861257705</v>
      </c>
      <c r="M53" s="1"/>
      <c r="N53" s="5">
        <v>4.0</v>
      </c>
      <c r="O53" s="5">
        <v>1.0</v>
      </c>
      <c r="P53" s="5">
        <f t="shared" ref="P53:Q53" si="116">if(ISNUMBER(N53), (N53-average(N:N))/stdev(N:N), "")</f>
        <v>0.3570777979</v>
      </c>
      <c r="Q53" s="5">
        <f t="shared" si="116"/>
        <v>0.3069816835</v>
      </c>
      <c r="R53" s="5">
        <f t="shared" si="15"/>
        <v>0.3320297407</v>
      </c>
      <c r="S53" s="5">
        <f t="shared" si="16"/>
        <v>0.5762202189</v>
      </c>
      <c r="T53" s="1"/>
      <c r="U53" s="5">
        <v>49.35</v>
      </c>
      <c r="V53" s="5">
        <v>27.54</v>
      </c>
      <c r="W53" s="5">
        <v>61.2</v>
      </c>
      <c r="X53" s="5">
        <v>38.15</v>
      </c>
      <c r="Y53" s="5">
        <f t="shared" ref="Y53:AB53" si="117">if(U53=0, -1, (U53-average(U:U))/stdev(U:U))</f>
        <v>-0.6409612824</v>
      </c>
      <c r="Z53" s="5">
        <f t="shared" si="117"/>
        <v>-1.509776813</v>
      </c>
      <c r="AA53" s="5">
        <f t="shared" si="117"/>
        <v>-0.009331671507</v>
      </c>
      <c r="AB53" s="5">
        <f t="shared" si="117"/>
        <v>-0.3669275524</v>
      </c>
      <c r="AC53" s="5">
        <f t="shared" si="18"/>
        <v>-0.6317493298</v>
      </c>
      <c r="AD53" s="5">
        <f t="shared" si="19"/>
        <v>-0.7948266036</v>
      </c>
      <c r="AE53" s="1"/>
      <c r="AF53" s="5">
        <v>0.0</v>
      </c>
      <c r="AG53" s="5">
        <v>0.0</v>
      </c>
      <c r="AH53" s="5">
        <f t="shared" si="9"/>
        <v>-1</v>
      </c>
      <c r="AI53" s="5">
        <f t="shared" si="10"/>
        <v>-1</v>
      </c>
      <c r="AJ53" s="5">
        <f t="shared" si="11"/>
        <v>-1</v>
      </c>
      <c r="AK53" s="1"/>
      <c r="AL53" s="5">
        <f t="shared" si="12"/>
        <v>-0.4761830388</v>
      </c>
      <c r="AM53" s="5">
        <v>-0.616508819483548</v>
      </c>
      <c r="AN53" s="5">
        <f t="shared" si="13"/>
        <v>-0.511264484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>
      <c r="A54" s="5">
        <v>924.0</v>
      </c>
      <c r="B54" s="1" t="s">
        <v>79</v>
      </c>
      <c r="C54" s="1"/>
      <c r="D54" s="5">
        <v>21.6</v>
      </c>
      <c r="E54" s="5">
        <v>1.0</v>
      </c>
      <c r="F54" s="5">
        <v>3.0</v>
      </c>
      <c r="G54" s="5">
        <f t="shared" si="1"/>
        <v>15.7464</v>
      </c>
      <c r="H54" s="21">
        <f t="shared" si="2"/>
        <v>0.0462962963</v>
      </c>
      <c r="I54" s="5">
        <f t="shared" si="3"/>
        <v>-0.7623290825</v>
      </c>
      <c r="J54" s="5">
        <f t="shared" si="4"/>
        <v>-0.1513924131</v>
      </c>
      <c r="K54" s="5">
        <f t="shared" si="5"/>
        <v>-0.4568607478</v>
      </c>
      <c r="L54" s="5">
        <f t="shared" si="6"/>
        <v>-0.6759147489</v>
      </c>
      <c r="M54" s="1"/>
      <c r="N54" s="5">
        <v>4.0</v>
      </c>
      <c r="O54" s="5">
        <v>1.0</v>
      </c>
      <c r="P54" s="5">
        <f t="shared" ref="P54:Q54" si="118">if(ISNUMBER(N54), (N54-average(N:N))/stdev(N:N), "")</f>
        <v>0.3570777979</v>
      </c>
      <c r="Q54" s="5">
        <f t="shared" si="118"/>
        <v>0.3069816835</v>
      </c>
      <c r="R54" s="5">
        <f t="shared" si="15"/>
        <v>0.3320297407</v>
      </c>
      <c r="S54" s="5">
        <f t="shared" si="16"/>
        <v>0.5762202189</v>
      </c>
      <c r="T54" s="1"/>
      <c r="U54" s="5">
        <v>38.22</v>
      </c>
      <c r="V54" s="5">
        <v>33.01</v>
      </c>
      <c r="W54" s="5">
        <v>60.68</v>
      </c>
      <c r="X54" s="5">
        <v>27.21</v>
      </c>
      <c r="Y54" s="5">
        <f t="shared" ref="Y54:AB54" si="119">if(U54=0, -1, (U54-average(U:U))/stdev(U:U))</f>
        <v>-1.404203636</v>
      </c>
      <c r="Z54" s="5">
        <f t="shared" si="119"/>
        <v>-1.147599879</v>
      </c>
      <c r="AA54" s="5">
        <f t="shared" si="119"/>
        <v>-0.05140510374</v>
      </c>
      <c r="AB54" s="5">
        <f t="shared" si="119"/>
        <v>-1.189731752</v>
      </c>
      <c r="AC54" s="5">
        <f t="shared" si="18"/>
        <v>-0.9482350929</v>
      </c>
      <c r="AD54" s="5">
        <f t="shared" si="19"/>
        <v>-0.9737736353</v>
      </c>
      <c r="AE54" s="1"/>
      <c r="AF54" s="5">
        <v>0.0</v>
      </c>
      <c r="AG54" s="5">
        <v>0.0</v>
      </c>
      <c r="AH54" s="5">
        <f t="shared" si="9"/>
        <v>-1</v>
      </c>
      <c r="AI54" s="5">
        <f t="shared" si="10"/>
        <v>-1</v>
      </c>
      <c r="AJ54" s="5">
        <f t="shared" si="11"/>
        <v>-1</v>
      </c>
      <c r="AK54" s="1"/>
      <c r="AL54" s="5">
        <f t="shared" si="12"/>
        <v>-0.5183670413</v>
      </c>
      <c r="AM54" s="5">
        <v>-0.6351990053620641</v>
      </c>
      <c r="AN54" s="5">
        <f t="shared" si="13"/>
        <v>-0.5475750323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>
      <c r="A55" s="5">
        <v>1021.0</v>
      </c>
      <c r="B55" s="1" t="s">
        <v>97</v>
      </c>
      <c r="C55" s="1"/>
      <c r="D55" s="5">
        <v>36.7</v>
      </c>
      <c r="E55" s="5">
        <v>0.100000000000001</v>
      </c>
      <c r="F55" s="5">
        <v>2.0</v>
      </c>
      <c r="G55" s="5">
        <f t="shared" si="1"/>
        <v>29.727</v>
      </c>
      <c r="H55" s="21">
        <f t="shared" si="2"/>
        <v>0.00272479564</v>
      </c>
      <c r="I55" s="5">
        <f t="shared" si="3"/>
        <v>-0.6045356734</v>
      </c>
      <c r="J55" s="5">
        <f t="shared" si="4"/>
        <v>-0.2577179433</v>
      </c>
      <c r="K55" s="5">
        <f t="shared" si="5"/>
        <v>-0.4311268083</v>
      </c>
      <c r="L55" s="5">
        <f t="shared" si="6"/>
        <v>-0.6566024736</v>
      </c>
      <c r="M55" s="1"/>
      <c r="N55" s="5">
        <v>4.0</v>
      </c>
      <c r="O55" s="5">
        <v>1.0</v>
      </c>
      <c r="P55" s="5">
        <f t="shared" ref="P55:Q55" si="120">if(ISNUMBER(N55), (N55-average(N:N))/stdev(N:N), "")</f>
        <v>0.3570777979</v>
      </c>
      <c r="Q55" s="5">
        <f t="shared" si="120"/>
        <v>0.3069816835</v>
      </c>
      <c r="R55" s="5">
        <f t="shared" si="15"/>
        <v>0.3320297407</v>
      </c>
      <c r="S55" s="5">
        <f t="shared" si="16"/>
        <v>0.5762202189</v>
      </c>
      <c r="T55" s="1"/>
      <c r="U55" s="5">
        <v>43.36</v>
      </c>
      <c r="V55" s="5">
        <v>36.59</v>
      </c>
      <c r="W55" s="5">
        <v>37.11</v>
      </c>
      <c r="X55" s="5">
        <v>21.03</v>
      </c>
      <c r="Y55" s="5">
        <f t="shared" ref="Y55:AB55" si="121">if(U55=0, -1, (U55-average(U:U))/stdev(U:U))</f>
        <v>-1.051726934</v>
      </c>
      <c r="Z55" s="5">
        <f t="shared" si="121"/>
        <v>-0.9105626905</v>
      </c>
      <c r="AA55" s="5">
        <f t="shared" si="121"/>
        <v>-1.95846433</v>
      </c>
      <c r="AB55" s="5">
        <f t="shared" si="121"/>
        <v>-1.654533394</v>
      </c>
      <c r="AC55" s="5">
        <f t="shared" si="18"/>
        <v>-1.393821837</v>
      </c>
      <c r="AD55" s="5">
        <f t="shared" si="19"/>
        <v>-1.18060232</v>
      </c>
      <c r="AE55" s="1"/>
      <c r="AF55" s="5">
        <v>0.0</v>
      </c>
      <c r="AG55" s="5">
        <v>0.0</v>
      </c>
      <c r="AH55" s="5">
        <f t="shared" si="9"/>
        <v>-1</v>
      </c>
      <c r="AI55" s="5">
        <f t="shared" si="10"/>
        <v>-1</v>
      </c>
      <c r="AJ55" s="5">
        <f t="shared" si="11"/>
        <v>-1</v>
      </c>
      <c r="AK55" s="1"/>
      <c r="AL55" s="5">
        <f t="shared" si="12"/>
        <v>-0.5652461436</v>
      </c>
      <c r="AM55" s="5">
        <v>-0.7189691086660788</v>
      </c>
      <c r="AN55" s="5">
        <f t="shared" si="13"/>
        <v>-0.6036768848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>
      <c r="A56" s="5">
        <v>1074.0</v>
      </c>
      <c r="B56" s="1" t="s">
        <v>95</v>
      </c>
      <c r="C56" s="1"/>
      <c r="D56" s="5">
        <v>30.3</v>
      </c>
      <c r="E56" s="5">
        <v>0.0</v>
      </c>
      <c r="F56" s="5">
        <v>2.0</v>
      </c>
      <c r="G56" s="5">
        <f t="shared" si="1"/>
        <v>24.543</v>
      </c>
      <c r="H56" s="21">
        <f t="shared" si="2"/>
        <v>0</v>
      </c>
      <c r="I56" s="5">
        <f t="shared" si="3"/>
        <v>-0.6630453963</v>
      </c>
      <c r="J56" s="5">
        <f t="shared" si="4"/>
        <v>-0.2643671368</v>
      </c>
      <c r="K56" s="5">
        <f t="shared" si="5"/>
        <v>-0.4637062666</v>
      </c>
      <c r="L56" s="5">
        <f t="shared" si="6"/>
        <v>-0.6809598128</v>
      </c>
      <c r="M56" s="1"/>
      <c r="N56" s="5">
        <v>4.0</v>
      </c>
      <c r="O56" s="5">
        <v>1.0</v>
      </c>
      <c r="P56" s="5">
        <f t="shared" ref="P56:Q56" si="122">if(ISNUMBER(N56), (N56-average(N:N))/stdev(N:N), "")</f>
        <v>0.3570777979</v>
      </c>
      <c r="Q56" s="5">
        <f t="shared" si="122"/>
        <v>0.3069816835</v>
      </c>
      <c r="R56" s="5">
        <f t="shared" si="15"/>
        <v>0.3320297407</v>
      </c>
      <c r="S56" s="5">
        <f t="shared" si="16"/>
        <v>0.5762202189</v>
      </c>
      <c r="T56" s="1"/>
      <c r="U56" s="5">
        <v>30.47</v>
      </c>
      <c r="V56" s="5">
        <v>15.82</v>
      </c>
      <c r="W56" s="5">
        <v>44.4</v>
      </c>
      <c r="X56" s="5">
        <v>16.6</v>
      </c>
      <c r="Y56" s="5">
        <f t="shared" ref="Y56:AB56" si="123">if(U56=0, -1, (U56-average(U:U))/stdev(U:U))</f>
        <v>-1.935661699</v>
      </c>
      <c r="Z56" s="5">
        <f t="shared" si="123"/>
        <v>-2.285775654</v>
      </c>
      <c r="AA56" s="5">
        <f t="shared" si="123"/>
        <v>-1.368627174</v>
      </c>
      <c r="AB56" s="5">
        <f t="shared" si="123"/>
        <v>-1.987716447</v>
      </c>
      <c r="AC56" s="5">
        <f t="shared" si="18"/>
        <v>-1.894445244</v>
      </c>
      <c r="AD56" s="5">
        <f t="shared" si="19"/>
        <v>-1.376388478</v>
      </c>
      <c r="AE56" s="1"/>
      <c r="AF56" s="5">
        <v>0.0</v>
      </c>
      <c r="AG56" s="5">
        <v>0.0</v>
      </c>
      <c r="AH56" s="5">
        <f t="shared" si="9"/>
        <v>-1</v>
      </c>
      <c r="AI56" s="5">
        <f t="shared" si="10"/>
        <v>-1</v>
      </c>
      <c r="AJ56" s="5">
        <f t="shared" si="11"/>
        <v>-1</v>
      </c>
      <c r="AK56" s="1"/>
      <c r="AL56" s="5">
        <f t="shared" si="12"/>
        <v>-0.6202820181</v>
      </c>
      <c r="AM56" s="5">
        <v>-0.796544004992839</v>
      </c>
      <c r="AN56" s="5">
        <f t="shared" si="13"/>
        <v>-0.6643475148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>
      <c r="A57" s="5">
        <v>1222.0</v>
      </c>
      <c r="B57" s="1" t="s">
        <v>127</v>
      </c>
      <c r="C57" s="1"/>
      <c r="D57" s="5">
        <v>27.0</v>
      </c>
      <c r="E57" s="5">
        <v>27.0</v>
      </c>
      <c r="F57" s="5">
        <v>0.0</v>
      </c>
      <c r="G57" s="5">
        <f t="shared" si="1"/>
        <v>27</v>
      </c>
      <c r="H57" s="21">
        <f t="shared" si="2"/>
        <v>1</v>
      </c>
      <c r="I57" s="5">
        <f t="shared" si="3"/>
        <v>-0.6353142256</v>
      </c>
      <c r="J57" s="5" t="str">
        <f t="shared" si="4"/>
        <v/>
      </c>
      <c r="K57" s="5">
        <f t="shared" si="5"/>
        <v>-0.6353142256</v>
      </c>
      <c r="L57" s="5">
        <f t="shared" si="6"/>
        <v>-0.7970660108</v>
      </c>
      <c r="M57" s="1"/>
      <c r="N57" s="5">
        <v>4.0</v>
      </c>
      <c r="O57" s="5">
        <v>1.0</v>
      </c>
      <c r="P57" s="5">
        <f t="shared" ref="P57:Q57" si="124">if(ISNUMBER(N57), (N57-average(N:N))/stdev(N:N), "")</f>
        <v>0.3570777979</v>
      </c>
      <c r="Q57" s="5">
        <f t="shared" si="124"/>
        <v>0.3069816835</v>
      </c>
      <c r="R57" s="5">
        <f t="shared" si="15"/>
        <v>0.3320297407</v>
      </c>
      <c r="S57" s="5">
        <f t="shared" si="16"/>
        <v>0.5762202189</v>
      </c>
      <c r="T57" s="1"/>
      <c r="U57" s="5">
        <v>27.34</v>
      </c>
      <c r="V57" s="5">
        <v>18.75</v>
      </c>
      <c r="W57" s="5">
        <v>28.13</v>
      </c>
      <c r="X57" s="5">
        <v>14.84</v>
      </c>
      <c r="Y57" s="5">
        <f t="shared" ref="Y57:AB57" si="125">if(U57=0, -1, (U57-average(U:U))/stdev(U:U))</f>
        <v>-2.150302181</v>
      </c>
      <c r="Z57" s="5">
        <f t="shared" si="125"/>
        <v>-2.091775944</v>
      </c>
      <c r="AA57" s="5">
        <f t="shared" si="125"/>
        <v>-2.68504014</v>
      </c>
      <c r="AB57" s="5">
        <f t="shared" si="125"/>
        <v>-2.120087141</v>
      </c>
      <c r="AC57" s="5">
        <f t="shared" si="18"/>
        <v>-2.261801352</v>
      </c>
      <c r="AD57" s="5">
        <f t="shared" si="19"/>
        <v>-1.503928639</v>
      </c>
      <c r="AE57" s="1"/>
      <c r="AF57" s="5">
        <v>0.0</v>
      </c>
      <c r="AG57" s="5">
        <v>0.0</v>
      </c>
      <c r="AH57" s="5">
        <f t="shared" si="9"/>
        <v>-1</v>
      </c>
      <c r="AI57" s="5">
        <f t="shared" si="10"/>
        <v>-1</v>
      </c>
      <c r="AJ57" s="5">
        <f t="shared" si="11"/>
        <v>-1</v>
      </c>
      <c r="AK57" s="1"/>
      <c r="AL57" s="5">
        <f t="shared" si="12"/>
        <v>-0.6811936078</v>
      </c>
      <c r="AM57" s="1"/>
      <c r="AN57" s="5">
        <f t="shared" si="13"/>
        <v>-0.6811936078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>
      <c r="A58" s="5">
        <v>815.0</v>
      </c>
      <c r="B58" s="1" t="s">
        <v>49</v>
      </c>
      <c r="C58" s="1"/>
      <c r="D58" s="5">
        <v>23.0</v>
      </c>
      <c r="E58" s="5">
        <v>0.0</v>
      </c>
      <c r="F58" s="5">
        <v>4.0</v>
      </c>
      <c r="G58" s="5">
        <f t="shared" si="1"/>
        <v>15.0903</v>
      </c>
      <c r="H58" s="21">
        <f t="shared" si="2"/>
        <v>0</v>
      </c>
      <c r="I58" s="5">
        <f t="shared" si="3"/>
        <v>-0.7697342193</v>
      </c>
      <c r="J58" s="5">
        <f t="shared" si="4"/>
        <v>-0.2643671368</v>
      </c>
      <c r="K58" s="5">
        <f t="shared" si="5"/>
        <v>-0.5170506781</v>
      </c>
      <c r="L58" s="5">
        <f t="shared" si="6"/>
        <v>-0.7190623604</v>
      </c>
      <c r="M58" s="1"/>
      <c r="N58" s="5">
        <v>4.0</v>
      </c>
      <c r="O58" s="5">
        <v>0.0</v>
      </c>
      <c r="P58" s="5">
        <f t="shared" ref="P58:Q58" si="126">if(ISNUMBER(N58), (N58-average(N:N))/stdev(N:N), "")</f>
        <v>0.3570777979</v>
      </c>
      <c r="Q58" s="5">
        <f t="shared" si="126"/>
        <v>-2.033753653</v>
      </c>
      <c r="R58" s="5">
        <f t="shared" si="15"/>
        <v>-0.8383379276</v>
      </c>
      <c r="S58" s="5">
        <f t="shared" si="16"/>
        <v>-0.9156079552</v>
      </c>
      <c r="T58" s="1"/>
      <c r="U58" s="5">
        <v>41.28</v>
      </c>
      <c r="V58" s="5">
        <v>24.35</v>
      </c>
      <c r="W58" s="5">
        <v>63.15</v>
      </c>
      <c r="X58" s="5">
        <v>39.19</v>
      </c>
      <c r="Y58" s="5">
        <f t="shared" ref="Y58:AB58" si="127">if(U58=0, -1, (U58-average(U:U))/stdev(U:U))</f>
        <v>-1.19436342</v>
      </c>
      <c r="Z58" s="5">
        <f t="shared" si="127"/>
        <v>-1.720991515</v>
      </c>
      <c r="AA58" s="5">
        <f t="shared" si="127"/>
        <v>0.1484436994</v>
      </c>
      <c r="AB58" s="5">
        <f t="shared" si="127"/>
        <v>-0.288708506</v>
      </c>
      <c r="AC58" s="5">
        <f t="shared" si="18"/>
        <v>-0.7639049354</v>
      </c>
      <c r="AD58" s="5">
        <f t="shared" si="19"/>
        <v>-0.8740165533</v>
      </c>
      <c r="AE58" s="1"/>
      <c r="AF58" s="5">
        <v>0.0</v>
      </c>
      <c r="AG58" s="5">
        <v>0.0</v>
      </c>
      <c r="AH58" s="5">
        <f t="shared" si="9"/>
        <v>-1</v>
      </c>
      <c r="AI58" s="5">
        <f t="shared" si="10"/>
        <v>-1</v>
      </c>
      <c r="AJ58" s="5">
        <f t="shared" si="11"/>
        <v>-1</v>
      </c>
      <c r="AK58" s="1"/>
      <c r="AL58" s="5">
        <f t="shared" si="12"/>
        <v>-0.8771717172</v>
      </c>
      <c r="AM58" s="5">
        <v>-0.28406127213413285</v>
      </c>
      <c r="AN58" s="5">
        <f t="shared" si="13"/>
        <v>-0.7288941059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>
      <c r="A59" s="5">
        <v>245.0</v>
      </c>
      <c r="B59" s="1" t="s">
        <v>128</v>
      </c>
      <c r="C59" s="1"/>
      <c r="D59" s="5">
        <v>40.2</v>
      </c>
      <c r="E59" s="5">
        <v>40.2</v>
      </c>
      <c r="F59" s="5">
        <v>0.0</v>
      </c>
      <c r="G59" s="5">
        <f t="shared" si="1"/>
        <v>40.2</v>
      </c>
      <c r="H59" s="21">
        <f t="shared" si="2"/>
        <v>1</v>
      </c>
      <c r="I59" s="5">
        <f t="shared" si="3"/>
        <v>-0.4863311347</v>
      </c>
      <c r="J59" s="5" t="str">
        <f t="shared" si="4"/>
        <v/>
      </c>
      <c r="K59" s="5">
        <f t="shared" si="5"/>
        <v>-0.4863311347</v>
      </c>
      <c r="L59" s="5">
        <f t="shared" si="6"/>
        <v>-0.697374458</v>
      </c>
      <c r="M59" s="1"/>
      <c r="N59" s="5">
        <v>2.0</v>
      </c>
      <c r="O59" s="5">
        <v>1.0</v>
      </c>
      <c r="P59" s="5">
        <f t="shared" ref="P59:Q59" si="128">if(ISNUMBER(N59), (N59-average(N:N))/stdev(N:N), "")</f>
        <v>-2.754600155</v>
      </c>
      <c r="Q59" s="5">
        <f t="shared" si="128"/>
        <v>0.3069816835</v>
      </c>
      <c r="R59" s="5">
        <f t="shared" si="15"/>
        <v>-1.223809236</v>
      </c>
      <c r="S59" s="5">
        <f t="shared" si="16"/>
        <v>-1.106259118</v>
      </c>
      <c r="T59" s="1"/>
      <c r="U59" s="5">
        <v>48.44</v>
      </c>
      <c r="V59" s="5">
        <v>49.22</v>
      </c>
      <c r="W59" s="5">
        <v>67.19</v>
      </c>
      <c r="X59" s="5">
        <v>46.09</v>
      </c>
      <c r="Y59" s="5">
        <f t="shared" ref="Y59:AB59" si="129">if(U59=0, -1, (U59-average(U:U))/stdev(U:U))</f>
        <v>-0.7033647453</v>
      </c>
      <c r="Z59" s="5">
        <f t="shared" si="129"/>
        <v>-0.07431137938</v>
      </c>
      <c r="AA59" s="5">
        <f t="shared" si="129"/>
        <v>0.4753219036</v>
      </c>
      <c r="AB59" s="5">
        <f t="shared" si="129"/>
        <v>0.2302447828</v>
      </c>
      <c r="AC59" s="5">
        <f t="shared" si="18"/>
        <v>-0.01802735957</v>
      </c>
      <c r="AD59" s="5">
        <f t="shared" si="19"/>
        <v>-0.134266003</v>
      </c>
      <c r="AE59" s="1"/>
      <c r="AF59" s="5">
        <v>0.0</v>
      </c>
      <c r="AG59" s="5">
        <v>0.0</v>
      </c>
      <c r="AH59" s="5">
        <f t="shared" si="9"/>
        <v>-1</v>
      </c>
      <c r="AI59" s="5">
        <f t="shared" si="10"/>
        <v>-1</v>
      </c>
      <c r="AJ59" s="5">
        <f t="shared" si="11"/>
        <v>-1</v>
      </c>
      <c r="AK59" s="1"/>
      <c r="AL59" s="5">
        <f t="shared" si="12"/>
        <v>-0.7344748947</v>
      </c>
      <c r="AM59" s="1"/>
      <c r="AN59" s="5">
        <f t="shared" si="13"/>
        <v>-0.7344748947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>
      <c r="A60" s="5">
        <v>1016.0</v>
      </c>
      <c r="B60" s="1" t="s">
        <v>90</v>
      </c>
      <c r="C60" s="1"/>
      <c r="D60" s="1"/>
      <c r="E60" s="5">
        <v>0.0</v>
      </c>
      <c r="F60" s="5">
        <v>3.0</v>
      </c>
      <c r="G60" s="5">
        <f t="shared" si="1"/>
        <v>0</v>
      </c>
      <c r="H60" s="21">
        <f t="shared" si="2"/>
        <v>-1</v>
      </c>
      <c r="I60" s="5">
        <f t="shared" si="3"/>
        <v>-1</v>
      </c>
      <c r="J60" s="5">
        <f t="shared" si="4"/>
        <v>-1</v>
      </c>
      <c r="K60" s="5">
        <f t="shared" si="5"/>
        <v>-1</v>
      </c>
      <c r="L60" s="5">
        <f t="shared" si="6"/>
        <v>-1</v>
      </c>
      <c r="M60" s="1"/>
      <c r="N60" s="5">
        <v>4.0</v>
      </c>
      <c r="O60" s="5">
        <v>1.0</v>
      </c>
      <c r="P60" s="5">
        <f t="shared" ref="P60:Q60" si="130">if(ISNUMBER(N60), (N60-average(N:N))/stdev(N:N), "")</f>
        <v>0.3570777979</v>
      </c>
      <c r="Q60" s="5">
        <f t="shared" si="130"/>
        <v>0.3069816835</v>
      </c>
      <c r="R60" s="5">
        <f t="shared" si="15"/>
        <v>0.3320297407</v>
      </c>
      <c r="S60" s="5">
        <f t="shared" si="16"/>
        <v>0.5762202189</v>
      </c>
      <c r="T60" s="1"/>
      <c r="U60" s="5">
        <v>45.9</v>
      </c>
      <c r="V60" s="5">
        <v>32.94</v>
      </c>
      <c r="W60" s="5">
        <v>46.03</v>
      </c>
      <c r="X60" s="5">
        <v>25.91</v>
      </c>
      <c r="Y60" s="5">
        <f t="shared" ref="Y60:AB60" si="131">if(U60=0, -1, (U60-average(U:U))/stdev(U:U))</f>
        <v>-0.8775458395</v>
      </c>
      <c r="Z60" s="5">
        <f t="shared" si="131"/>
        <v>-1.152234685</v>
      </c>
      <c r="AA60" s="5">
        <f t="shared" si="131"/>
        <v>-1.236743146</v>
      </c>
      <c r="AB60" s="5">
        <f t="shared" si="131"/>
        <v>-1.28750556</v>
      </c>
      <c r="AC60" s="5">
        <f t="shared" si="18"/>
        <v>-1.138507308</v>
      </c>
      <c r="AD60" s="5">
        <f t="shared" si="19"/>
        <v>-1.067008579</v>
      </c>
      <c r="AE60" s="1"/>
      <c r="AF60" s="5">
        <v>0.0</v>
      </c>
      <c r="AG60" s="5">
        <v>0.0</v>
      </c>
      <c r="AH60" s="5">
        <f t="shared" si="9"/>
        <v>-1</v>
      </c>
      <c r="AI60" s="5">
        <f t="shared" si="10"/>
        <v>-1</v>
      </c>
      <c r="AJ60" s="5">
        <f t="shared" si="11"/>
        <v>-1</v>
      </c>
      <c r="AK60" s="1"/>
      <c r="AL60" s="5">
        <f t="shared" si="12"/>
        <v>-0.62269709</v>
      </c>
      <c r="AM60" s="5">
        <v>-1.1304013500721704</v>
      </c>
      <c r="AN60" s="5">
        <f t="shared" si="13"/>
        <v>-0.749623155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>
      <c r="A61" s="5">
        <v>492.0</v>
      </c>
      <c r="B61" s="1" t="s">
        <v>46</v>
      </c>
      <c r="C61" s="1"/>
      <c r="D61" s="5">
        <v>33.4</v>
      </c>
      <c r="E61" s="5">
        <v>0.0</v>
      </c>
      <c r="F61" s="5">
        <v>5.0</v>
      </c>
      <c r="G61" s="5">
        <f t="shared" si="1"/>
        <v>19.722366</v>
      </c>
      <c r="H61" s="21">
        <f t="shared" si="2"/>
        <v>0</v>
      </c>
      <c r="I61" s="5">
        <f t="shared" si="3"/>
        <v>-0.7174539534</v>
      </c>
      <c r="J61" s="5">
        <f t="shared" si="4"/>
        <v>-0.2643671368</v>
      </c>
      <c r="K61" s="5">
        <f t="shared" si="5"/>
        <v>-0.4909105451</v>
      </c>
      <c r="L61" s="5">
        <f t="shared" si="6"/>
        <v>-0.7006500875</v>
      </c>
      <c r="M61" s="1"/>
      <c r="N61" s="5">
        <v>2.0</v>
      </c>
      <c r="O61" s="5">
        <v>0.0</v>
      </c>
      <c r="P61" s="5">
        <f t="shared" ref="P61:Q61" si="132">if(ISNUMBER(N61), (N61-average(N:N))/stdev(N:N), "")</f>
        <v>-2.754600155</v>
      </c>
      <c r="Q61" s="5">
        <f t="shared" si="132"/>
        <v>-2.033753653</v>
      </c>
      <c r="R61" s="5">
        <f t="shared" si="15"/>
        <v>-2.394176904</v>
      </c>
      <c r="S61" s="5">
        <f t="shared" si="16"/>
        <v>-1.547312801</v>
      </c>
      <c r="T61" s="1"/>
      <c r="U61" s="5">
        <v>34.64</v>
      </c>
      <c r="V61" s="5">
        <v>35.09</v>
      </c>
      <c r="W61" s="5">
        <v>57.03</v>
      </c>
      <c r="X61" s="5">
        <v>37.7</v>
      </c>
      <c r="Y61" s="5">
        <f t="shared" ref="Y61:AB61" si="133">if(U61=0, -1, (U61-average(U:U))/stdev(U:U))</f>
        <v>-1.649702974</v>
      </c>
      <c r="Z61" s="5">
        <f t="shared" si="133"/>
        <v>-1.009879948</v>
      </c>
      <c r="AA61" s="5">
        <f t="shared" si="133"/>
        <v>-0.3467282338</v>
      </c>
      <c r="AB61" s="5">
        <f t="shared" si="133"/>
        <v>-0.4007723321</v>
      </c>
      <c r="AC61" s="5">
        <f t="shared" si="18"/>
        <v>-0.851770872</v>
      </c>
      <c r="AD61" s="5">
        <f t="shared" si="19"/>
        <v>-0.9229143362</v>
      </c>
      <c r="AE61" s="1"/>
      <c r="AF61" s="5">
        <v>0.0</v>
      </c>
      <c r="AG61" s="5">
        <v>0.0</v>
      </c>
      <c r="AH61" s="5">
        <f t="shared" si="9"/>
        <v>-1</v>
      </c>
      <c r="AI61" s="5">
        <f t="shared" si="10"/>
        <v>-1</v>
      </c>
      <c r="AJ61" s="5">
        <f t="shared" si="11"/>
        <v>-1</v>
      </c>
      <c r="AK61" s="1"/>
      <c r="AL61" s="5">
        <f t="shared" si="12"/>
        <v>-1.042719306</v>
      </c>
      <c r="AM61" s="5">
        <v>-0.15415235078315023</v>
      </c>
      <c r="AN61" s="5">
        <f t="shared" si="13"/>
        <v>-0.8205775673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>
      <c r="A62" s="5">
        <v>1259.0</v>
      </c>
      <c r="B62" s="1" t="s">
        <v>130</v>
      </c>
      <c r="C62" s="1"/>
      <c r="D62" s="1"/>
      <c r="E62" s="5">
        <v>0.0</v>
      </c>
      <c r="F62" s="5">
        <v>0.0</v>
      </c>
      <c r="G62" s="5">
        <f t="shared" si="1"/>
        <v>0</v>
      </c>
      <c r="H62" s="21">
        <f>if(D62="", -1, E62/D62)</f>
        <v>-1</v>
      </c>
      <c r="I62" s="5">
        <f t="shared" si="3"/>
        <v>-1</v>
      </c>
      <c r="J62" s="5">
        <f t="shared" si="4"/>
        <v>-1</v>
      </c>
      <c r="K62" s="5">
        <f t="shared" si="5"/>
        <v>-1</v>
      </c>
      <c r="L62" s="5">
        <f t="shared" si="6"/>
        <v>-1</v>
      </c>
      <c r="M62" s="1"/>
      <c r="N62" s="5">
        <v>4.0</v>
      </c>
      <c r="O62" s="5">
        <v>0.0</v>
      </c>
      <c r="P62" s="5">
        <f t="shared" ref="P62:Q62" si="134">if(ISNUMBER(N62), (N62-average(N:N))/stdev(N:N), "")</f>
        <v>0.3570777979</v>
      </c>
      <c r="Q62" s="5">
        <f t="shared" si="134"/>
        <v>-2.033753653</v>
      </c>
      <c r="R62" s="5">
        <f t="shared" si="15"/>
        <v>-0.8383379276</v>
      </c>
      <c r="S62" s="5">
        <f t="shared" si="16"/>
        <v>-0.9156079552</v>
      </c>
      <c r="T62" s="1"/>
      <c r="U62" s="5">
        <v>57.81</v>
      </c>
      <c r="V62" s="5">
        <v>36.72</v>
      </c>
      <c r="W62" s="5">
        <v>48.44</v>
      </c>
      <c r="X62" s="5">
        <v>33.59</v>
      </c>
      <c r="Y62" s="5">
        <f t="shared" ref="Y62:AB62" si="135">if(U62=0, -1, (U62-average(U:U))/stdev(U:U))</f>
        <v>-0.0608148033</v>
      </c>
      <c r="Z62" s="5">
        <f t="shared" si="135"/>
        <v>-0.9019551949</v>
      </c>
      <c r="AA62" s="5">
        <f t="shared" si="135"/>
        <v>-1.04174897</v>
      </c>
      <c r="AB62" s="5">
        <f t="shared" si="135"/>
        <v>-0.7098879867</v>
      </c>
      <c r="AC62" s="5">
        <f t="shared" si="18"/>
        <v>-0.6786017387</v>
      </c>
      <c r="AD62" s="5">
        <f t="shared" si="19"/>
        <v>-0.8237728684</v>
      </c>
      <c r="AE62" s="1"/>
      <c r="AF62" s="5">
        <v>0.0</v>
      </c>
      <c r="AG62" s="5">
        <v>0.0</v>
      </c>
      <c r="AH62" s="5">
        <f t="shared" si="9"/>
        <v>-1</v>
      </c>
      <c r="AI62" s="5">
        <f t="shared" si="10"/>
        <v>-1</v>
      </c>
      <c r="AJ62" s="5">
        <f t="shared" si="11"/>
        <v>-1</v>
      </c>
      <c r="AK62" s="1"/>
      <c r="AL62" s="5">
        <f t="shared" si="12"/>
        <v>-0.9348452059</v>
      </c>
      <c r="AM62" s="1"/>
      <c r="AN62" s="5">
        <f t="shared" si="13"/>
        <v>-0.9348452059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>
      <c r="A63" s="5">
        <v>832.0</v>
      </c>
      <c r="B63" s="1" t="s">
        <v>61</v>
      </c>
      <c r="C63" s="1"/>
      <c r="D63" s="5">
        <v>7.1</v>
      </c>
      <c r="E63" s="5">
        <v>0.0</v>
      </c>
      <c r="F63" s="5">
        <v>4.0</v>
      </c>
      <c r="G63" s="5">
        <f t="shared" si="1"/>
        <v>4.65831</v>
      </c>
      <c r="H63" s="21">
        <f>if(D63=0, -1, E63/D63)</f>
        <v>0</v>
      </c>
      <c r="I63" s="5">
        <f t="shared" si="3"/>
        <v>-0.8874758946</v>
      </c>
      <c r="J63" s="5">
        <f t="shared" si="4"/>
        <v>-0.2643671368</v>
      </c>
      <c r="K63" s="5">
        <f t="shared" si="5"/>
        <v>-0.5759215157</v>
      </c>
      <c r="L63" s="5">
        <f t="shared" si="6"/>
        <v>-0.7588949306</v>
      </c>
      <c r="M63" s="1"/>
      <c r="N63" s="5">
        <v>4.0</v>
      </c>
      <c r="O63" s="5">
        <v>-1.0</v>
      </c>
      <c r="P63" s="5">
        <f t="shared" ref="P63:Q63" si="136">if(ISNUMBER(N63), (N63-average(N:N))/stdev(N:N), "")</f>
        <v>0.3570777979</v>
      </c>
      <c r="Q63" s="5">
        <f t="shared" si="136"/>
        <v>-4.37448899</v>
      </c>
      <c r="R63" s="5">
        <f t="shared" si="15"/>
        <v>-2.008705596</v>
      </c>
      <c r="S63" s="5">
        <f t="shared" si="16"/>
        <v>-1.417288113</v>
      </c>
      <c r="T63" s="1"/>
      <c r="U63" s="5"/>
      <c r="V63" s="5"/>
      <c r="W63" s="5"/>
      <c r="X63" s="5"/>
      <c r="Y63" s="5">
        <f t="shared" ref="Y63:AB63" si="137">if(U63=0, -1, (U63-average(U:U))/stdev(U:U))</f>
        <v>-1</v>
      </c>
      <c r="Z63" s="5">
        <f t="shared" si="137"/>
        <v>-1</v>
      </c>
      <c r="AA63" s="5">
        <f t="shared" si="137"/>
        <v>-1</v>
      </c>
      <c r="AB63" s="5">
        <f t="shared" si="137"/>
        <v>-1</v>
      </c>
      <c r="AC63" s="5">
        <f t="shared" si="18"/>
        <v>-1</v>
      </c>
      <c r="AD63" s="5">
        <f t="shared" si="19"/>
        <v>-1</v>
      </c>
      <c r="AE63" s="1"/>
      <c r="AF63" s="5">
        <v>0.0</v>
      </c>
      <c r="AG63" s="5">
        <v>0.0</v>
      </c>
      <c r="AH63" s="5">
        <f t="shared" si="9"/>
        <v>-1</v>
      </c>
      <c r="AI63" s="5">
        <f t="shared" si="10"/>
        <v>-1</v>
      </c>
      <c r="AJ63" s="5">
        <f t="shared" si="11"/>
        <v>-1</v>
      </c>
      <c r="AK63" s="1"/>
      <c r="AL63" s="5">
        <f t="shared" si="12"/>
        <v>-1.044045761</v>
      </c>
      <c r="AM63" s="5">
        <v>-0.6932623828338889</v>
      </c>
      <c r="AN63" s="5">
        <f t="shared" si="13"/>
        <v>-0.9563499164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</row>
  </sheetData>
  <hyperlinks>
    <hyperlink r:id="rId1" ref="B4"/>
  </hyperlinks>
  <drawing r:id="rId2"/>
</worksheet>
</file>