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October Results" sheetId="2" r:id="rId5"/>
    <sheet state="visible" name="NIL" sheetId="3" r:id="rId6"/>
    <sheet state="visible" name="TMUI" sheetId="4" r:id="rId7"/>
    <sheet state="visible" name="Awario" sheetId="5" r:id="rId8"/>
    <sheet state="visible" name="Awario - Full" sheetId="6" r:id="rId9"/>
  </sheets>
  <definedNames/>
  <calcPr/>
</workbook>
</file>

<file path=xl/sharedStrings.xml><?xml version="1.0" encoding="utf-8"?>
<sst xmlns="http://schemas.openxmlformats.org/spreadsheetml/2006/main" count="1312" uniqueCount="320">
  <si>
    <t>App Id</t>
  </si>
  <si>
    <t>App Name</t>
  </si>
  <si>
    <t>Auth</t>
  </si>
  <si>
    <t>Gaia</t>
  </si>
  <si>
    <t>Auth Z</t>
  </si>
  <si>
    <t>NIL Auth</t>
  </si>
  <si>
    <t>Gaia Z</t>
  </si>
  <si>
    <t>NIL Score</t>
  </si>
  <si>
    <t>Final Standardized Score</t>
  </si>
  <si>
    <t>NIL Gaia</t>
  </si>
  <si>
    <t>NIL Theta</t>
  </si>
  <si>
    <t>Usability</t>
  </si>
  <si>
    <t>Usefulness</t>
  </si>
  <si>
    <t>SpringRole</t>
  </si>
  <si>
    <t>Credibility</t>
  </si>
  <si>
    <t>Desirability</t>
  </si>
  <si>
    <t>Usability Z</t>
  </si>
  <si>
    <t>Usefulness Z</t>
  </si>
  <si>
    <t>Credibility Z</t>
  </si>
  <si>
    <t>Desirability Z</t>
  </si>
  <si>
    <t>TMUI Score</t>
  </si>
  <si>
    <t>TMUI Theta</t>
  </si>
  <si>
    <t>Awario Social Score</t>
  </si>
  <si>
    <t>October Reach</t>
  </si>
  <si>
    <t>November Reach</t>
  </si>
  <si>
    <t>Log(Reach)</t>
  </si>
  <si>
    <t>Growth Ineligible?</t>
  </si>
  <si>
    <t>Growth %</t>
  </si>
  <si>
    <t>Reach Z</t>
  </si>
  <si>
    <t>Social Z</t>
  </si>
  <si>
    <t>Growth Z</t>
  </si>
  <si>
    <t>Awario Score</t>
  </si>
  <si>
    <t>Awario Theta</t>
  </si>
  <si>
    <t>Average Score</t>
  </si>
  <si>
    <t>Score Last Round</t>
  </si>
  <si>
    <t>Final Score</t>
  </si>
  <si>
    <t>pDrive</t>
  </si>
  <si>
    <t>PH Upvotes</t>
  </si>
  <si>
    <t># of Months since Last Review</t>
  </si>
  <si>
    <t>Decay Score</t>
  </si>
  <si>
    <t>PH Score</t>
  </si>
  <si>
    <t>PH Theta</t>
  </si>
  <si>
    <t>TMUI Usability</t>
  </si>
  <si>
    <t>Desirbility</t>
  </si>
  <si>
    <t>Sept Reach</t>
  </si>
  <si>
    <t>Oct Reach</t>
  </si>
  <si>
    <t>DotPodcast</t>
  </si>
  <si>
    <t>Diffuse</t>
  </si>
  <si>
    <t>Blockusign</t>
  </si>
  <si>
    <t>NoteRiot</t>
  </si>
  <si>
    <t>Sundly</t>
  </si>
  <si>
    <t>Travelstack</t>
  </si>
  <si>
    <t>Block Photos</t>
  </si>
  <si>
    <t>DECS</t>
  </si>
  <si>
    <t>Kit</t>
  </si>
  <si>
    <t>Arcane Maps</t>
  </si>
  <si>
    <t>XOR</t>
  </si>
  <si>
    <t>Secure Calendar</t>
  </si>
  <si>
    <t>H2H Vehicle Tracker</t>
  </si>
  <si>
    <t>Pden</t>
  </si>
  <si>
    <t>Recall</t>
  </si>
  <si>
    <t>Dmail</t>
  </si>
  <si>
    <t>Utilo</t>
  </si>
  <si>
    <t>Encrypt My Photos</t>
  </si>
  <si>
    <t>Photo Vault</t>
  </si>
  <si>
    <t>BlockVault</t>
  </si>
  <si>
    <t>DPAGE</t>
  </si>
  <si>
    <t>Aodh</t>
  </si>
  <si>
    <t>clickbox</t>
  </si>
  <si>
    <t>Arcane Docs</t>
  </si>
  <si>
    <t>Compose</t>
  </si>
  <si>
    <t>SatsHi</t>
  </si>
  <si>
    <t>OI Chat</t>
  </si>
  <si>
    <t>Xor Drive</t>
  </si>
  <si>
    <t>Mevaul</t>
  </si>
  <si>
    <t>MyPodium</t>
  </si>
  <si>
    <t>Debut</t>
  </si>
  <si>
    <t>Blockslack</t>
  </si>
  <si>
    <t>Blockcred</t>
  </si>
  <si>
    <t>Airtext</t>
  </si>
  <si>
    <t>OI Calendar</t>
  </si>
  <si>
    <t>Twoblocks</t>
  </si>
  <si>
    <t>Dclouds</t>
  </si>
  <si>
    <t>Radicle</t>
  </si>
  <si>
    <t>BlackHole</t>
  </si>
  <si>
    <t>Sigle</t>
  </si>
  <si>
    <t>Forms.id</t>
  </si>
  <si>
    <t>BitPatron</t>
  </si>
  <si>
    <t>Lander</t>
  </si>
  <si>
    <t>Scannie</t>
  </si>
  <si>
    <t>Trove</t>
  </si>
  <si>
    <t>Cafe Society</t>
  </si>
  <si>
    <t>DAuth</t>
  </si>
  <si>
    <t>Pgeon</t>
  </si>
  <si>
    <t>SafeNotes</t>
  </si>
  <si>
    <t>BentenSound</t>
  </si>
  <si>
    <t>Paradigma CrossCheck</t>
  </si>
  <si>
    <t>DHCS</t>
  </si>
  <si>
    <t>Code Code Revolution</t>
  </si>
  <si>
    <t>Closet</t>
  </si>
  <si>
    <t>Predicto</t>
  </si>
  <si>
    <t>dPhone</t>
  </si>
  <si>
    <t>Xenon</t>
  </si>
  <si>
    <t>Agaze</t>
  </si>
  <si>
    <t>Lens</t>
  </si>
  <si>
    <t>Startup List</t>
  </si>
  <si>
    <t>Paid.co</t>
  </si>
  <si>
    <t>Location Diary</t>
  </si>
  <si>
    <t>Compress Studio</t>
  </si>
  <si>
    <t>BlockNote.xyz</t>
  </si>
  <si>
    <t>dMy Blog</t>
  </si>
  <si>
    <t>Bitcoin4Photos</t>
  </si>
  <si>
    <t>Mila CRM</t>
  </si>
  <si>
    <t>Lannister</t>
  </si>
  <si>
    <t>Arcane Photos</t>
  </si>
  <si>
    <t>ProperPass</t>
  </si>
  <si>
    <t>OI App Center</t>
  </si>
  <si>
    <t>BlockSurvey</t>
  </si>
  <si>
    <t>DFM</t>
  </si>
  <si>
    <t>Arcane Sheets</t>
  </si>
  <si>
    <t>Mi Casa Es Tu Casa</t>
  </si>
  <si>
    <t>Drello</t>
  </si>
  <si>
    <t>Blockcharity</t>
  </si>
  <si>
    <t>Envelop</t>
  </si>
  <si>
    <t>Bible App</t>
  </si>
  <si>
    <t>JustSnake</t>
  </si>
  <si>
    <t>Gekri</t>
  </si>
  <si>
    <t>Mindtalk</t>
  </si>
  <si>
    <t>DailyMe</t>
  </si>
  <si>
    <t>nfogix</t>
  </si>
  <si>
    <t>Expense.IO</t>
  </si>
  <si>
    <t>rTasks App</t>
  </si>
  <si>
    <t>Taskstack</t>
  </si>
  <si>
    <t>Sheety App</t>
  </si>
  <si>
    <t>ClipBox</t>
  </si>
  <si>
    <t>Lists</t>
  </si>
  <si>
    <t>Person8</t>
  </si>
  <si>
    <t>Satback</t>
  </si>
  <si>
    <t>Updoot</t>
  </si>
  <si>
    <t>Evergreen Photos</t>
  </si>
  <si>
    <t>Lawli</t>
  </si>
  <si>
    <t>PlanBetter</t>
  </si>
  <si>
    <t>Lightning Reader</t>
  </si>
  <si>
    <t>blockOgram</t>
  </si>
  <si>
    <t>dBid</t>
  </si>
  <si>
    <t>POW!</t>
  </si>
  <si>
    <t>Daily Bookmark</t>
  </si>
  <si>
    <t>SocialVault</t>
  </si>
  <si>
    <t>CryptoAlly</t>
  </si>
  <si>
    <t>Detacts</t>
  </si>
  <si>
    <t>Satoshis Games</t>
  </si>
  <si>
    <t>Culinary</t>
  </si>
  <si>
    <t>Webby</t>
  </si>
  <si>
    <t>ImageOptimizer</t>
  </si>
  <si>
    <t>EZResize</t>
  </si>
  <si>
    <t>Pietron</t>
  </si>
  <si>
    <t>diario</t>
  </si>
  <si>
    <t>BlockTrivia</t>
  </si>
  <si>
    <t>codeplay</t>
  </si>
  <si>
    <t>Land Ho!</t>
  </si>
  <si>
    <t>Paise</t>
  </si>
  <si>
    <t>Prism</t>
  </si>
  <si>
    <t>EscapeQR</t>
  </si>
  <si>
    <t>Moodify</t>
  </si>
  <si>
    <t>Voicestory</t>
  </si>
  <si>
    <t>Feed</t>
  </si>
  <si>
    <t>Simplecoin</t>
  </si>
  <si>
    <t>Satlite Space</t>
  </si>
  <si>
    <t>Dadroit API Studio</t>
  </si>
  <si>
    <t>Dapps.id</t>
  </si>
  <si>
    <t>Dadroit JSON Viewer</t>
  </si>
  <si>
    <t>Nomie</t>
  </si>
  <si>
    <t>Arcane Marks</t>
  </si>
  <si>
    <t>Dappity</t>
  </si>
  <si>
    <t>Can't Be Evil</t>
  </si>
  <si>
    <t>dcrypt</t>
  </si>
  <si>
    <t>Blockstack Authenticator</t>
  </si>
  <si>
    <t>Cryptolator</t>
  </si>
  <si>
    <t>SimpleForm</t>
  </si>
  <si>
    <t>Fitness Stack</t>
  </si>
  <si>
    <t>Mailr</t>
  </si>
  <si>
    <t>Healthy Living</t>
  </si>
  <si>
    <t>Gitix</t>
  </si>
  <si>
    <t>Rocc the Vote</t>
  </si>
  <si>
    <t>Betya</t>
  </si>
  <si>
    <t>Help A Stranger Out</t>
  </si>
  <si>
    <t>Searx</t>
  </si>
  <si>
    <t>Trusting Trust</t>
  </si>
  <si>
    <t>TheDailyHabits</t>
  </si>
  <si>
    <t>Sportup</t>
  </si>
  <si>
    <t>pNotes</t>
  </si>
  <si>
    <t>DNotes</t>
  </si>
  <si>
    <t>GitHuman</t>
  </si>
  <si>
    <t>Boto</t>
  </si>
  <si>
    <t>Crowdraise</t>
  </si>
  <si>
    <t>BlockDoc</t>
  </si>
  <si>
    <t>Blockstack Casino</t>
  </si>
  <si>
    <t>w3bCollections</t>
  </si>
  <si>
    <t>Flexi Notepad</t>
  </si>
  <si>
    <t>Flashbrain</t>
  </si>
  <si>
    <t>psdPhotos</t>
  </si>
  <si>
    <t>APItoshi</t>
  </si>
  <si>
    <t>Nyoos</t>
  </si>
  <si>
    <t>Bitcionary</t>
  </si>
  <si>
    <t>Quizzical</t>
  </si>
  <si>
    <t>BitChat</t>
  </si>
  <si>
    <t>TokenGazer</t>
  </si>
  <si>
    <t>Make a Difference</t>
  </si>
  <si>
    <t>EarthData</t>
  </si>
  <si>
    <t>Car Assistant</t>
  </si>
  <si>
    <t>Around The Block</t>
  </si>
  <si>
    <t>RestHuman</t>
  </si>
  <si>
    <t>codenplay.io</t>
  </si>
  <si>
    <t>Darchive</t>
  </si>
  <si>
    <t>Privacy Policy Guard</t>
  </si>
  <si>
    <t>Blockquest</t>
  </si>
  <si>
    <t>PLAiV</t>
  </si>
  <si>
    <t>X5 Invoice</t>
  </si>
  <si>
    <t>NearHere</t>
  </si>
  <si>
    <t>ethereal.market</t>
  </si>
  <si>
    <t>Deep Sea Memory Builder</t>
  </si>
  <si>
    <t>Dadroit VerifyBar</t>
  </si>
  <si>
    <t>Social Share</t>
  </si>
  <si>
    <t>Bitutopian</t>
  </si>
  <si>
    <t>Piara</t>
  </si>
  <si>
    <t>Vyse Auth</t>
  </si>
  <si>
    <t>Prosepaper</t>
  </si>
  <si>
    <t>Decentralized Drive</t>
  </si>
  <si>
    <t>Note Riot</t>
  </si>
  <si>
    <t>Magic Spoon</t>
  </si>
  <si>
    <t>Codelets</t>
  </si>
  <si>
    <t>Peachy Portfolio</t>
  </si>
  <si>
    <t>DCAST</t>
  </si>
  <si>
    <t>Maps</t>
  </si>
  <si>
    <t>Inspire You</t>
  </si>
  <si>
    <t>Relayable</t>
  </si>
  <si>
    <t>REBL</t>
  </si>
  <si>
    <t>Productive Work</t>
  </si>
  <si>
    <t>Writers Block</t>
  </si>
  <si>
    <t>Socialli</t>
  </si>
  <si>
    <t>Keysafe</t>
  </si>
  <si>
    <t>Inner Peace</t>
  </si>
  <si>
    <t>Fable Dazzle</t>
  </si>
  <si>
    <t>Runkod</t>
  </si>
  <si>
    <t>Copypaste</t>
  </si>
  <si>
    <t>Bitcoin Portfolio</t>
  </si>
  <si>
    <t>Contakts</t>
  </si>
  <si>
    <t>Pinboard</t>
  </si>
  <si>
    <t>Dcasso</t>
  </si>
  <si>
    <t>pswd.app</t>
  </si>
  <si>
    <t>pBookmarks</t>
  </si>
  <si>
    <t>Folktale</t>
  </si>
  <si>
    <t>eVault</t>
  </si>
  <si>
    <t>List O'Links</t>
  </si>
  <si>
    <t>Privus Reader</t>
  </si>
  <si>
    <t>Mumble</t>
  </si>
  <si>
    <t>Memocards</t>
  </si>
  <si>
    <t>pixus</t>
  </si>
  <si>
    <t>Stackfolio</t>
  </si>
  <si>
    <t>BePrivate</t>
  </si>
  <si>
    <t>dCrypt Vault</t>
  </si>
  <si>
    <t>Vermilion</t>
  </si>
  <si>
    <t>Arcane Boards</t>
  </si>
  <si>
    <t>Arcane Numpad</t>
  </si>
  <si>
    <t>Arcane Darkroom</t>
  </si>
  <si>
    <t>Arcane Books</t>
  </si>
  <si>
    <t>Arcane Products</t>
  </si>
  <si>
    <t>Arcane Lab: Text Styler</t>
  </si>
  <si>
    <t>REBL Cloud</t>
  </si>
  <si>
    <t>Zinc</t>
  </si>
  <si>
    <t>Entaxy</t>
  </si>
  <si>
    <t>HuaRen.News</t>
  </si>
  <si>
    <t>Hey Webby</t>
  </si>
  <si>
    <t>Bottle</t>
  </si>
  <si>
    <t>OI Timesheet</t>
  </si>
  <si>
    <t>Linkpong</t>
  </si>
  <si>
    <t>XPO.Network</t>
  </si>
  <si>
    <t>trakkin.me</t>
  </si>
  <si>
    <t>Tunzal</t>
  </si>
  <si>
    <t>TimeStack</t>
  </si>
  <si>
    <t>Decentus</t>
  </si>
  <si>
    <t>App name</t>
  </si>
  <si>
    <t>Usab.</t>
  </si>
  <si>
    <t>Usef.</t>
  </si>
  <si>
    <t>Cred.</t>
  </si>
  <si>
    <t>Desi.</t>
  </si>
  <si>
    <t>XOR Drive</t>
  </si>
  <si>
    <t>Air Text</t>
  </si>
  <si>
    <t>Blocksurvey</t>
  </si>
  <si>
    <t>Product 3</t>
  </si>
  <si>
    <t>Social</t>
  </si>
  <si>
    <t>Nov Reach</t>
  </si>
  <si>
    <t>Eligible?</t>
  </si>
  <si>
    <t>Utilio</t>
  </si>
  <si>
    <t>Compose (Your Note)</t>
  </si>
  <si>
    <t>App Query ID</t>
  </si>
  <si>
    <t>Social Score (#/5)</t>
  </si>
  <si>
    <t>News &amp; Blog Reach</t>
  </si>
  <si>
    <t>Total Reach (for reference, only column G is counted for rankings)</t>
  </si>
  <si>
    <t>Around the Block</t>
  </si>
  <si>
    <t>The Daily Habits</t>
  </si>
  <si>
    <t>BlockRight</t>
  </si>
  <si>
    <t>blocksurvey</t>
  </si>
  <si>
    <t>Dadroit Verify Bar</t>
  </si>
  <si>
    <t>Dappy Wallet</t>
  </si>
  <si>
    <t>DArchive</t>
  </si>
  <si>
    <t>DClouds</t>
  </si>
  <si>
    <t>Dcrypt</t>
  </si>
  <si>
    <t>Decentrilized Drive</t>
  </si>
  <si>
    <t>Ethereal. Market</t>
  </si>
  <si>
    <t>Git Hitman</t>
  </si>
  <si>
    <t>Help a Stranger Out</t>
  </si>
  <si>
    <t>HuaRen News</t>
  </si>
  <si>
    <t>My Podium</t>
  </si>
  <si>
    <t>PasteBucket</t>
  </si>
  <si>
    <t>Pdrive</t>
  </si>
  <si>
    <t>Rest Human</t>
  </si>
  <si>
    <t>rTasks</t>
  </si>
  <si>
    <t>Token Gazer</t>
  </si>
  <si>
    <t>Trakkin.Me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</si>
</sst>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%"/>
    <numFmt numFmtId="165" formatCode="#,##0.000"/>
    <numFmt numFmtId="166" formatCode="#,##0.0000"/>
  </numFmts>
  <fonts count="5">
    <font>
      <sz val="10.0"/>
      <color rgb="FF000000"/>
      <name val="Arial"/>
    </font>
    <font>
      <color theme="1"/>
      <name val="Arial"/>
    </font>
    <font>
      <u/>
      <color rgb="FF1155CC"/>
      <name val="Arial"/>
    </font>
    <font>
      <name val="Arial"/>
    </font>
    <font>
      <color rgb="FF000000"/>
      <name val="Helvetica Neue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  <xf borderId="0" fillId="0" fontId="1" numFmtId="3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vertical="bottom"/>
    </xf>
    <xf borderId="0" fillId="0" fontId="1" numFmtId="166" xfId="0" applyAlignment="1" applyFont="1" applyNumberFormat="1">
      <alignment vertical="bottom"/>
    </xf>
    <xf borderId="0" fillId="0" fontId="1" numFmtId="3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1" fillId="0" fontId="3" numFmtId="0" xfId="0" applyAlignment="1" applyBorder="1" applyFont="1">
      <alignment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1" max="21" width="18.43"/>
    <col customWidth="1" min="25" max="25" width="17.43"/>
    <col customWidth="1" min="34" max="34" width="16.29"/>
  </cols>
  <sheetData>
    <row r="1">
      <c r="A1" s="1" t="s">
        <v>0</v>
      </c>
      <c r="B1" s="1" t="s">
        <v>1</v>
      </c>
      <c r="C1" s="2" t="s">
        <v>5</v>
      </c>
      <c r="D1" s="2" t="s">
        <v>9</v>
      </c>
      <c r="E1" s="2" t="s">
        <v>4</v>
      </c>
      <c r="F1" s="2" t="s">
        <v>6</v>
      </c>
      <c r="G1" s="2" t="s">
        <v>7</v>
      </c>
      <c r="H1" s="2" t="s">
        <v>10</v>
      </c>
      <c r="J1" s="2" t="s">
        <v>11</v>
      </c>
      <c r="K1" s="2" t="s">
        <v>12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G1" s="2" t="s">
        <v>33</v>
      </c>
      <c r="AH1" s="2" t="s">
        <v>34</v>
      </c>
      <c r="AI1" s="2" t="s">
        <v>35</v>
      </c>
    </row>
    <row r="2">
      <c r="A2" s="3">
        <v>2000.0</v>
      </c>
      <c r="B2" s="1" t="s">
        <v>36</v>
      </c>
      <c r="C2" s="7">
        <f>lookup($A2, NIL!$A181:A1000, NIL!C181:C1000)</f>
        <v>4</v>
      </c>
      <c r="D2" s="7">
        <f>lookup($A2, NIL!$A181:B1000, NIL!D181:D1000)</f>
        <v>1</v>
      </c>
      <c r="E2" s="7">
        <f>lookup($A2, NIL!$A181:D1000, NIL!E181:E1000)</f>
        <v>0.1985627281</v>
      </c>
      <c r="F2" s="7">
        <f>lookup($A2, NIL!$A181:D1000, NIL!F181:F1000)</f>
        <v>0.4169132689</v>
      </c>
      <c r="G2" s="7">
        <f>lookup($A2, NIL!$A181:E1000, NIL!G181:G1000)</f>
        <v>0.3077379985</v>
      </c>
      <c r="H2" s="8">
        <f t="shared" ref="H2:H225" si="1">if(G2 &gt; 0, G2^0.5, -(ABS(G2)^0.5))</f>
        <v>0.5547413799</v>
      </c>
      <c r="J2" s="7">
        <f>lookup($A2, TMUI!$A181:H1000, TMUI!C181:C1000)</f>
        <v>94.92</v>
      </c>
      <c r="K2" s="7">
        <f>lookup($A2, TMUI!$A181:I1000, TMUI!D181:D1000)</f>
        <v>92.46</v>
      </c>
      <c r="L2" s="7">
        <f>lookup($A2, TMUI!$A181:J1000, TMUI!E181:E1000)</f>
        <v>87.7</v>
      </c>
      <c r="M2" s="7">
        <f>lookup($A2, TMUI!$A181:K1000, TMUI!F181:F1000)</f>
        <v>78.83</v>
      </c>
      <c r="N2" s="7">
        <f>lookup($A2, TMUI!$A181:L1000, TMUI!G181:G1000)</f>
        <v>1.39763703</v>
      </c>
      <c r="O2" s="7">
        <f>lookup($A2, TMUI!$A181:M1000, TMUI!H181:H1000)</f>
        <v>1.636545294</v>
      </c>
      <c r="P2" s="7">
        <f>lookup($A2, TMUI!$A181:N1000, TMUI!I181:I1000)</f>
        <v>1.335338036</v>
      </c>
      <c r="Q2" s="7">
        <f>lookup($A2, TMUI!$A181:O1000, TMUI!J181:J1000)</f>
        <v>1.481820803</v>
      </c>
      <c r="R2" s="7">
        <f>lookup($A2, TMUI!$A181:P1000, TMUI!K181:K1000)</f>
        <v>1.462835291</v>
      </c>
      <c r="S2" s="8">
        <f t="shared" ref="S2:S225" si="2">if(R2 &gt; 0, R2^0.5, -(ABS(R2)^0.5))</f>
        <v>1.20947728</v>
      </c>
      <c r="U2" s="7">
        <f>iferror(VLOOKUP($A2, Awario!$A$2:$G1000, 3, false), "")</f>
        <v>5</v>
      </c>
      <c r="V2" s="7" t="str">
        <f>iferror(VLOOKUP($A2, Awario!$A$2:$Z1000, 4, false), "")</f>
        <v/>
      </c>
      <c r="W2" s="7">
        <f>iferror(VLOOKUP($A2, Awario!$A$2:$Z1000, 5, false), "")</f>
        <v>2225</v>
      </c>
      <c r="X2" s="7">
        <f>iferror(VLOOKUP($A2, Awario!$A$2:$G1000, 6, false), "")</f>
        <v>3.347330015</v>
      </c>
      <c r="Y2" s="7" t="b">
        <f>iferror(VLOOKUP($A2, Awario!$A$2:$Z1000, 7, false), "")</f>
        <v>1</v>
      </c>
      <c r="Z2" s="7" t="str">
        <f>iferror(VLOOKUP($A2, Awario!$A$2:$Z1000, 8, false), "")</f>
        <v/>
      </c>
      <c r="AA2" s="7">
        <f>iferror(VLOOKUP($A2, Awario!$A$2:$Z1000, 9, false), "")</f>
        <v>1.365339254</v>
      </c>
      <c r="AB2" s="7">
        <f>iferror(VLOOKUP($A2, Awario!$A$2:$Z1000, 10, false), "")</f>
        <v>1.744150654</v>
      </c>
      <c r="AC2" s="7" t="str">
        <f>iferror(VLOOKUP($A2, Awario!$A$2:$Z1000, 11, false), "")</f>
        <v/>
      </c>
      <c r="AD2" s="7">
        <f>iferror(VLOOKUP($A2, Awario!$A$2:$Z1000, 12, false), "")</f>
        <v>1.554744954</v>
      </c>
      <c r="AE2" s="8">
        <f t="shared" ref="AE2:AE225" si="3">if(AD2, if(AD2 &gt; 0, AD2^0.5, -(ABS(AD2)^0.5)), "")</f>
        <v>1.246894123</v>
      </c>
      <c r="AG2" s="7">
        <f t="shared" ref="AG2:AG225" si="4">average(AE2,S2,H2)</f>
        <v>1.003704261</v>
      </c>
      <c r="AH2" s="7">
        <f>iferror(vlookup(A2, 'October Results'!A$1:AM1000, 39, false), "")</f>
        <v>1.184310561</v>
      </c>
      <c r="AI2" s="3">
        <f t="shared" ref="AI2:AI225" si="5">if(AH2="", AG2, (0.75*AG2+0.25*AH2))</f>
        <v>1.048855836</v>
      </c>
    </row>
    <row r="3">
      <c r="A3" s="3">
        <v>2001.0</v>
      </c>
      <c r="B3" s="1" t="s">
        <v>57</v>
      </c>
      <c r="C3" s="7">
        <f>lookup($A3, NIL!$A182:A1000, NIL!C182:C1000)</f>
        <v>4</v>
      </c>
      <c r="D3" s="7">
        <f>lookup($A3, NIL!$A182:B1000, NIL!D182:D1000)</f>
        <v>1</v>
      </c>
      <c r="E3" s="7">
        <f>lookup($A3, NIL!$A182:D1000, NIL!E182:E1000)</f>
        <v>0.1985627281</v>
      </c>
      <c r="F3" s="7">
        <f>lookup($A3, NIL!$A182:D1000, NIL!F182:F1000)</f>
        <v>0.4169132689</v>
      </c>
      <c r="G3" s="7">
        <f>lookup($A3, NIL!$A182:E1000, NIL!G182:G1000)</f>
        <v>0.3077379985</v>
      </c>
      <c r="H3" s="8">
        <f t="shared" si="1"/>
        <v>0.5547413799</v>
      </c>
      <c r="J3" s="7">
        <f>lookup($A3, TMUI!$A182:H1000, TMUI!C182:C1000)</f>
        <v>94.69</v>
      </c>
      <c r="K3" s="7">
        <f>lookup($A3, TMUI!$A182:I1000, TMUI!D182:D1000)</f>
        <v>91.25</v>
      </c>
      <c r="L3" s="7">
        <f>lookup($A3, TMUI!$A182:J1000, TMUI!E182:E1000)</f>
        <v>91.13</v>
      </c>
      <c r="M3" s="7">
        <f>lookup($A3, TMUI!$A182:K1000, TMUI!F182:F1000)</f>
        <v>72.19</v>
      </c>
      <c r="N3" s="7">
        <f>lookup($A3, TMUI!$A182:L1000, TMUI!G182:G1000)</f>
        <v>1.382045354</v>
      </c>
      <c r="O3" s="7">
        <f>lookup($A3, TMUI!$A182:M1000, TMUI!H182:H1000)</f>
        <v>1.55557245</v>
      </c>
      <c r="P3" s="7">
        <f>lookup($A3, TMUI!$A182:N1000, TMUI!I182:I1000)</f>
        <v>1.588577538</v>
      </c>
      <c r="Q3" s="7">
        <f>lookup($A3, TMUI!$A182:O1000, TMUI!J182:J1000)</f>
        <v>1.084484436</v>
      </c>
      <c r="R3" s="7">
        <f>lookup($A3, TMUI!$A182:P1000, TMUI!K182:K1000)</f>
        <v>1.402669944</v>
      </c>
      <c r="S3" s="8">
        <f t="shared" si="2"/>
        <v>1.184343677</v>
      </c>
      <c r="U3" s="7">
        <f>iferror(VLOOKUP($A3, Awario!$A$2:$G1000, 3, false), "")</f>
        <v>5</v>
      </c>
      <c r="V3" s="7" t="str">
        <f>iferror(VLOOKUP($A3, Awario!$A$2:$Z1000, 4, false), "")</f>
        <v/>
      </c>
      <c r="W3" s="7">
        <f>iferror(VLOOKUP($A3, Awario!$A$2:$Z1000, 5, false), "")</f>
        <v>3726</v>
      </c>
      <c r="X3" s="7">
        <f>iferror(VLOOKUP($A3, Awario!$A$2:$G1000, 6, false), "")</f>
        <v>3.571242851</v>
      </c>
      <c r="Y3" s="7" t="b">
        <f>iferror(VLOOKUP($A3, Awario!$A$2:$Z1000, 7, false), "")</f>
        <v>1</v>
      </c>
      <c r="Z3" s="7" t="str">
        <f>iferror(VLOOKUP($A3, Awario!$A$2:$Z1000, 8, false), "")</f>
        <v/>
      </c>
      <c r="AA3" s="7">
        <f>iferror(VLOOKUP($A3, Awario!$A$2:$Z1000, 9, false), "")</f>
        <v>1.501844229</v>
      </c>
      <c r="AB3" s="7">
        <f>iferror(VLOOKUP($A3, Awario!$A$2:$Z1000, 10, false), "")</f>
        <v>1.744150654</v>
      </c>
      <c r="AC3" s="7" t="str">
        <f>iferror(VLOOKUP($A3, Awario!$A$2:$Z1000, 11, false), "")</f>
        <v/>
      </c>
      <c r="AD3" s="7">
        <f>iferror(VLOOKUP($A3, Awario!$A$2:$Z1000, 12, false), "")</f>
        <v>1.622997441</v>
      </c>
      <c r="AE3" s="8">
        <f t="shared" si="3"/>
        <v>1.273969168</v>
      </c>
      <c r="AG3" s="7">
        <f t="shared" si="4"/>
        <v>1.004351408</v>
      </c>
      <c r="AH3" s="7">
        <f>iferror(vlookup(A3, 'October Results'!A$1:AM1000, 39, false), "")</f>
        <v>1.095223285</v>
      </c>
      <c r="AI3" s="3">
        <f t="shared" si="5"/>
        <v>1.027069377</v>
      </c>
    </row>
    <row r="4">
      <c r="A4" s="3">
        <v>1714.0</v>
      </c>
      <c r="B4" s="1" t="s">
        <v>69</v>
      </c>
      <c r="C4" s="7">
        <f>lookup($A4, NIL!$A110:A1000, NIL!C110:C1000)</f>
        <v>4</v>
      </c>
      <c r="D4" s="7">
        <f>lookup($A4, NIL!$A110:B1000, NIL!D110:D1000)</f>
        <v>1</v>
      </c>
      <c r="E4" s="7">
        <f>lookup($A4, NIL!$A110:D1000, NIL!E110:E1000)</f>
        <v>0.1985627281</v>
      </c>
      <c r="F4" s="7">
        <f>lookup($A4, NIL!$A110:D1000, NIL!F110:F1000)</f>
        <v>0.4169132689</v>
      </c>
      <c r="G4" s="7">
        <f>lookup($A4, NIL!$A110:E1000, NIL!G110:G1000)</f>
        <v>0.3077379985</v>
      </c>
      <c r="H4" s="8">
        <f t="shared" si="1"/>
        <v>0.5547413799</v>
      </c>
      <c r="J4" s="7">
        <f>lookup($A4, TMUI!$A110:H1000, TMUI!C110:C1000)</f>
        <v>91.27</v>
      </c>
      <c r="K4" s="7">
        <f>lookup($A4, TMUI!$A110:I1000, TMUI!D110:D1000)</f>
        <v>86.09</v>
      </c>
      <c r="L4" s="7">
        <f>lookup($A4, TMUI!$A110:J1000, TMUI!E110:E1000)</f>
        <v>85.95</v>
      </c>
      <c r="M4" s="7">
        <f>lookup($A4, TMUI!$A110:K1000, TMUI!F110:F1000)</f>
        <v>80.74</v>
      </c>
      <c r="N4" s="7">
        <f>lookup($A4, TMUI!$A110:L1000, TMUI!G110:G1000)</f>
        <v>1.150203904</v>
      </c>
      <c r="O4" s="7">
        <f>lookup($A4, TMUI!$A110:M1000, TMUI!H110:H1000)</f>
        <v>1.210266771</v>
      </c>
      <c r="P4" s="7">
        <f>lookup($A4, TMUI!$A110:N1000, TMUI!I110:I1000)</f>
        <v>1.206134209</v>
      </c>
      <c r="Q4" s="7">
        <f>lookup($A4, TMUI!$A110:O1000, TMUI!J110:J1000)</f>
        <v>1.596114848</v>
      </c>
      <c r="R4" s="7">
        <f>lookup($A4, TMUI!$A110:P1000, TMUI!K110:K1000)</f>
        <v>1.290679933</v>
      </c>
      <c r="S4" s="8">
        <f t="shared" si="2"/>
        <v>1.136080954</v>
      </c>
      <c r="U4" s="7">
        <f>iferror(VLOOKUP($A4, Awario!$A$2:$G1000, 3, false), "")</f>
        <v>5</v>
      </c>
      <c r="V4" s="7">
        <f>iferror(VLOOKUP($A4, Awario!$A$2:$Z1000, 4, false), "")</f>
        <v>761</v>
      </c>
      <c r="W4" s="7">
        <f>iferror(VLOOKUP($A4, Awario!$A$2:$Z1000, 5, false), "")</f>
        <v>1354</v>
      </c>
      <c r="X4" s="7">
        <f>iferror(VLOOKUP($A4, Awario!$A$2:$G1000, 6, false), "")</f>
        <v>3.131618664</v>
      </c>
      <c r="Y4" s="7" t="b">
        <f>iferror(VLOOKUP($A4, Awario!$A$2:$Z1000, 7, false), "")</f>
        <v>1</v>
      </c>
      <c r="Z4" s="7" t="str">
        <f>iferror(VLOOKUP($A4, Awario!$A$2:$Z1000, 8, false), "")</f>
        <v/>
      </c>
      <c r="AA4" s="7">
        <f>iferror(VLOOKUP($A4, Awario!$A$2:$Z1000, 9, false), "")</f>
        <v>1.233834186</v>
      </c>
      <c r="AB4" s="7">
        <f>iferror(VLOOKUP($A4, Awario!$A$2:$Z1000, 10, false), "")</f>
        <v>1.744150654</v>
      </c>
      <c r="AC4" s="7" t="str">
        <f>iferror(VLOOKUP($A4, Awario!$A$2:$Z1000, 11, false), "")</f>
        <v/>
      </c>
      <c r="AD4" s="7">
        <f>iferror(VLOOKUP($A4, Awario!$A$2:$Z1000, 12, false), "")</f>
        <v>1.48899242</v>
      </c>
      <c r="AE4" s="8">
        <f t="shared" si="3"/>
        <v>1.220242771</v>
      </c>
      <c r="AG4" s="7">
        <f t="shared" si="4"/>
        <v>0.9703550347</v>
      </c>
      <c r="AH4" s="7">
        <f>iferror(vlookup(A4, 'October Results'!A$1:AM1000, 39, false), "")</f>
        <v>0.9798409322</v>
      </c>
      <c r="AI4" s="3">
        <f t="shared" si="5"/>
        <v>0.9727265091</v>
      </c>
    </row>
    <row r="5">
      <c r="A5" s="3">
        <v>1423.0</v>
      </c>
      <c r="B5" s="1" t="s">
        <v>84</v>
      </c>
      <c r="C5" s="7">
        <f>lookup($A5, NIL!$A54:A1000, NIL!C54:C1000)</f>
        <v>4</v>
      </c>
      <c r="D5" s="7">
        <f>lookup($A5, NIL!$A54:B1000, NIL!D54:D1000)</f>
        <v>1</v>
      </c>
      <c r="E5" s="7">
        <f>lookup($A5, NIL!$A54:D1000, NIL!E54:E1000)</f>
        <v>0.1985627281</v>
      </c>
      <c r="F5" s="7">
        <f>lookup($A5, NIL!$A54:D1000, NIL!F54:F1000)</f>
        <v>0.4169132689</v>
      </c>
      <c r="G5" s="7">
        <f>lookup($A5, NIL!$A54:E1000, NIL!G54:G1000)</f>
        <v>0.3077379985</v>
      </c>
      <c r="H5" s="8">
        <f t="shared" si="1"/>
        <v>0.5547413799</v>
      </c>
      <c r="J5" s="7">
        <f>lookup($A5, TMUI!$A54:H1000, TMUI!C54:C1000)</f>
        <v>77.41</v>
      </c>
      <c r="K5" s="7">
        <f>lookup($A5, TMUI!$A54:I1000, TMUI!D54:D1000)</f>
        <v>84.81</v>
      </c>
      <c r="L5" s="7">
        <f>lookup($A5, TMUI!$A54:J1000, TMUI!E54:E1000)</f>
        <v>87.53</v>
      </c>
      <c r="M5" s="7">
        <f>lookup($A5, TMUI!$A54:K1000, TMUI!F54:F1000)</f>
        <v>73.14</v>
      </c>
      <c r="N5" s="7">
        <f>lookup($A5, TMUI!$A54:L1000, TMUI!G54:G1000)</f>
        <v>0.2106359226</v>
      </c>
      <c r="O5" s="7">
        <f>lookup($A5, TMUI!$A54:M1000, TMUI!H54:H1000)</f>
        <v>1.124609548</v>
      </c>
      <c r="P5" s="7">
        <f>lookup($A5, TMUI!$A54:N1000, TMUI!I54:I1000)</f>
        <v>1.322786807</v>
      </c>
      <c r="Q5" s="7">
        <f>lookup($A5, TMUI!$A54:O1000, TMUI!J54:J1000)</f>
        <v>1.141332259</v>
      </c>
      <c r="R5" s="7">
        <f>lookup($A5, TMUI!$A54:P1000, TMUI!K54:K1000)</f>
        <v>0.9498411342</v>
      </c>
      <c r="S5" s="8">
        <f t="shared" si="2"/>
        <v>0.9745979346</v>
      </c>
      <c r="U5" s="7">
        <f>iferror(VLOOKUP($A5, Awario!$A$2:$G1000, 3, false), "")</f>
        <v>5</v>
      </c>
      <c r="V5" s="7">
        <f>iferror(VLOOKUP($A5, Awario!$A$2:$Z1000, 4, false), "")</f>
        <v>2501</v>
      </c>
      <c r="W5" s="7">
        <f>iferror(VLOOKUP($A5, Awario!$A$2:$Z1000, 5, false), "")</f>
        <v>23017</v>
      </c>
      <c r="X5" s="7">
        <f>iferror(VLOOKUP($A5, Awario!$A$2:$G1000, 6, false), "")</f>
        <v>4.362048718</v>
      </c>
      <c r="Y5" s="7" t="b">
        <f>iferror(VLOOKUP($A5, Awario!$A$2:$Z1000, 7, false), "")</f>
        <v>0</v>
      </c>
      <c r="Z5" s="7">
        <f>iferror(VLOOKUP($A5, Awario!$A$2:$Z1000, 8, false), "")</f>
        <v>8.203118752</v>
      </c>
      <c r="AA5" s="7">
        <f>iferror(VLOOKUP($A5, Awario!$A$2:$Z1000, 9, false), "")</f>
        <v>1.983946719</v>
      </c>
      <c r="AB5" s="7">
        <f>iferror(VLOOKUP($A5, Awario!$A$2:$Z1000, 10, false), "")</f>
        <v>1.744150654</v>
      </c>
      <c r="AC5" s="7">
        <f>iferror(VLOOKUP($A5, Awario!$A$2:$Z1000, 11, false), "")</f>
        <v>3.359761596</v>
      </c>
      <c r="AD5" s="7">
        <f>iferror(VLOOKUP($A5, Awario!$A$2:$Z1000, 12, false), "")</f>
        <v>2.362619656</v>
      </c>
      <c r="AE5" s="8">
        <f t="shared" si="3"/>
        <v>1.537081539</v>
      </c>
      <c r="AG5" s="7">
        <f t="shared" si="4"/>
        <v>1.022140284</v>
      </c>
      <c r="AH5" s="7">
        <f>iferror(vlookup(A5, 'October Results'!A$1:AM1000, 39, false), "")</f>
        <v>0.7898030486</v>
      </c>
      <c r="AI5" s="3">
        <f t="shared" si="5"/>
        <v>0.9640559754</v>
      </c>
    </row>
    <row r="6">
      <c r="A6" s="3">
        <v>1597.0</v>
      </c>
      <c r="B6" s="1" t="s">
        <v>94</v>
      </c>
      <c r="C6" s="7">
        <f>lookup($A6, NIL!$A93:A1000, NIL!C93:C1000)</f>
        <v>4</v>
      </c>
      <c r="D6" s="7">
        <f>lookup($A6, NIL!$A93:B1000, NIL!D93:D1000)</f>
        <v>1</v>
      </c>
      <c r="E6" s="7">
        <f>lookup($A6, NIL!$A93:D1000, NIL!E93:E1000)</f>
        <v>0.1985627281</v>
      </c>
      <c r="F6" s="7">
        <f>lookup($A6, NIL!$A93:D1000, NIL!F93:F1000)</f>
        <v>0.4169132689</v>
      </c>
      <c r="G6" s="7">
        <f>lookup($A6, NIL!$A93:E1000, NIL!G93:G1000)</f>
        <v>0.3077379985</v>
      </c>
      <c r="H6" s="8">
        <f t="shared" si="1"/>
        <v>0.5547413799</v>
      </c>
      <c r="J6" s="7">
        <f>lookup($A6, TMUI!$A93:H1000, TMUI!C93:C1000)</f>
        <v>94.82</v>
      </c>
      <c r="K6" s="7">
        <f>lookup($A6, TMUI!$A93:I1000, TMUI!D93:D1000)</f>
        <v>92.5</v>
      </c>
      <c r="L6" s="7">
        <f>lookup($A6, TMUI!$A93:J1000, TMUI!E93:E1000)</f>
        <v>90.92</v>
      </c>
      <c r="M6" s="7">
        <f>lookup($A6, TMUI!$A93:K1000, TMUI!F93:F1000)</f>
        <v>84.97</v>
      </c>
      <c r="N6" s="7">
        <f>lookup($A6, TMUI!$A93:L1000, TMUI!G93:G1000)</f>
        <v>1.390858041</v>
      </c>
      <c r="O6" s="7">
        <f>lookup($A6, TMUI!$A93:M1000, TMUI!H93:H1000)</f>
        <v>1.639222082</v>
      </c>
      <c r="P6" s="7">
        <f>lookup($A6, TMUI!$A93:N1000, TMUI!I93:I1000)</f>
        <v>1.573073079</v>
      </c>
      <c r="Q6" s="7">
        <f>lookup($A6, TMUI!$A93:O1000, TMUI!J93:J1000)</f>
        <v>1.849237263</v>
      </c>
      <c r="R6" s="7">
        <f>lookup($A6, TMUI!$A93:P1000, TMUI!K93:K1000)</f>
        <v>1.613097616</v>
      </c>
      <c r="S6" s="8">
        <f t="shared" si="2"/>
        <v>1.270077799</v>
      </c>
      <c r="U6" s="7">
        <f>iferror(VLOOKUP($A6, Awario!$A$2:$G1000, 3, false), "")</f>
        <v>5</v>
      </c>
      <c r="V6" s="7">
        <f>iferror(VLOOKUP($A6, Awario!$A$2:$Z1000, 4, false), "")</f>
        <v>626</v>
      </c>
      <c r="W6" s="7">
        <f>iferror(VLOOKUP($A6, Awario!$A$2:$Z1000, 5, false), "")</f>
        <v>2388</v>
      </c>
      <c r="X6" s="7">
        <f>iferror(VLOOKUP($A6, Awario!$A$2:$G1000, 6, false), "")</f>
        <v>3.378034322</v>
      </c>
      <c r="Y6" s="7" t="b">
        <f>iferror(VLOOKUP($A6, Awario!$A$2:$Z1000, 7, false), "")</f>
        <v>1</v>
      </c>
      <c r="Z6" s="7" t="str">
        <f>iferror(VLOOKUP($A6, Awario!$A$2:$Z1000, 8, false), "")</f>
        <v/>
      </c>
      <c r="AA6" s="7">
        <f>iferror(VLOOKUP($A6, Awario!$A$2:$Z1000, 9, false), "")</f>
        <v>1.384057657</v>
      </c>
      <c r="AB6" s="7">
        <f>iferror(VLOOKUP($A6, Awario!$A$2:$Z1000, 10, false), "")</f>
        <v>1.744150654</v>
      </c>
      <c r="AC6" s="7" t="str">
        <f>iferror(VLOOKUP($A6, Awario!$A$2:$Z1000, 11, false), "")</f>
        <v/>
      </c>
      <c r="AD6" s="7">
        <f>iferror(VLOOKUP($A6, Awario!$A$2:$Z1000, 12, false), "")</f>
        <v>1.564104155</v>
      </c>
      <c r="AE6" s="8">
        <f t="shared" si="3"/>
        <v>1.250641498</v>
      </c>
      <c r="AG6" s="7">
        <f t="shared" si="4"/>
        <v>1.025153559</v>
      </c>
      <c r="AH6" s="7">
        <f>iferror(vlookup(A6, 'October Results'!A$1:AM1000, 39, false), "")</f>
        <v>0.7756010905</v>
      </c>
      <c r="AI6" s="3">
        <f t="shared" si="5"/>
        <v>0.9627654418</v>
      </c>
    </row>
    <row r="7">
      <c r="A7" s="3">
        <v>2014.0</v>
      </c>
      <c r="B7" s="1" t="s">
        <v>82</v>
      </c>
      <c r="C7" s="7">
        <f>lookup($A7, NIL!$A187:A1000, NIL!C187:C1000)</f>
        <v>4</v>
      </c>
      <c r="D7" s="7">
        <f>lookup($A7, NIL!$A187:B1000, NIL!D187:D1000)</f>
        <v>1</v>
      </c>
      <c r="E7" s="7">
        <f>lookup($A7, NIL!$A187:D1000, NIL!E187:E1000)</f>
        <v>0.1985627281</v>
      </c>
      <c r="F7" s="7">
        <f>lookup($A7, NIL!$A187:D1000, NIL!F187:F1000)</f>
        <v>0.4169132689</v>
      </c>
      <c r="G7" s="7">
        <f>lookup($A7, NIL!$A187:E1000, NIL!G187:G1000)</f>
        <v>0.3077379985</v>
      </c>
      <c r="H7" s="8">
        <f t="shared" si="1"/>
        <v>0.5547413799</v>
      </c>
      <c r="J7" s="7">
        <f>lookup($A7, TMUI!$A187:H1000, TMUI!C187:C1000)</f>
        <v>84.61</v>
      </c>
      <c r="K7" s="7">
        <f>lookup($A7, TMUI!$A187:I1000, TMUI!D187:D1000)</f>
        <v>82.07</v>
      </c>
      <c r="L7" s="7">
        <f>lookup($A7, TMUI!$A187:J1000, TMUI!E187:E1000)</f>
        <v>87.58</v>
      </c>
      <c r="M7" s="7">
        <f>lookup($A7, TMUI!$A187:K1000, TMUI!F187:F1000)</f>
        <v>69.45</v>
      </c>
      <c r="N7" s="7">
        <f>lookup($A7, TMUI!$A187:L1000, TMUI!G187:G1000)</f>
        <v>0.6987231856</v>
      </c>
      <c r="O7" s="7">
        <f>lookup($A7, TMUI!$A187:M1000, TMUI!H187:H1000)</f>
        <v>0.9412495552</v>
      </c>
      <c r="P7" s="7">
        <f>lookup($A7, TMUI!$A187:N1000, TMUI!I187:I1000)</f>
        <v>1.326478345</v>
      </c>
      <c r="Q7" s="7">
        <f>lookup($A7, TMUI!$A187:O1000, TMUI!J187:J1000)</f>
        <v>0.9205233442</v>
      </c>
      <c r="R7" s="7">
        <f>lookup($A7, TMUI!$A187:P1000, TMUI!K187:K1000)</f>
        <v>0.9717436076</v>
      </c>
      <c r="S7" s="8">
        <f t="shared" si="2"/>
        <v>0.9857705654</v>
      </c>
      <c r="U7" s="7">
        <f>iferror(VLOOKUP($A7, Awario!$A$2:$G1000, 3, false), "")</f>
        <v>5</v>
      </c>
      <c r="V7" s="7" t="str">
        <f>iferror(VLOOKUP($A7, Awario!$A$2:$Z1000, 4, false), "")</f>
        <v/>
      </c>
      <c r="W7" s="7">
        <f>iferror(VLOOKUP($A7, Awario!$A$2:$Z1000, 5, false), "")</f>
        <v>1951</v>
      </c>
      <c r="X7" s="7">
        <f>iferror(VLOOKUP($A7, Awario!$A$2:$G1000, 6, false), "")</f>
        <v>3.290257269</v>
      </c>
      <c r="Y7" s="7" t="b">
        <f>iferror(VLOOKUP($A7, Awario!$A$2:$Z1000, 7, false), "")</f>
        <v>1</v>
      </c>
      <c r="Z7" s="7" t="str">
        <f>iferror(VLOOKUP($A7, Awario!$A$2:$Z1000, 8, false), "")</f>
        <v/>
      </c>
      <c r="AA7" s="7">
        <f>iferror(VLOOKUP($A7, Awario!$A$2:$Z1000, 9, false), "")</f>
        <v>1.330545742</v>
      </c>
      <c r="AB7" s="7">
        <f>iferror(VLOOKUP($A7, Awario!$A$2:$Z1000, 10, false), "")</f>
        <v>1.744150654</v>
      </c>
      <c r="AC7" s="7" t="str">
        <f>iferror(VLOOKUP($A7, Awario!$A$2:$Z1000, 11, false), "")</f>
        <v/>
      </c>
      <c r="AD7" s="7">
        <f>iferror(VLOOKUP($A7, Awario!$A$2:$Z1000, 12, false), "")</f>
        <v>1.537348198</v>
      </c>
      <c r="AE7" s="8">
        <f t="shared" si="3"/>
        <v>1.239898463</v>
      </c>
      <c r="AG7" s="7">
        <f t="shared" si="4"/>
        <v>0.9268034694</v>
      </c>
      <c r="AH7" s="7">
        <f>iferror(vlookup(A7, 'October Results'!A$1:AM1000, 39, false), "")</f>
        <v>1.019048173</v>
      </c>
      <c r="AI7" s="3">
        <f t="shared" si="5"/>
        <v>0.9498646453</v>
      </c>
    </row>
    <row r="8">
      <c r="A8" s="3">
        <v>1985.0</v>
      </c>
      <c r="B8" s="1" t="s">
        <v>108</v>
      </c>
      <c r="C8" s="7">
        <f>lookup($A8, NIL!$A174:A1000, NIL!C174:C1000)</f>
        <v>4</v>
      </c>
      <c r="D8" s="7">
        <f>lookup($A8, NIL!$A174:B1000, NIL!D174:D1000)</f>
        <v>1</v>
      </c>
      <c r="E8" s="7">
        <f>lookup($A8, NIL!$A174:D1000, NIL!E174:E1000)</f>
        <v>0.1985627281</v>
      </c>
      <c r="F8" s="7">
        <f>lookup($A8, NIL!$A174:D1000, NIL!F174:F1000)</f>
        <v>0.4169132689</v>
      </c>
      <c r="G8" s="7">
        <f>lookup($A8, NIL!$A174:E1000, NIL!G174:G1000)</f>
        <v>0.3077379985</v>
      </c>
      <c r="H8" s="8">
        <f t="shared" si="1"/>
        <v>0.5547413799</v>
      </c>
      <c r="J8" s="7">
        <f>lookup($A8, TMUI!$A174:H1000, TMUI!C174:C1000)</f>
        <v>88.36</v>
      </c>
      <c r="K8" s="7">
        <f>lookup($A8, TMUI!$A174:I1000, TMUI!D174:D1000)</f>
        <v>86.74</v>
      </c>
      <c r="L8" s="7">
        <f>lookup($A8, TMUI!$A174:J1000, TMUI!E174:E1000)</f>
        <v>85.8</v>
      </c>
      <c r="M8" s="7">
        <f>lookup($A8, TMUI!$A174:K1000, TMUI!F174:F1000)</f>
        <v>82.4</v>
      </c>
      <c r="N8" s="7">
        <f>lookup($A8, TMUI!$A174:L1000, TMUI!G174:G1000)</f>
        <v>0.9529353018</v>
      </c>
      <c r="O8" s="7">
        <f>lookup($A8, TMUI!$A174:M1000, TMUI!H174:H1000)</f>
        <v>1.253764579</v>
      </c>
      <c r="P8" s="7">
        <f>lookup($A8, TMUI!$A174:N1000, TMUI!I174:I1000)</f>
        <v>1.195059595</v>
      </c>
      <c r="Q8" s="7">
        <f>lookup($A8, TMUI!$A174:O1000, TMUI!J174:J1000)</f>
        <v>1.69544894</v>
      </c>
      <c r="R8" s="7">
        <f>lookup($A8, TMUI!$A174:P1000, TMUI!K174:K1000)</f>
        <v>1.274302104</v>
      </c>
      <c r="S8" s="8">
        <f t="shared" si="2"/>
        <v>1.128849903</v>
      </c>
      <c r="U8" s="7">
        <f>iferror(VLOOKUP($A8, Awario!$A$2:$G1000, 3, false), "")</f>
        <v>4</v>
      </c>
      <c r="V8" s="7" t="str">
        <f>iferror(VLOOKUP($A8, Awario!$A$2:$Z1000, 4, false), "")</f>
        <v/>
      </c>
      <c r="W8" s="7">
        <f>iferror(VLOOKUP($A8, Awario!$A$2:$Z1000, 5, false), "")</f>
        <v>9469</v>
      </c>
      <c r="X8" s="7">
        <f>iferror(VLOOKUP($A8, Awario!$A$2:$G1000, 6, false), "")</f>
        <v>3.976304117</v>
      </c>
      <c r="Y8" s="7" t="b">
        <f>iferror(VLOOKUP($A8, Awario!$A$2:$Z1000, 7, false), "")</f>
        <v>1</v>
      </c>
      <c r="Z8" s="7" t="str">
        <f>iferror(VLOOKUP($A8, Awario!$A$2:$Z1000, 8, false), "")</f>
        <v/>
      </c>
      <c r="AA8" s="7">
        <f>iferror(VLOOKUP($A8, Awario!$A$2:$Z1000, 9, false), "")</f>
        <v>1.748783526</v>
      </c>
      <c r="AB8" s="7">
        <f>iferror(VLOOKUP($A8, Awario!$A$2:$Z1000, 10, false), "")</f>
        <v>1.217790903</v>
      </c>
      <c r="AC8" s="7" t="str">
        <f>iferror(VLOOKUP($A8, Awario!$A$2:$Z1000, 11, false), "")</f>
        <v/>
      </c>
      <c r="AD8" s="7">
        <f>iferror(VLOOKUP($A8, Awario!$A$2:$Z1000, 12, false), "")</f>
        <v>1.483287214</v>
      </c>
      <c r="AE8" s="8">
        <f t="shared" si="3"/>
        <v>1.217902794</v>
      </c>
      <c r="AG8" s="7">
        <f t="shared" si="4"/>
        <v>0.9671646922</v>
      </c>
      <c r="AH8" s="7">
        <f>iferror(vlookup(A8, 'October Results'!A$1:AM1000, 39, false), "")</f>
        <v>0.8680884399</v>
      </c>
      <c r="AI8" s="3">
        <f t="shared" si="5"/>
        <v>0.9423956291</v>
      </c>
    </row>
    <row r="9">
      <c r="A9" s="3">
        <v>1571.0</v>
      </c>
      <c r="B9" s="1" t="s">
        <v>117</v>
      </c>
      <c r="C9" s="7">
        <f>lookup($A9, NIL!$A86:A1000, NIL!C86:C1000)</f>
        <v>4</v>
      </c>
      <c r="D9" s="7">
        <f>lookup($A9, NIL!$A86:B1000, NIL!D86:D1000)</f>
        <v>1</v>
      </c>
      <c r="E9" s="7">
        <f>lookup($A9, NIL!$A86:D1000, NIL!E86:E1000)</f>
        <v>0.1985627281</v>
      </c>
      <c r="F9" s="7">
        <f>lookup($A9, NIL!$A86:D1000, NIL!F86:F1000)</f>
        <v>0.4169132689</v>
      </c>
      <c r="G9" s="7">
        <f>lookup($A9, NIL!$A86:E1000, NIL!G86:G1000)</f>
        <v>0.3077379985</v>
      </c>
      <c r="H9" s="8">
        <f t="shared" si="1"/>
        <v>0.5547413799</v>
      </c>
      <c r="J9" s="7">
        <f>lookup($A9, TMUI!$A86:H1000, TMUI!C86:C1000)</f>
        <v>87.42</v>
      </c>
      <c r="K9" s="7">
        <f>lookup($A9, TMUI!$A86:I1000, TMUI!D86:D1000)</f>
        <v>88.75</v>
      </c>
      <c r="L9" s="7">
        <f>lookup($A9, TMUI!$A86:J1000, TMUI!E86:E1000)</f>
        <v>87.88</v>
      </c>
      <c r="M9" s="7">
        <f>lookup($A9, TMUI!$A86:K1000, TMUI!F86:F1000)</f>
        <v>76.35</v>
      </c>
      <c r="N9" s="7">
        <f>lookup($A9, TMUI!$A86:L1000, TMUI!G86:G1000)</f>
        <v>0.889212798</v>
      </c>
      <c r="O9" s="7">
        <f>lookup($A9, TMUI!$A86:M1000, TMUI!H86:H1000)</f>
        <v>1.388273187</v>
      </c>
      <c r="P9" s="7">
        <f>lookup($A9, TMUI!$A86:N1000, TMUI!I86:I1000)</f>
        <v>1.348627573</v>
      </c>
      <c r="Q9" s="7">
        <f>lookup($A9, TMUI!$A86:O1000, TMUI!J86:J1000)</f>
        <v>1.333418063</v>
      </c>
      <c r="R9" s="7">
        <f>lookup($A9, TMUI!$A86:P1000, TMUI!K86:K1000)</f>
        <v>1.239882905</v>
      </c>
      <c r="S9" s="8">
        <f t="shared" si="2"/>
        <v>1.113500294</v>
      </c>
      <c r="U9" s="7">
        <f>iferror(VLOOKUP($A9, Awario!$A$2:$G1000, 3, false), "")</f>
        <v>5</v>
      </c>
      <c r="V9" s="7">
        <f>iferror(VLOOKUP($A9, Awario!$A$2:$Z1000, 4, false), "")</f>
        <v>0</v>
      </c>
      <c r="W9" s="7">
        <f>iferror(VLOOKUP($A9, Awario!$A$2:$Z1000, 5, false), "")</f>
        <v>54373</v>
      </c>
      <c r="X9" s="7">
        <f>iferror(VLOOKUP($A9, Awario!$A$2:$G1000, 6, false), "")</f>
        <v>4.735383296</v>
      </c>
      <c r="Y9" s="7" t="b">
        <f>iferror(VLOOKUP($A9, Awario!$A$2:$Z1000, 7, false), "")</f>
        <v>1</v>
      </c>
      <c r="Z9" s="7" t="str">
        <f>iferror(VLOOKUP($A9, Awario!$A$2:$Z1000, 8, false), "")</f>
        <v/>
      </c>
      <c r="AA9" s="7">
        <f>iferror(VLOOKUP($A9, Awario!$A$2:$Z1000, 9, false), "")</f>
        <v>2.211544334</v>
      </c>
      <c r="AB9" s="7">
        <f>iferror(VLOOKUP($A9, Awario!$A$2:$Z1000, 10, false), "")</f>
        <v>1.744150654</v>
      </c>
      <c r="AC9" s="7" t="str">
        <f>iferror(VLOOKUP($A9, Awario!$A$2:$Z1000, 11, false), "")</f>
        <v/>
      </c>
      <c r="AD9" s="7">
        <f>iferror(VLOOKUP($A9, Awario!$A$2:$Z1000, 12, false), "")</f>
        <v>1.977847494</v>
      </c>
      <c r="AE9" s="8">
        <f t="shared" si="3"/>
        <v>1.40635966</v>
      </c>
      <c r="AG9" s="7">
        <f t="shared" si="4"/>
        <v>1.024867111</v>
      </c>
      <c r="AH9" s="7">
        <f>iferror(vlookup(A9, 'October Results'!A$1:AM1000, 39, false), "")</f>
        <v>0.6782954866</v>
      </c>
      <c r="AI9" s="3">
        <f t="shared" si="5"/>
        <v>0.9382242052</v>
      </c>
    </row>
    <row r="10">
      <c r="A10" s="3">
        <v>1991.0</v>
      </c>
      <c r="B10" s="1" t="s">
        <v>64</v>
      </c>
      <c r="C10" s="7">
        <f>lookup($A10, NIL!$A177:A1000, NIL!C177:C1000)</f>
        <v>4</v>
      </c>
      <c r="D10" s="7">
        <f>lookup($A10, NIL!$A177:B1000, NIL!D177:D1000)</f>
        <v>1</v>
      </c>
      <c r="E10" s="7">
        <f>lookup($A10, NIL!$A177:D1000, NIL!E177:E1000)</f>
        <v>0.1985627281</v>
      </c>
      <c r="F10" s="7">
        <f>lookup($A10, NIL!$A177:D1000, NIL!F177:F1000)</f>
        <v>0.4169132689</v>
      </c>
      <c r="G10" s="7">
        <f>lookup($A10, NIL!$A177:E1000, NIL!G177:G1000)</f>
        <v>0.3077379985</v>
      </c>
      <c r="H10" s="8">
        <f t="shared" si="1"/>
        <v>0.5547413799</v>
      </c>
      <c r="J10" s="7">
        <f>lookup($A10, TMUI!$A177:H1000, TMUI!C177:C1000)</f>
        <v>86.8</v>
      </c>
      <c r="K10" s="7">
        <f>lookup($A10, TMUI!$A177:I1000, TMUI!D177:D1000)</f>
        <v>78.05</v>
      </c>
      <c r="L10" s="7">
        <f>lookup($A10, TMUI!$A177:J1000, TMUI!E177:E1000)</f>
        <v>75.31</v>
      </c>
      <c r="M10" s="7">
        <f>lookup($A10, TMUI!$A177:K1000, TMUI!F177:F1000)</f>
        <v>60.47</v>
      </c>
      <c r="N10" s="7">
        <f>lookup($A10, TMUI!$A177:L1000, TMUI!G177:G1000)</f>
        <v>0.8471830615</v>
      </c>
      <c r="O10" s="7">
        <f>lookup($A10, TMUI!$A177:M1000, TMUI!H177:H1000)</f>
        <v>0.6722323398</v>
      </c>
      <c r="P10" s="7">
        <f>lookup($A10, TMUI!$A177:N1000, TMUI!I177:I1000)</f>
        <v>0.4205749382</v>
      </c>
      <c r="Q10" s="7">
        <f>lookup($A10, TMUI!$A177:O1000, TMUI!J177:J1000)</f>
        <v>0.3831618113</v>
      </c>
      <c r="R10" s="7">
        <f>lookup($A10, TMUI!$A177:P1000, TMUI!K177:K1000)</f>
        <v>0.5807880377</v>
      </c>
      <c r="S10" s="8">
        <f t="shared" si="2"/>
        <v>0.7620945071</v>
      </c>
      <c r="U10" s="7">
        <f>iferror(VLOOKUP($A10, Awario!$A$2:$G1000, 3, false), "")</f>
        <v>5</v>
      </c>
      <c r="V10" s="7" t="str">
        <f>iferror(VLOOKUP($A10, Awario!$A$2:$Z1000, 4, false), "")</f>
        <v/>
      </c>
      <c r="W10" s="7">
        <f>iferror(VLOOKUP($A10, Awario!$A$2:$Z1000, 5, false), "")</f>
        <v>3457</v>
      </c>
      <c r="X10" s="7">
        <f>iferror(VLOOKUP($A10, Awario!$A$2:$G1000, 6, false), "")</f>
        <v>3.53869938</v>
      </c>
      <c r="Y10" s="7" t="b">
        <f>iferror(VLOOKUP($A10, Awario!$A$2:$Z1000, 7, false), "")</f>
        <v>1</v>
      </c>
      <c r="Z10" s="7" t="str">
        <f>iferror(VLOOKUP($A10, Awario!$A$2:$Z1000, 8, false), "")</f>
        <v/>
      </c>
      <c r="AA10" s="7">
        <f>iferror(VLOOKUP($A10, Awario!$A$2:$Z1000, 9, false), "")</f>
        <v>1.482004608</v>
      </c>
      <c r="AB10" s="7">
        <f>iferror(VLOOKUP($A10, Awario!$A$2:$Z1000, 10, false), "")</f>
        <v>1.744150654</v>
      </c>
      <c r="AC10" s="7" t="str">
        <f>iferror(VLOOKUP($A10, Awario!$A$2:$Z1000, 11, false), "")</f>
        <v/>
      </c>
      <c r="AD10" s="7">
        <f>iferror(VLOOKUP($A10, Awario!$A$2:$Z1000, 12, false), "")</f>
        <v>1.613077631</v>
      </c>
      <c r="AE10" s="8">
        <f t="shared" si="3"/>
        <v>1.270069932</v>
      </c>
      <c r="AG10" s="7">
        <f t="shared" si="4"/>
        <v>0.8623019395</v>
      </c>
      <c r="AH10" s="7">
        <f>iferror(vlookup(A10, 'October Results'!A$1:AM1000, 39, false), "")</f>
        <v>1.135132596</v>
      </c>
      <c r="AI10" s="3">
        <f t="shared" si="5"/>
        <v>0.9305096036</v>
      </c>
    </row>
    <row r="11">
      <c r="A11" s="3">
        <v>1595.0</v>
      </c>
      <c r="B11" s="1" t="s">
        <v>90</v>
      </c>
      <c r="C11" s="7">
        <f>lookup($A11, NIL!$A92:A1000, NIL!C92:C1000)</f>
        <v>4</v>
      </c>
      <c r="D11" s="7">
        <f>lookup($A11, NIL!$A92:B1000, NIL!D92:D1000)</f>
        <v>1</v>
      </c>
      <c r="E11" s="7">
        <f>lookup($A11, NIL!$A92:D1000, NIL!E92:E1000)</f>
        <v>0.1985627281</v>
      </c>
      <c r="F11" s="7">
        <f>lookup($A11, NIL!$A92:D1000, NIL!F92:F1000)</f>
        <v>0.4169132689</v>
      </c>
      <c r="G11" s="7">
        <f>lookup($A11, NIL!$A92:E1000, NIL!G92:G1000)</f>
        <v>0.3077379985</v>
      </c>
      <c r="H11" s="8">
        <f t="shared" si="1"/>
        <v>0.5547413799</v>
      </c>
      <c r="J11" s="7">
        <f>lookup($A11, TMUI!$A92:H1000, TMUI!C92:C1000)</f>
        <v>80.11</v>
      </c>
      <c r="K11" s="7">
        <f>lookup($A11, TMUI!$A92:I1000, TMUI!D92:D1000)</f>
        <v>81.11</v>
      </c>
      <c r="L11" s="7">
        <f>lookup($A11, TMUI!$A92:J1000, TMUI!E92:E1000)</f>
        <v>76.99</v>
      </c>
      <c r="M11" s="7">
        <f>lookup($A11, TMUI!$A92:K1000, TMUI!F92:F1000)</f>
        <v>74.65</v>
      </c>
      <c r="N11" s="7">
        <f>lookup($A11, TMUI!$A92:L1000, TMUI!G92:G1000)</f>
        <v>0.3936686462</v>
      </c>
      <c r="O11" s="7">
        <f>lookup($A11, TMUI!$A92:M1000, TMUI!H92:H1000)</f>
        <v>0.8770066381</v>
      </c>
      <c r="P11" s="7">
        <f>lookup($A11, TMUI!$A92:N1000, TMUI!I92:I1000)</f>
        <v>0.5446106125</v>
      </c>
      <c r="Q11" s="7">
        <f>lookup($A11, TMUI!$A92:O1000, TMUI!J92:J1000)</f>
        <v>1.231690379</v>
      </c>
      <c r="R11" s="7">
        <f>lookup($A11, TMUI!$A92:P1000, TMUI!K92:K1000)</f>
        <v>0.7617440689</v>
      </c>
      <c r="S11" s="8">
        <f t="shared" si="2"/>
        <v>0.8727795076</v>
      </c>
      <c r="U11" s="7">
        <f>iferror(VLOOKUP($A11, Awario!$A$2:$G1000, 3, false), "")</f>
        <v>5</v>
      </c>
      <c r="V11" s="7">
        <f>iferror(VLOOKUP($A11, Awario!$A$2:$Z1000, 4, false), "")</f>
        <v>0</v>
      </c>
      <c r="W11" s="7">
        <f>iferror(VLOOKUP($A11, Awario!$A$2:$Z1000, 5, false), "")</f>
        <v>3684</v>
      </c>
      <c r="X11" s="7">
        <f>iferror(VLOOKUP($A11, Awario!$A$2:$G1000, 6, false), "")</f>
        <v>3.566319622</v>
      </c>
      <c r="Y11" s="7" t="b">
        <f>iferror(VLOOKUP($A11, Awario!$A$2:$Z1000, 7, false), "")</f>
        <v>1</v>
      </c>
      <c r="Z11" s="7" t="str">
        <f>iferror(VLOOKUP($A11, Awario!$A$2:$Z1000, 8, false), "")</f>
        <v/>
      </c>
      <c r="AA11" s="7">
        <f>iferror(VLOOKUP($A11, Awario!$A$2:$Z1000, 9, false), "")</f>
        <v>1.498842859</v>
      </c>
      <c r="AB11" s="7">
        <f>iferror(VLOOKUP($A11, Awario!$A$2:$Z1000, 10, false), "")</f>
        <v>1.744150654</v>
      </c>
      <c r="AC11" s="7" t="str">
        <f>iferror(VLOOKUP($A11, Awario!$A$2:$Z1000, 11, false), "")</f>
        <v/>
      </c>
      <c r="AD11" s="7">
        <f>iferror(VLOOKUP($A11, Awario!$A$2:$Z1000, 12, false), "")</f>
        <v>1.621496756</v>
      </c>
      <c r="AE11" s="8">
        <f t="shared" si="3"/>
        <v>1.273380052</v>
      </c>
      <c r="AG11" s="7">
        <f t="shared" si="4"/>
        <v>0.9003003131</v>
      </c>
      <c r="AH11" s="7">
        <f>iferror(vlookup(A11, 'October Results'!A$1:AM1000, 39, false), "")</f>
        <v>0.974619655</v>
      </c>
      <c r="AI11" s="3">
        <f t="shared" si="5"/>
        <v>0.9188801486</v>
      </c>
    </row>
    <row r="12">
      <c r="A12" s="3">
        <v>1715.0</v>
      </c>
      <c r="B12" s="1" t="s">
        <v>119</v>
      </c>
      <c r="C12" s="7">
        <f>lookup($A12, NIL!$A111:A1000, NIL!C111:C1000)</f>
        <v>4</v>
      </c>
      <c r="D12" s="7">
        <f>lookup($A12, NIL!$A111:B1000, NIL!D111:D1000)</f>
        <v>1</v>
      </c>
      <c r="E12" s="7">
        <f>lookup($A12, NIL!$A111:D1000, NIL!E111:E1000)</f>
        <v>0.1985627281</v>
      </c>
      <c r="F12" s="7">
        <f>lookup($A12, NIL!$A111:D1000, NIL!F111:F1000)</f>
        <v>0.4169132689</v>
      </c>
      <c r="G12" s="7">
        <f>lookup($A12, NIL!$A111:E1000, NIL!G111:G1000)</f>
        <v>0.3077379985</v>
      </c>
      <c r="H12" s="8">
        <f t="shared" si="1"/>
        <v>0.5547413799</v>
      </c>
      <c r="J12" s="7">
        <f>lookup($A12, TMUI!$A111:H1000, TMUI!C111:C1000)</f>
        <v>84.81</v>
      </c>
      <c r="K12" s="7">
        <f>lookup($A12, TMUI!$A111:I1000, TMUI!D111:D1000)</f>
        <v>85.63</v>
      </c>
      <c r="L12" s="7">
        <f>lookup($A12, TMUI!$A111:J1000, TMUI!E111:E1000)</f>
        <v>84.16</v>
      </c>
      <c r="M12" s="7">
        <f>lookup($A12, TMUI!$A111:K1000, TMUI!F111:F1000)</f>
        <v>77</v>
      </c>
      <c r="N12" s="7">
        <f>lookup($A12, TMUI!$A111:L1000, TMUI!G111:G1000)</f>
        <v>0.7122811651</v>
      </c>
      <c r="O12" s="7">
        <f>lookup($A12, TMUI!$A111:M1000, TMUI!H111:H1000)</f>
        <v>1.179483706</v>
      </c>
      <c r="P12" s="7">
        <f>lookup($A12, TMUI!$A111:N1000, TMUI!I111:I1000)</f>
        <v>1.073977151</v>
      </c>
      <c r="Q12" s="7">
        <f>lookup($A12, TMUI!$A111:O1000, TMUI!J111:J1000)</f>
        <v>1.372313943</v>
      </c>
      <c r="R12" s="7">
        <f>lookup($A12, TMUI!$A111:P1000, TMUI!K111:K1000)</f>
        <v>1.084513991</v>
      </c>
      <c r="S12" s="8">
        <f t="shared" si="2"/>
        <v>1.041400015</v>
      </c>
      <c r="U12" s="7">
        <f>iferror(VLOOKUP($A12, Awario!$A$2:$G1000, 3, false), "")</f>
        <v>5</v>
      </c>
      <c r="V12" s="7">
        <f>iferror(VLOOKUP($A12, Awario!$A$2:$Z1000, 4, false), "")</f>
        <v>0</v>
      </c>
      <c r="W12" s="7">
        <f>iferror(VLOOKUP($A12, Awario!$A$2:$Z1000, 5, false), "")</f>
        <v>619</v>
      </c>
      <c r="X12" s="7">
        <f>iferror(VLOOKUP($A12, Awario!$A$2:$G1000, 6, false), "")</f>
        <v>2.791690649</v>
      </c>
      <c r="Y12" s="7" t="b">
        <f>iferror(VLOOKUP($A12, Awario!$A$2:$Z1000, 7, false), "")</f>
        <v>1</v>
      </c>
      <c r="Z12" s="7" t="str">
        <f>iferror(VLOOKUP($A12, Awario!$A$2:$Z1000, 8, false), "")</f>
        <v/>
      </c>
      <c r="AA12" s="7">
        <f>iferror(VLOOKUP($A12, Awario!$A$2:$Z1000, 9, false), "")</f>
        <v>1.026602361</v>
      </c>
      <c r="AB12" s="7">
        <f>iferror(VLOOKUP($A12, Awario!$A$2:$Z1000, 10, false), "")</f>
        <v>1.744150654</v>
      </c>
      <c r="AC12" s="7" t="str">
        <f>iferror(VLOOKUP($A12, Awario!$A$2:$Z1000, 11, false), "")</f>
        <v/>
      </c>
      <c r="AD12" s="7">
        <f>iferror(VLOOKUP($A12, Awario!$A$2:$Z1000, 12, false), "")</f>
        <v>1.385376508</v>
      </c>
      <c r="AE12" s="8">
        <f t="shared" si="3"/>
        <v>1.177020181</v>
      </c>
      <c r="AG12" s="7">
        <f t="shared" si="4"/>
        <v>0.9243871921</v>
      </c>
      <c r="AH12" s="7">
        <f>iferror(vlookup(A12, 'October Results'!A$1:AM1000, 39, false), "")</f>
        <v>0.8053746041</v>
      </c>
      <c r="AI12" s="3">
        <f t="shared" si="5"/>
        <v>0.8946340451</v>
      </c>
    </row>
    <row r="13">
      <c r="A13" s="3">
        <v>1480.0</v>
      </c>
      <c r="B13" s="1" t="s">
        <v>111</v>
      </c>
      <c r="C13" s="7">
        <f>lookup($A13, NIL!$A75:A1000, NIL!C75:C1000)</f>
        <v>4</v>
      </c>
      <c r="D13" s="7">
        <f>lookup($A13, NIL!$A75:B1000, NIL!D75:D1000)</f>
        <v>1</v>
      </c>
      <c r="E13" s="7">
        <f>lookup($A13, NIL!$A75:D1000, NIL!E75:E1000)</f>
        <v>0.1985627281</v>
      </c>
      <c r="F13" s="7">
        <f>lookup($A13, NIL!$A75:D1000, NIL!F75:F1000)</f>
        <v>0.4169132689</v>
      </c>
      <c r="G13" s="7">
        <f>lookup($A13, NIL!$A75:E1000, NIL!G75:G1000)</f>
        <v>0.3077379985</v>
      </c>
      <c r="H13" s="8">
        <f t="shared" si="1"/>
        <v>0.5547413799</v>
      </c>
      <c r="J13" s="7">
        <f>lookup($A13, TMUI!$A75:H1000, TMUI!C75:C1000)</f>
        <v>85.35</v>
      </c>
      <c r="K13" s="7">
        <f>lookup($A13, TMUI!$A75:I1000, TMUI!D75:D1000)</f>
        <v>79.53</v>
      </c>
      <c r="L13" s="7">
        <f>lookup($A13, TMUI!$A75:J1000, TMUI!E75:E1000)</f>
        <v>83.27</v>
      </c>
      <c r="M13" s="7">
        <f>lookup($A13, TMUI!$A75:K1000, TMUI!F75:F1000)</f>
        <v>68.6</v>
      </c>
      <c r="N13" s="7">
        <f>lookup($A13, TMUI!$A75:L1000, TMUI!G75:G1000)</f>
        <v>0.7488877099</v>
      </c>
      <c r="O13" s="7">
        <f>lookup($A13, TMUI!$A75:M1000, TMUI!H75:H1000)</f>
        <v>0.7712735037</v>
      </c>
      <c r="P13" s="7">
        <f>lookup($A13, TMUI!$A75:N1000, TMUI!I75:I1000)</f>
        <v>1.008267776</v>
      </c>
      <c r="Q13" s="7">
        <f>lookup($A13, TMUI!$A75:O1000, TMUI!J75:J1000)</f>
        <v>0.869659502</v>
      </c>
      <c r="R13" s="7">
        <f>lookup($A13, TMUI!$A75:P1000, TMUI!K75:K1000)</f>
        <v>0.8495221229</v>
      </c>
      <c r="S13" s="8">
        <f t="shared" si="2"/>
        <v>0.921695244</v>
      </c>
      <c r="U13" s="7">
        <f>iferror(VLOOKUP($A13, Awario!$A$2:$G1000, 3, false), "")</f>
        <v>5</v>
      </c>
      <c r="V13" s="7">
        <f>iferror(VLOOKUP($A13, Awario!$A$2:$Z1000, 4, false), "")</f>
        <v>0</v>
      </c>
      <c r="W13" s="7">
        <f>iferror(VLOOKUP($A13, Awario!$A$2:$Z1000, 5, false), "")</f>
        <v>1962</v>
      </c>
      <c r="X13" s="7">
        <f>iferror(VLOOKUP($A13, Awario!$A$2:$G1000, 6, false), "")</f>
        <v>3.292699003</v>
      </c>
      <c r="Y13" s="7" t="b">
        <f>iferror(VLOOKUP($A13, Awario!$A$2:$Z1000, 7, false), "")</f>
        <v>1</v>
      </c>
      <c r="Z13" s="7" t="str">
        <f>iferror(VLOOKUP($A13, Awario!$A$2:$Z1000, 8, false), "")</f>
        <v/>
      </c>
      <c r="AA13" s="7">
        <f>iferror(VLOOKUP($A13, Awario!$A$2:$Z1000, 9, false), "")</f>
        <v>1.332034307</v>
      </c>
      <c r="AB13" s="7">
        <f>iferror(VLOOKUP($A13, Awario!$A$2:$Z1000, 10, false), "")</f>
        <v>1.744150654</v>
      </c>
      <c r="AC13" s="7" t="str">
        <f>iferror(VLOOKUP($A13, Awario!$A$2:$Z1000, 11, false), "")</f>
        <v/>
      </c>
      <c r="AD13" s="7">
        <f>iferror(VLOOKUP($A13, Awario!$A$2:$Z1000, 12, false), "")</f>
        <v>1.538092481</v>
      </c>
      <c r="AE13" s="8">
        <f t="shared" si="3"/>
        <v>1.240198565</v>
      </c>
      <c r="AG13" s="7">
        <f t="shared" si="4"/>
        <v>0.905545063</v>
      </c>
      <c r="AH13" s="7">
        <f>iferror(vlookup(A13, 'October Results'!A$1:AM1000, 39, false), "")</f>
        <v>0.8545884093</v>
      </c>
      <c r="AI13" s="3">
        <f t="shared" si="5"/>
        <v>0.8928058995</v>
      </c>
    </row>
    <row r="14">
      <c r="A14" s="3">
        <v>2080.0</v>
      </c>
      <c r="B14" s="1" t="s">
        <v>153</v>
      </c>
      <c r="C14" s="7">
        <f>lookup($A14, NIL!$A199:A1000, NIL!C199:C1000)</f>
        <v>4</v>
      </c>
      <c r="D14" s="7">
        <f>lookup($A14, NIL!$A199:B1000, NIL!D199:D1000)</f>
        <v>1</v>
      </c>
      <c r="E14" s="7">
        <f>lookup($A14, NIL!$A199:D1000, NIL!E199:E1000)</f>
        <v>0.1985627281</v>
      </c>
      <c r="F14" s="7">
        <f>lookup($A14, NIL!$A199:D1000, NIL!F199:F1000)</f>
        <v>0.4169132689</v>
      </c>
      <c r="G14" s="7">
        <f>lookup($A14, NIL!$A199:E1000, NIL!G199:G1000)</f>
        <v>0.3077379985</v>
      </c>
      <c r="H14" s="8">
        <f t="shared" si="1"/>
        <v>0.5547413799</v>
      </c>
      <c r="J14" s="7">
        <f>lookup($A14, TMUI!$A199:H1000, TMUI!C199:C1000)</f>
        <v>89.84</v>
      </c>
      <c r="K14" s="7">
        <f>lookup($A14, TMUI!$A199:I1000, TMUI!D199:D1000)</f>
        <v>89.06</v>
      </c>
      <c r="L14" s="7">
        <f>lookup($A14, TMUI!$A199:J1000, TMUI!E199:E1000)</f>
        <v>86.72</v>
      </c>
      <c r="M14" s="7">
        <f>lookup($A14, TMUI!$A199:K1000, TMUI!F199:F1000)</f>
        <v>89.84</v>
      </c>
      <c r="N14" s="7">
        <f>lookup($A14, TMUI!$A199:L1000, TMUI!G199:G1000)</f>
        <v>1.05326435</v>
      </c>
      <c r="O14" s="7">
        <f>lookup($A14, TMUI!$A199:M1000, TMUI!H199:H1000)</f>
        <v>1.409018295</v>
      </c>
      <c r="P14" s="7">
        <f>lookup($A14, TMUI!$A199:N1000, TMUI!I199:I1000)</f>
        <v>1.262983893</v>
      </c>
      <c r="Q14" s="7">
        <f>lookup($A14, TMUI!$A199:O1000, TMUI!J199:J1000)</f>
        <v>2.140657159</v>
      </c>
      <c r="R14" s="7">
        <f>lookup($A14, TMUI!$A199:P1000, TMUI!K199:K1000)</f>
        <v>1.466480924</v>
      </c>
      <c r="S14" s="8">
        <f t="shared" si="2"/>
        <v>1.210983453</v>
      </c>
      <c r="U14" s="7" t="str">
        <f>iferror(VLOOKUP($A14, Awario!$A$2:$G1000, 3, false), "")</f>
        <v/>
      </c>
      <c r="V14" s="7" t="str">
        <f>iferror(VLOOKUP($A14, Awario!$A$2:$Z1000, 4, false), "")</f>
        <v/>
      </c>
      <c r="W14" s="7" t="str">
        <f>iferror(VLOOKUP($A14, Awario!$A$2:$Z1000, 5, false), "")</f>
        <v/>
      </c>
      <c r="X14" s="7" t="str">
        <f>iferror(VLOOKUP($A14, Awario!$A$2:$G1000, 6, false), "")</f>
        <v/>
      </c>
      <c r="Y14" s="7" t="str">
        <f>iferror(VLOOKUP($A14, Awario!$A$2:$Z1000, 7, false), "")</f>
        <v/>
      </c>
      <c r="Z14" s="7" t="str">
        <f>iferror(VLOOKUP($A14, Awario!$A$2:$Z1000, 8, false), "")</f>
        <v/>
      </c>
      <c r="AA14" s="7" t="str">
        <f>iferror(VLOOKUP($A14, Awario!$A$2:$Z1000, 9, false), "")</f>
        <v/>
      </c>
      <c r="AB14" s="7" t="str">
        <f>iferror(VLOOKUP($A14, Awario!$A$2:$Z1000, 10, false), "")</f>
        <v/>
      </c>
      <c r="AC14" s="7" t="str">
        <f>iferror(VLOOKUP($A14, Awario!$A$2:$Z1000, 11, false), "")</f>
        <v/>
      </c>
      <c r="AD14" s="7" t="str">
        <f>iferror(VLOOKUP($A14, Awario!$A$2:$Z1000, 12, false), "")</f>
        <v/>
      </c>
      <c r="AE14" s="8" t="str">
        <f t="shared" si="3"/>
        <v/>
      </c>
      <c r="AG14" s="7">
        <f t="shared" si="4"/>
        <v>0.8828624166</v>
      </c>
      <c r="AH14" s="7" t="str">
        <f>iferror(vlookup(A14, 'October Results'!A$1:AM1000, 39, false), "")</f>
        <v/>
      </c>
      <c r="AI14" s="3">
        <f t="shared" si="5"/>
        <v>0.8828624166</v>
      </c>
    </row>
    <row r="15">
      <c r="A15" s="3">
        <v>2097.0</v>
      </c>
      <c r="B15" s="1" t="s">
        <v>163</v>
      </c>
      <c r="C15" s="7">
        <f>lookup($A15, NIL!$A211:A1000, NIL!C211:C1000)</f>
        <v>4</v>
      </c>
      <c r="D15" s="7">
        <f>lookup($A15, NIL!$A211:B1000, NIL!D211:D1000)</f>
        <v>1</v>
      </c>
      <c r="E15" s="7">
        <f>lookup($A15, NIL!$A211:D1000, NIL!E211:E1000)</f>
        <v>0.1985627281</v>
      </c>
      <c r="F15" s="7">
        <f>lookup($A15, NIL!$A211:D1000, NIL!F211:F1000)</f>
        <v>0.4169132689</v>
      </c>
      <c r="G15" s="7">
        <f>lookup($A15, NIL!$A211:E1000, NIL!G211:G1000)</f>
        <v>0.3077379985</v>
      </c>
      <c r="H15" s="8">
        <f t="shared" si="1"/>
        <v>0.5547413799</v>
      </c>
      <c r="J15" s="7">
        <f>lookup($A15, TMUI!$A211:H1000, TMUI!C211:C1000)</f>
        <v>96.09</v>
      </c>
      <c r="K15" s="7">
        <f>lookup($A15, TMUI!$A211:I1000, TMUI!D211:D1000)</f>
        <v>89.84</v>
      </c>
      <c r="L15" s="7">
        <f>lookup($A15, TMUI!$A211:J1000, TMUI!E211:E1000)</f>
        <v>84.38</v>
      </c>
      <c r="M15" s="7">
        <f>lookup($A15, TMUI!$A211:K1000, TMUI!F211:F1000)</f>
        <v>82.81</v>
      </c>
      <c r="N15" s="7">
        <f>lookup($A15, TMUI!$A211:L1000, TMUI!G211:G1000)</f>
        <v>1.476951211</v>
      </c>
      <c r="O15" s="7">
        <f>lookup($A15, TMUI!$A211:M1000, TMUI!H211:H1000)</f>
        <v>1.461215666</v>
      </c>
      <c r="P15" s="7">
        <f>lookup($A15, TMUI!$A211:N1000, TMUI!I211:I1000)</f>
        <v>1.090219918</v>
      </c>
      <c r="Q15" s="7">
        <f>lookup($A15, TMUI!$A211:O1000, TMUI!J211:J1000)</f>
        <v>1.719983264</v>
      </c>
      <c r="R15" s="7">
        <f>lookup($A15, TMUI!$A211:P1000, TMUI!K211:K1000)</f>
        <v>1.437092515</v>
      </c>
      <c r="S15" s="8">
        <f t="shared" si="2"/>
        <v>1.198787936</v>
      </c>
      <c r="U15" s="7" t="str">
        <f>iferror(VLOOKUP($A15, Awario!$A$2:$G1000, 3, false), "")</f>
        <v/>
      </c>
      <c r="V15" s="7" t="str">
        <f>iferror(VLOOKUP($A15, Awario!$A$2:$Z1000, 4, false), "")</f>
        <v/>
      </c>
      <c r="W15" s="7" t="str">
        <f>iferror(VLOOKUP($A15, Awario!$A$2:$Z1000, 5, false), "")</f>
        <v/>
      </c>
      <c r="X15" s="7" t="str">
        <f>iferror(VLOOKUP($A15, Awario!$A$2:$G1000, 6, false), "")</f>
        <v/>
      </c>
      <c r="Y15" s="7" t="str">
        <f>iferror(VLOOKUP($A15, Awario!$A$2:$Z1000, 7, false), "")</f>
        <v/>
      </c>
      <c r="Z15" s="7" t="str">
        <f>iferror(VLOOKUP($A15, Awario!$A$2:$Z1000, 8, false), "")</f>
        <v/>
      </c>
      <c r="AA15" s="7" t="str">
        <f>iferror(VLOOKUP($A15, Awario!$A$2:$Z1000, 9, false), "")</f>
        <v/>
      </c>
      <c r="AB15" s="7" t="str">
        <f>iferror(VLOOKUP($A15, Awario!$A$2:$Z1000, 10, false), "")</f>
        <v/>
      </c>
      <c r="AC15" s="7" t="str">
        <f>iferror(VLOOKUP($A15, Awario!$A$2:$Z1000, 11, false), "")</f>
        <v/>
      </c>
      <c r="AD15" s="7" t="str">
        <f>iferror(VLOOKUP($A15, Awario!$A$2:$Z1000, 12, false), "")</f>
        <v/>
      </c>
      <c r="AE15" s="8" t="str">
        <f t="shared" si="3"/>
        <v/>
      </c>
      <c r="AG15" s="7">
        <f t="shared" si="4"/>
        <v>0.8767646577</v>
      </c>
      <c r="AH15" s="7" t="str">
        <f>iferror(vlookup(A15, 'October Results'!A$1:AM1000, 39, false), "")</f>
        <v/>
      </c>
      <c r="AI15" s="3">
        <f t="shared" si="5"/>
        <v>0.8767646577</v>
      </c>
    </row>
    <row r="16">
      <c r="A16" s="3">
        <v>1844.0</v>
      </c>
      <c r="B16" s="1" t="s">
        <v>75</v>
      </c>
      <c r="C16" s="7">
        <f>lookup($A16, NIL!$A142:A1000, NIL!C142:C1000)</f>
        <v>4</v>
      </c>
      <c r="D16" s="7">
        <f>lookup($A16, NIL!$A142:B1000, NIL!D142:D1000)</f>
        <v>1</v>
      </c>
      <c r="E16" s="7">
        <f>lookup($A16, NIL!$A142:D1000, NIL!E142:E1000)</f>
        <v>0.1985627281</v>
      </c>
      <c r="F16" s="7">
        <f>lookup($A16, NIL!$A142:D1000, NIL!F142:F1000)</f>
        <v>0.4169132689</v>
      </c>
      <c r="G16" s="7">
        <f>lookup($A16, NIL!$A142:E1000, NIL!G142:G1000)</f>
        <v>0.3077379985</v>
      </c>
      <c r="H16" s="8">
        <f t="shared" si="1"/>
        <v>0.5547413799</v>
      </c>
      <c r="J16" s="7">
        <f>lookup($A16, TMUI!$A142:H1000, TMUI!C142:C1000)</f>
        <v>88.39</v>
      </c>
      <c r="K16" s="7">
        <f>lookup($A16, TMUI!$A142:I1000, TMUI!D142:D1000)</f>
        <v>70.39</v>
      </c>
      <c r="L16" s="7">
        <f>lookup($A16, TMUI!$A142:J1000, TMUI!E142:E1000)</f>
        <v>77.27</v>
      </c>
      <c r="M16" s="7">
        <f>lookup($A16, TMUI!$A142:K1000, TMUI!F142:F1000)</f>
        <v>73.69</v>
      </c>
      <c r="N16" s="7">
        <f>lookup($A16, TMUI!$A142:L1000, TMUI!G142:G1000)</f>
        <v>0.9549689987</v>
      </c>
      <c r="O16" s="7">
        <f>lookup($A16, TMUI!$A142:M1000, TMUI!H142:H1000)</f>
        <v>0.1596273971</v>
      </c>
      <c r="P16" s="7">
        <f>lookup($A16, TMUI!$A142:N1000, TMUI!I142:I1000)</f>
        <v>0.5652832249</v>
      </c>
      <c r="Q16" s="7">
        <f>lookup($A16, TMUI!$A142:O1000, TMUI!J142:J1000)</f>
        <v>1.174244157</v>
      </c>
      <c r="R16" s="7">
        <f>lookup($A16, TMUI!$A142:P1000, TMUI!K142:K1000)</f>
        <v>0.7135309445</v>
      </c>
      <c r="S16" s="8">
        <f t="shared" si="2"/>
        <v>0.8447076089</v>
      </c>
      <c r="U16" s="7">
        <f>iferror(VLOOKUP($A16, Awario!$A$2:$G1000, 3, false), "")</f>
        <v>5</v>
      </c>
      <c r="V16" s="7">
        <f>iferror(VLOOKUP($A16, Awario!$A$2:$Z1000, 4, false), "")</f>
        <v>3168</v>
      </c>
      <c r="W16" s="7">
        <f>iferror(VLOOKUP($A16, Awario!$A$2:$Z1000, 5, false), "")</f>
        <v>4333</v>
      </c>
      <c r="X16" s="7">
        <f>iferror(VLOOKUP($A16, Awario!$A$2:$G1000, 6, false), "")</f>
        <v>3.636788689</v>
      </c>
      <c r="Y16" s="7" t="b">
        <f>iferror(VLOOKUP($A16, Awario!$A$2:$Z1000, 7, false), "")</f>
        <v>0</v>
      </c>
      <c r="Z16" s="7">
        <f>iferror(VLOOKUP($A16, Awario!$A$2:$Z1000, 8, false), "")</f>
        <v>0.367739899</v>
      </c>
      <c r="AA16" s="7">
        <f>iferror(VLOOKUP($A16, Awario!$A$2:$Z1000, 9, false), "")</f>
        <v>1.541803229</v>
      </c>
      <c r="AB16" s="7">
        <f>iferror(VLOOKUP($A16, Awario!$A$2:$Z1000, 10, false), "")</f>
        <v>1.744150654</v>
      </c>
      <c r="AC16" s="7">
        <f>iferror(VLOOKUP($A16, Awario!$A$2:$Z1000, 11, false), "")</f>
        <v>0.1025790183</v>
      </c>
      <c r="AD16" s="7">
        <f>iferror(VLOOKUP($A16, Awario!$A$2:$Z1000, 12, false), "")</f>
        <v>1.129510967</v>
      </c>
      <c r="AE16" s="8">
        <f t="shared" si="3"/>
        <v>1.062784535</v>
      </c>
      <c r="AG16" s="7">
        <f t="shared" si="4"/>
        <v>0.8207445078</v>
      </c>
      <c r="AH16" s="7">
        <f>iferror(vlookup(A16, 'October Results'!A$1:AM1000, 39, false), "")</f>
        <v>1.04141245</v>
      </c>
      <c r="AI16" s="3">
        <f t="shared" si="5"/>
        <v>0.8759114932</v>
      </c>
    </row>
    <row r="17">
      <c r="A17" s="3">
        <v>1716.0</v>
      </c>
      <c r="B17" s="1" t="s">
        <v>114</v>
      </c>
      <c r="C17" s="7">
        <f>lookup($A17, NIL!$A112:A1000, NIL!C112:C1000)</f>
        <v>4</v>
      </c>
      <c r="D17" s="7">
        <f>lookup($A17, NIL!$A112:B1000, NIL!D112:D1000)</f>
        <v>1</v>
      </c>
      <c r="E17" s="7">
        <f>lookup($A17, NIL!$A112:D1000, NIL!E112:E1000)</f>
        <v>0.1985627281</v>
      </c>
      <c r="F17" s="7">
        <f>lookup($A17, NIL!$A112:D1000, NIL!F112:F1000)</f>
        <v>0.4169132689</v>
      </c>
      <c r="G17" s="7">
        <f>lookup($A17, NIL!$A112:E1000, NIL!G112:G1000)</f>
        <v>0.3077379985</v>
      </c>
      <c r="H17" s="8">
        <f t="shared" si="1"/>
        <v>0.5547413799</v>
      </c>
      <c r="J17" s="7">
        <f>lookup($A17, TMUI!$A112:H1000, TMUI!C112:C1000)</f>
        <v>94.5</v>
      </c>
      <c r="K17" s="7">
        <f>lookup($A17, TMUI!$A112:I1000, TMUI!D112:D1000)</f>
        <v>87.01</v>
      </c>
      <c r="L17" s="7">
        <f>lookup($A17, TMUI!$A112:J1000, TMUI!E112:E1000)</f>
        <v>81.58</v>
      </c>
      <c r="M17" s="7">
        <f>lookup($A17, TMUI!$A112:K1000, TMUI!F112:F1000)</f>
        <v>72.06</v>
      </c>
      <c r="N17" s="7">
        <f>lookup($A17, TMUI!$A112:L1000, TMUI!G112:G1000)</f>
        <v>1.369165273</v>
      </c>
      <c r="O17" s="7">
        <f>lookup($A17, TMUI!$A112:M1000, TMUI!H112:H1000)</f>
        <v>1.2718329</v>
      </c>
      <c r="P17" s="7">
        <f>lookup($A17, TMUI!$A112:N1000, TMUI!I112:I1000)</f>
        <v>0.8834937941</v>
      </c>
      <c r="Q17" s="7">
        <f>lookup($A17, TMUI!$A112:O1000, TMUI!J112:J1000)</f>
        <v>1.07670526</v>
      </c>
      <c r="R17" s="7">
        <f>lookup($A17, TMUI!$A112:P1000, TMUI!K112:K1000)</f>
        <v>1.150299307</v>
      </c>
      <c r="S17" s="8">
        <f t="shared" si="2"/>
        <v>1.072520073</v>
      </c>
      <c r="U17" s="7">
        <f>iferror(VLOOKUP($A17, Awario!$A$2:$G1000, 3, false), "")</f>
        <v>4</v>
      </c>
      <c r="V17" s="7">
        <f>iferror(VLOOKUP($A17, Awario!$A$2:$Z1000, 4, false), "")</f>
        <v>761</v>
      </c>
      <c r="W17" s="7">
        <f>iferror(VLOOKUP($A17, Awario!$A$2:$Z1000, 5, false), "")</f>
        <v>619</v>
      </c>
      <c r="X17" s="7">
        <f>iferror(VLOOKUP($A17, Awario!$A$2:$G1000, 6, false), "")</f>
        <v>2.791690649</v>
      </c>
      <c r="Y17" s="7" t="b">
        <f>iferror(VLOOKUP($A17, Awario!$A$2:$Z1000, 7, false), "")</f>
        <v>1</v>
      </c>
      <c r="Z17" s="7" t="str">
        <f>iferror(VLOOKUP($A17, Awario!$A$2:$Z1000, 8, false), "")</f>
        <v/>
      </c>
      <c r="AA17" s="7">
        <f>iferror(VLOOKUP($A17, Awario!$A$2:$Z1000, 9, false), "")</f>
        <v>1.026602361</v>
      </c>
      <c r="AB17" s="7">
        <f>iferror(VLOOKUP($A17, Awario!$A$2:$Z1000, 10, false), "")</f>
        <v>1.217790903</v>
      </c>
      <c r="AC17" s="7" t="str">
        <f>iferror(VLOOKUP($A17, Awario!$A$2:$Z1000, 11, false), "")</f>
        <v/>
      </c>
      <c r="AD17" s="7">
        <f>iferror(VLOOKUP($A17, Awario!$A$2:$Z1000, 12, false), "")</f>
        <v>1.122196632</v>
      </c>
      <c r="AE17" s="8">
        <f t="shared" si="3"/>
        <v>1.059337827</v>
      </c>
      <c r="AG17" s="7">
        <f t="shared" si="4"/>
        <v>0.8955330933</v>
      </c>
      <c r="AH17" s="7">
        <f>iferror(vlookup(A17, 'October Results'!A$1:AM1000, 39, false), "")</f>
        <v>0.8163404744</v>
      </c>
      <c r="AI17" s="3">
        <f t="shared" si="5"/>
        <v>0.8757349386</v>
      </c>
    </row>
    <row r="18">
      <c r="A18" s="3">
        <v>1318.0</v>
      </c>
      <c r="B18" s="1" t="s">
        <v>61</v>
      </c>
      <c r="C18" s="7">
        <f>lookup($A18, NIL!$A43:A1000, NIL!C43:C1000)</f>
        <v>4</v>
      </c>
      <c r="D18" s="7">
        <f>lookup($A18, NIL!$A43:B1000, NIL!D43:D1000)</f>
        <v>1</v>
      </c>
      <c r="E18" s="7">
        <f>lookup($A18, NIL!$A43:D1000, NIL!E43:E1000)</f>
        <v>0.1985627281</v>
      </c>
      <c r="F18" s="7">
        <f>lookup($A18, NIL!$A43:D1000, NIL!F43:F1000)</f>
        <v>0.4169132689</v>
      </c>
      <c r="G18" s="7">
        <f>lookup($A18, NIL!$A43:E1000, NIL!G43:G1000)</f>
        <v>0.3077379985</v>
      </c>
      <c r="H18" s="8">
        <f t="shared" si="1"/>
        <v>0.5547413799</v>
      </c>
      <c r="J18" s="7">
        <f>lookup($A18, TMUI!$A43:H1000, TMUI!C43:C1000)</f>
        <v>74.87</v>
      </c>
      <c r="K18" s="7">
        <f>lookup($A18, TMUI!$A43:I1000, TMUI!D43:D1000)</f>
        <v>81.71</v>
      </c>
      <c r="L18" s="7">
        <f>lookup($A18, TMUI!$A43:J1000, TMUI!E43:E1000)</f>
        <v>74.66</v>
      </c>
      <c r="M18" s="7">
        <f>lookup($A18, TMUI!$A43:K1000, TMUI!F43:F1000)</f>
        <v>70.06</v>
      </c>
      <c r="N18" s="7">
        <f>lookup($A18, TMUI!$A43:L1000, TMUI!G43:G1000)</f>
        <v>0.03844958257</v>
      </c>
      <c r="O18" s="7">
        <f>lookup($A18, TMUI!$A43:M1000, TMUI!H43:H1000)</f>
        <v>0.9171584613</v>
      </c>
      <c r="P18" s="7">
        <f>lookup($A18, TMUI!$A43:N1000, TMUI!I43:I1000)</f>
        <v>0.3725849452</v>
      </c>
      <c r="Q18" s="7">
        <f>lookup($A18, TMUI!$A43:O1000, TMUI!J43:J1000)</f>
        <v>0.957025631</v>
      </c>
      <c r="R18" s="7">
        <f>lookup($A18, TMUI!$A43:P1000, TMUI!K43:K1000)</f>
        <v>0.571304655</v>
      </c>
      <c r="S18" s="8">
        <f t="shared" si="2"/>
        <v>0.7558469786</v>
      </c>
      <c r="U18" s="7">
        <f>iferror(VLOOKUP($A18, Awario!$A$2:$G1000, 3, false), "")</f>
        <v>5</v>
      </c>
      <c r="V18" s="7">
        <f>iferror(VLOOKUP($A18, Awario!$A$2:$Z1000, 4, false), "")</f>
        <v>429166</v>
      </c>
      <c r="W18" s="7">
        <f>iferror(VLOOKUP($A18, Awario!$A$2:$Z1000, 5, false), "")</f>
        <v>12549</v>
      </c>
      <c r="X18" s="7">
        <f>iferror(VLOOKUP($A18, Awario!$A$2:$G1000, 6, false), "")</f>
        <v>4.098609119</v>
      </c>
      <c r="Y18" s="7" t="b">
        <f>iferror(VLOOKUP($A18, Awario!$A$2:$Z1000, 7, false), "")</f>
        <v>0</v>
      </c>
      <c r="Z18" s="7">
        <f>iferror(VLOOKUP($A18, Awario!$A$2:$Z1000, 8, false), "")</f>
        <v>-0.9707595662</v>
      </c>
      <c r="AA18" s="7">
        <f>iferror(VLOOKUP($A18, Awario!$A$2:$Z1000, 9, false), "")</f>
        <v>1.823344868</v>
      </c>
      <c r="AB18" s="7">
        <f>iferror(VLOOKUP($A18, Awario!$A$2:$Z1000, 10, false), "")</f>
        <v>1.744150654</v>
      </c>
      <c r="AC18" s="7">
        <f>iferror(VLOOKUP($A18, Awario!$A$2:$Z1000, 11, false), "")</f>
        <v>-0.4538378724</v>
      </c>
      <c r="AD18" s="7">
        <f>iferror(VLOOKUP($A18, Awario!$A$2:$Z1000, 12, false), "")</f>
        <v>1.037885883</v>
      </c>
      <c r="AE18" s="8">
        <f t="shared" si="3"/>
        <v>1.018766844</v>
      </c>
      <c r="AG18" s="7">
        <f t="shared" si="4"/>
        <v>0.7764517342</v>
      </c>
      <c r="AH18" s="7">
        <f>iferror(vlookup(A18, 'October Results'!A$1:AM1000, 39, false), "")</f>
        <v>1.156631159</v>
      </c>
      <c r="AI18" s="3">
        <f t="shared" si="5"/>
        <v>0.8714965904</v>
      </c>
    </row>
    <row r="19">
      <c r="A19" s="3">
        <v>2094.0</v>
      </c>
      <c r="B19" s="1" t="s">
        <v>190</v>
      </c>
      <c r="C19" s="7">
        <f>lookup($A19, NIL!$A208:A1000, NIL!C208:C1000)</f>
        <v>4</v>
      </c>
      <c r="D19" s="7">
        <f>lookup($A19, NIL!$A208:B1000, NIL!D208:D1000)</f>
        <v>1</v>
      </c>
      <c r="E19" s="7">
        <f>lookup($A19, NIL!$A208:D1000, NIL!E208:E1000)</f>
        <v>0.1985627281</v>
      </c>
      <c r="F19" s="7">
        <f>lookup($A19, NIL!$A208:D1000, NIL!F208:F1000)</f>
        <v>0.4169132689</v>
      </c>
      <c r="G19" s="7">
        <f>lookup($A19, NIL!$A208:E1000, NIL!G208:G1000)</f>
        <v>0.3077379985</v>
      </c>
      <c r="H19" s="8">
        <f t="shared" si="1"/>
        <v>0.5547413799</v>
      </c>
      <c r="J19" s="7">
        <f>lookup($A19, TMUI!$A208:H1000, TMUI!C208:C1000)</f>
        <v>95.31</v>
      </c>
      <c r="K19" s="7">
        <f>lookup($A19, TMUI!$A208:I1000, TMUI!D208:D1000)</f>
        <v>90.63</v>
      </c>
      <c r="L19" s="7">
        <f>lookup($A19, TMUI!$A208:J1000, TMUI!E208:E1000)</f>
        <v>91.41</v>
      </c>
      <c r="M19" s="7">
        <f>lookup($A19, TMUI!$A208:K1000, TMUI!F208:F1000)</f>
        <v>71.09</v>
      </c>
      <c r="N19" s="7">
        <f>lookup($A19, TMUI!$A208:L1000, TMUI!G208:G1000)</f>
        <v>1.42407509</v>
      </c>
      <c r="O19" s="7">
        <f>lookup($A19, TMUI!$A208:M1000, TMUI!H208:H1000)</f>
        <v>1.514082233</v>
      </c>
      <c r="P19" s="7">
        <f>lookup($A19, TMUI!$A208:N1000, TMUI!I208:I1000)</f>
        <v>1.60925015</v>
      </c>
      <c r="Q19" s="7">
        <f>lookup($A19, TMUI!$A208:O1000, TMUI!J208:J1000)</f>
        <v>1.01866064</v>
      </c>
      <c r="R19" s="7">
        <f>lookup($A19, TMUI!$A208:P1000, TMUI!K208:K1000)</f>
        <v>1.391517028</v>
      </c>
      <c r="S19" s="8">
        <f t="shared" si="2"/>
        <v>1.1796258</v>
      </c>
      <c r="U19" s="7" t="str">
        <f>iferror(VLOOKUP($A19, Awario!$A$2:$G1000, 3, false), "")</f>
        <v/>
      </c>
      <c r="V19" s="7" t="str">
        <f>iferror(VLOOKUP($A19, Awario!$A$2:$Z1000, 4, false), "")</f>
        <v/>
      </c>
      <c r="W19" s="7" t="str">
        <f>iferror(VLOOKUP($A19, Awario!$A$2:$Z1000, 5, false), "")</f>
        <v/>
      </c>
      <c r="X19" s="7" t="str">
        <f>iferror(VLOOKUP($A19, Awario!$A$2:$G1000, 6, false), "")</f>
        <v/>
      </c>
      <c r="Y19" s="7" t="str">
        <f>iferror(VLOOKUP($A19, Awario!$A$2:$Z1000, 7, false), "")</f>
        <v/>
      </c>
      <c r="Z19" s="7" t="str">
        <f>iferror(VLOOKUP($A19, Awario!$A$2:$Z1000, 8, false), "")</f>
        <v/>
      </c>
      <c r="AA19" s="7" t="str">
        <f>iferror(VLOOKUP($A19, Awario!$A$2:$Z1000, 9, false), "")</f>
        <v/>
      </c>
      <c r="AB19" s="7" t="str">
        <f>iferror(VLOOKUP($A19, Awario!$A$2:$Z1000, 10, false), "")</f>
        <v/>
      </c>
      <c r="AC19" s="7" t="str">
        <f>iferror(VLOOKUP($A19, Awario!$A$2:$Z1000, 11, false), "")</f>
        <v/>
      </c>
      <c r="AD19" s="7" t="str">
        <f>iferror(VLOOKUP($A19, Awario!$A$2:$Z1000, 12, false), "")</f>
        <v/>
      </c>
      <c r="AE19" s="8" t="str">
        <f t="shared" si="3"/>
        <v/>
      </c>
      <c r="AG19" s="7">
        <f t="shared" si="4"/>
        <v>0.86718359</v>
      </c>
      <c r="AH19" s="7" t="str">
        <f>iferror(vlookup(A19, 'October Results'!A$1:AM1000, 39, false), "")</f>
        <v/>
      </c>
      <c r="AI19" s="3">
        <f t="shared" si="5"/>
        <v>0.86718359</v>
      </c>
    </row>
    <row r="20">
      <c r="A20" s="3">
        <v>1183.0</v>
      </c>
      <c r="B20" s="1" t="s">
        <v>88</v>
      </c>
      <c r="C20" s="7">
        <f>lookup($A20, NIL!$A36:A1000, NIL!C36:C1000)</f>
        <v>4</v>
      </c>
      <c r="D20" s="7">
        <f>lookup($A20, NIL!$A36:B1000, NIL!D36:D1000)</f>
        <v>1</v>
      </c>
      <c r="E20" s="7">
        <f>lookup($A20, NIL!$A36:D1000, NIL!E36:E1000)</f>
        <v>0.1985627281</v>
      </c>
      <c r="F20" s="7">
        <f>lookup($A20, NIL!$A36:D1000, NIL!F36:F1000)</f>
        <v>0.4169132689</v>
      </c>
      <c r="G20" s="7">
        <f>lookup($A20, NIL!$A36:E1000, NIL!G36:G1000)</f>
        <v>0.3077379985</v>
      </c>
      <c r="H20" s="8">
        <f t="shared" si="1"/>
        <v>0.5547413799</v>
      </c>
      <c r="J20" s="7">
        <f>lookup($A20, TMUI!$A36:H1000, TMUI!C36:C1000)</f>
        <v>89.43</v>
      </c>
      <c r="K20" s="7">
        <f>lookup($A20, TMUI!$A36:I1000, TMUI!D36:D1000)</f>
        <v>65.49</v>
      </c>
      <c r="L20" s="7">
        <f>lookup($A20, TMUI!$A36:J1000, TMUI!E36:E1000)</f>
        <v>78.78</v>
      </c>
      <c r="M20" s="7">
        <f>lookup($A20, TMUI!$A36:K1000, TMUI!F36:F1000)</f>
        <v>61.46</v>
      </c>
      <c r="N20" s="7">
        <f>lookup($A20, TMUI!$A36:L1000, TMUI!G36:G1000)</f>
        <v>1.025470492</v>
      </c>
      <c r="O20" s="7">
        <f>lookup($A20, TMUI!$A36:M1000, TMUI!H36:H1000)</f>
        <v>-0.168279159</v>
      </c>
      <c r="P20" s="7">
        <f>lookup($A20, TMUI!$A36:N1000, TMUI!I36:I1000)</f>
        <v>0.6767676703</v>
      </c>
      <c r="Q20" s="7">
        <f>lookup($A20, TMUI!$A36:O1000, TMUI!J36:J1000)</f>
        <v>0.4424032275</v>
      </c>
      <c r="R20" s="7">
        <f>lookup($A20, TMUI!$A36:P1000, TMUI!K36:K1000)</f>
        <v>0.4940905578</v>
      </c>
      <c r="S20" s="8">
        <f t="shared" si="2"/>
        <v>0.7029157544</v>
      </c>
      <c r="U20" s="7">
        <f>iferror(VLOOKUP($A20, Awario!$A$2:$G1000, 3, false), "")</f>
        <v>5</v>
      </c>
      <c r="V20" s="7">
        <f>iferror(VLOOKUP($A20, Awario!$A$2:$Z1000, 4, false), "")</f>
        <v>0</v>
      </c>
      <c r="W20" s="7">
        <f>iferror(VLOOKUP($A20, Awario!$A$2:$Z1000, 5, false), "")</f>
        <v>3637</v>
      </c>
      <c r="X20" s="7">
        <f>iferror(VLOOKUP($A20, Awario!$A$2:$G1000, 6, false), "")</f>
        <v>3.560743301</v>
      </c>
      <c r="Y20" s="7" t="b">
        <f>iferror(VLOOKUP($A20, Awario!$A$2:$Z1000, 7, false), "")</f>
        <v>1</v>
      </c>
      <c r="Z20" s="7" t="str">
        <f>iferror(VLOOKUP($A20, Awario!$A$2:$Z1000, 8, false), "")</f>
        <v/>
      </c>
      <c r="AA20" s="7">
        <f>iferror(VLOOKUP($A20, Awario!$A$2:$Z1000, 9, false), "")</f>
        <v>1.495443342</v>
      </c>
      <c r="AB20" s="7">
        <f>iferror(VLOOKUP($A20, Awario!$A$2:$Z1000, 10, false), "")</f>
        <v>1.744150654</v>
      </c>
      <c r="AC20" s="7" t="str">
        <f>iferror(VLOOKUP($A20, Awario!$A$2:$Z1000, 11, false), "")</f>
        <v/>
      </c>
      <c r="AD20" s="7">
        <f>iferror(VLOOKUP($A20, Awario!$A$2:$Z1000, 12, false), "")</f>
        <v>1.619796998</v>
      </c>
      <c r="AE20" s="8">
        <f t="shared" si="3"/>
        <v>1.272712457</v>
      </c>
      <c r="AG20" s="7">
        <f t="shared" si="4"/>
        <v>0.8434565304</v>
      </c>
      <c r="AH20" s="7">
        <f>iferror(vlookup(A20, 'October Results'!A$1:AM1000, 39, false), "")</f>
        <v>0.9262279859</v>
      </c>
      <c r="AI20" s="3">
        <f t="shared" si="5"/>
        <v>0.8641493943</v>
      </c>
    </row>
    <row r="21">
      <c r="A21" s="3">
        <v>1896.0</v>
      </c>
      <c r="B21" s="1" t="s">
        <v>55</v>
      </c>
      <c r="C21" s="7">
        <f>lookup($A21, NIL!$A167:A1000, NIL!C167:C1000)</f>
        <v>4</v>
      </c>
      <c r="D21" s="7">
        <f>lookup($A21, NIL!$A167:B1000, NIL!D167:D1000)</f>
        <v>1</v>
      </c>
      <c r="E21" s="7">
        <f>lookup($A21, NIL!$A167:D1000, NIL!E167:E1000)</f>
        <v>0.1985627281</v>
      </c>
      <c r="F21" s="7">
        <f>lookup($A21, NIL!$A167:D1000, NIL!F167:F1000)</f>
        <v>0.4169132689</v>
      </c>
      <c r="G21" s="7">
        <f>lookup($A21, NIL!$A167:E1000, NIL!G167:G1000)</f>
        <v>0.3077379985</v>
      </c>
      <c r="H21" s="8">
        <f t="shared" si="1"/>
        <v>0.5547413799</v>
      </c>
      <c r="J21" s="7">
        <f>lookup($A21, TMUI!$A167:H1000, TMUI!C167:C1000)</f>
        <v>75.83</v>
      </c>
      <c r="K21" s="7">
        <f>lookup($A21, TMUI!$A167:I1000, TMUI!D167:D1000)</f>
        <v>83.01</v>
      </c>
      <c r="L21" s="7">
        <f>lookup($A21, TMUI!$A167:J1000, TMUI!E167:E1000)</f>
        <v>86.57</v>
      </c>
      <c r="M21" s="7">
        <f>lookup($A21, TMUI!$A167:K1000, TMUI!F167:F1000)</f>
        <v>58.35</v>
      </c>
      <c r="N21" s="7">
        <f>lookup($A21, TMUI!$A167:L1000, TMUI!G167:G1000)</f>
        <v>0.1035278843</v>
      </c>
      <c r="O21" s="7">
        <f>lookup($A21, TMUI!$A167:M1000, TMUI!H167:H1000)</f>
        <v>1.004154078</v>
      </c>
      <c r="P21" s="7">
        <f>lookup($A21, TMUI!$A167:N1000, TMUI!I167:I1000)</f>
        <v>1.251909279</v>
      </c>
      <c r="Q21" s="7">
        <f>lookup($A21, TMUI!$A167:O1000, TMUI!J167:J1000)</f>
        <v>0.2563014049</v>
      </c>
      <c r="R21" s="7">
        <f>lookup($A21, TMUI!$A167:P1000, TMUI!K167:K1000)</f>
        <v>0.6539731616</v>
      </c>
      <c r="S21" s="8">
        <f t="shared" si="2"/>
        <v>0.8086860711</v>
      </c>
      <c r="U21" s="7">
        <f>iferror(VLOOKUP($A21, Awario!$A$2:$G1000, 3, false), "")</f>
        <v>5</v>
      </c>
      <c r="V21" s="7">
        <f>iferror(VLOOKUP($A21, Awario!$A$2:$Z1000, 4, false), "")</f>
        <v>5968</v>
      </c>
      <c r="W21" s="7">
        <f>iferror(VLOOKUP($A21, Awario!$A$2:$Z1000, 5, false), "")</f>
        <v>679</v>
      </c>
      <c r="X21" s="7">
        <f>iferror(VLOOKUP($A21, Awario!$A$2:$G1000, 6, false), "")</f>
        <v>2.831869774</v>
      </c>
      <c r="Y21" s="7" t="b">
        <f>iferror(VLOOKUP($A21, Awario!$A$2:$Z1000, 7, false), "")</f>
        <v>0</v>
      </c>
      <c r="Z21" s="7">
        <f>iferror(VLOOKUP($A21, Awario!$A$2:$Z1000, 8, false), "")</f>
        <v>-0.8862265416</v>
      </c>
      <c r="AA21" s="7">
        <f>iferror(VLOOKUP($A21, Awario!$A$2:$Z1000, 9, false), "")</f>
        <v>1.05109694</v>
      </c>
      <c r="AB21" s="7">
        <f>iferror(VLOOKUP($A21, Awario!$A$2:$Z1000, 10, false), "")</f>
        <v>1.744150654</v>
      </c>
      <c r="AC21" s="7">
        <f>iferror(VLOOKUP($A21, Awario!$A$2:$Z1000, 11, false), "")</f>
        <v>-0.4186973258</v>
      </c>
      <c r="AD21" s="7">
        <f>iferror(VLOOKUP($A21, Awario!$A$2:$Z1000, 12, false), "")</f>
        <v>0.7921834226</v>
      </c>
      <c r="AE21" s="8">
        <f t="shared" si="3"/>
        <v>0.8900468654</v>
      </c>
      <c r="AG21" s="7">
        <f t="shared" si="4"/>
        <v>0.7511581055</v>
      </c>
      <c r="AH21" s="7">
        <f>iferror(vlookup(A21, 'October Results'!A$1:AM1000, 39, false), "")</f>
        <v>1.1783272</v>
      </c>
      <c r="AI21" s="3">
        <f t="shared" si="5"/>
        <v>0.857950379</v>
      </c>
    </row>
    <row r="22">
      <c r="A22" s="3">
        <v>2083.0</v>
      </c>
      <c r="B22" s="13" t="s">
        <v>212</v>
      </c>
      <c r="C22" s="7">
        <f>lookup($A22, NIL!$A202:A1000, NIL!C202:C1000)</f>
        <v>4</v>
      </c>
      <c r="D22" s="7">
        <f>lookup($A22, NIL!$A202:B1000, NIL!D202:D1000)</f>
        <v>1</v>
      </c>
      <c r="E22" s="7">
        <f>lookup($A22, NIL!$A202:D1000, NIL!E202:E1000)</f>
        <v>0.1985627281</v>
      </c>
      <c r="F22" s="7">
        <f>lookup($A22, NIL!$A202:D1000, NIL!F202:F1000)</f>
        <v>0.4169132689</v>
      </c>
      <c r="G22" s="7">
        <f>lookup($A22, NIL!$A202:E1000, NIL!G202:G1000)</f>
        <v>0.3077379985</v>
      </c>
      <c r="H22" s="8">
        <f t="shared" si="1"/>
        <v>0.5547413799</v>
      </c>
      <c r="J22" s="7">
        <f>lookup($A22, TMUI!$A202:H1000, TMUI!C202:C1000)</f>
        <v>82.81</v>
      </c>
      <c r="K22" s="7">
        <f>lookup($A22, TMUI!$A202:I1000, TMUI!D202:D1000)</f>
        <v>86.72</v>
      </c>
      <c r="L22" s="7">
        <f>lookup($A22, TMUI!$A202:J1000, TMUI!E202:E1000)</f>
        <v>91.41</v>
      </c>
      <c r="M22" s="7">
        <f>lookup($A22, TMUI!$A202:K1000, TMUI!F202:F1000)</f>
        <v>86.72</v>
      </c>
      <c r="N22" s="7">
        <f>lookup($A22, TMUI!$A202:L1000, TMUI!G202:G1000)</f>
        <v>0.5767013699</v>
      </c>
      <c r="O22" s="7">
        <f>lookup($A22, TMUI!$A202:M1000, TMUI!H202:H1000)</f>
        <v>1.252426185</v>
      </c>
      <c r="P22" s="7">
        <f>lookup($A22, TMUI!$A202:N1000, TMUI!I202:I1000)</f>
        <v>1.60925015</v>
      </c>
      <c r="Q22" s="7">
        <f>lookup($A22, TMUI!$A202:O1000, TMUI!J202:J1000)</f>
        <v>1.953956938</v>
      </c>
      <c r="R22" s="7">
        <f>lookup($A22, TMUI!$A202:P1000, TMUI!K202:K1000)</f>
        <v>1.348083661</v>
      </c>
      <c r="S22" s="8">
        <f t="shared" si="2"/>
        <v>1.16107005</v>
      </c>
      <c r="U22" s="7" t="str">
        <f>iferror(VLOOKUP($A22, Awario!$A$2:$G1000, 3, false), "")</f>
        <v/>
      </c>
      <c r="V22" s="7" t="str">
        <f>iferror(VLOOKUP($A22, Awario!$A$2:$Z1000, 4, false), "")</f>
        <v/>
      </c>
      <c r="W22" s="7" t="str">
        <f>iferror(VLOOKUP($A22, Awario!$A$2:$Z1000, 5, false), "")</f>
        <v/>
      </c>
      <c r="X22" s="7" t="str">
        <f>iferror(VLOOKUP($A22, Awario!$A$2:$G1000, 6, false), "")</f>
        <v/>
      </c>
      <c r="Y22" s="7" t="str">
        <f>iferror(VLOOKUP($A22, Awario!$A$2:$Z1000, 7, false), "")</f>
        <v/>
      </c>
      <c r="Z22" s="7" t="str">
        <f>iferror(VLOOKUP($A22, Awario!$A$2:$Z1000, 8, false), "")</f>
        <v/>
      </c>
      <c r="AA22" s="7" t="str">
        <f>iferror(VLOOKUP($A22, Awario!$A$2:$Z1000, 9, false), "")</f>
        <v/>
      </c>
      <c r="AB22" s="7" t="str">
        <f>iferror(VLOOKUP($A22, Awario!$A$2:$Z1000, 10, false), "")</f>
        <v/>
      </c>
      <c r="AC22" s="7" t="str">
        <f>iferror(VLOOKUP($A22, Awario!$A$2:$Z1000, 11, false), "")</f>
        <v/>
      </c>
      <c r="AD22" s="7" t="str">
        <f>iferror(VLOOKUP($A22, Awario!$A$2:$Z1000, 12, false), "")</f>
        <v/>
      </c>
      <c r="AE22" s="8" t="str">
        <f t="shared" si="3"/>
        <v/>
      </c>
      <c r="AG22" s="7">
        <f t="shared" si="4"/>
        <v>0.8579057149</v>
      </c>
      <c r="AH22" s="7" t="str">
        <f>iferror(vlookup(A22, 'October Results'!A$1:AM1000, 39, false), "")</f>
        <v/>
      </c>
      <c r="AI22" s="3">
        <f t="shared" si="5"/>
        <v>0.8579057149</v>
      </c>
    </row>
    <row r="23">
      <c r="A23" s="3">
        <v>1708.0</v>
      </c>
      <c r="B23" s="1" t="s">
        <v>101</v>
      </c>
      <c r="C23" s="7">
        <f>lookup($A23, NIL!$A106:A1000, NIL!C106:C1000)</f>
        <v>4</v>
      </c>
      <c r="D23" s="7">
        <f>lookup($A23, NIL!$A106:B1000, NIL!D106:D1000)</f>
        <v>1</v>
      </c>
      <c r="E23" s="7">
        <f>lookup($A23, NIL!$A106:D1000, NIL!E106:E1000)</f>
        <v>0.1985627281</v>
      </c>
      <c r="F23" s="7">
        <f>lookup($A23, NIL!$A106:D1000, NIL!F106:F1000)</f>
        <v>0.4169132689</v>
      </c>
      <c r="G23" s="7">
        <f>lookup($A23, NIL!$A106:E1000, NIL!G106:G1000)</f>
        <v>0.3077379985</v>
      </c>
      <c r="H23" s="8">
        <f t="shared" si="1"/>
        <v>0.5547413799</v>
      </c>
      <c r="J23" s="7">
        <f>lookup($A23, TMUI!$A106:H1000, TMUI!C106:C1000)</f>
        <v>86.98</v>
      </c>
      <c r="K23" s="7">
        <f>lookup($A23, TMUI!$A106:I1000, TMUI!D106:D1000)</f>
        <v>84.28</v>
      </c>
      <c r="L23" s="7">
        <f>lookup($A23, TMUI!$A106:J1000, TMUI!E106:E1000)</f>
        <v>78.1</v>
      </c>
      <c r="M23" s="7">
        <f>lookup($A23, TMUI!$A106:K1000, TMUI!F106:F1000)</f>
        <v>72.34</v>
      </c>
      <c r="N23" s="7">
        <f>lookup($A23, TMUI!$A106:L1000, TMUI!G106:G1000)</f>
        <v>0.859385243</v>
      </c>
      <c r="O23" s="7">
        <f>lookup($A23, TMUI!$A106:M1000, TMUI!H106:H1000)</f>
        <v>1.089142104</v>
      </c>
      <c r="P23" s="7">
        <f>lookup($A23, TMUI!$A106:N1000, TMUI!I106:I1000)</f>
        <v>0.6265627545</v>
      </c>
      <c r="Q23" s="7">
        <f>lookup($A23, TMUI!$A106:O1000, TMUI!J106:J1000)</f>
        <v>1.093460408</v>
      </c>
      <c r="R23" s="7">
        <f>lookup($A23, TMUI!$A106:P1000, TMUI!K106:K1000)</f>
        <v>0.9171376273</v>
      </c>
      <c r="S23" s="8">
        <f t="shared" si="2"/>
        <v>0.9576730273</v>
      </c>
      <c r="U23" s="7">
        <f>iferror(VLOOKUP($A23, Awario!$A$2:$G1000, 3, false), "")</f>
        <v>5</v>
      </c>
      <c r="V23" s="7">
        <f>iferror(VLOOKUP($A23, Awario!$A$2:$Z1000, 4, false), "")</f>
        <v>32160</v>
      </c>
      <c r="W23" s="7">
        <f>iferror(VLOOKUP($A23, Awario!$A$2:$Z1000, 5, false), "")</f>
        <v>4526</v>
      </c>
      <c r="X23" s="7">
        <f>iferror(VLOOKUP($A23, Awario!$A$2:$G1000, 6, false), "")</f>
        <v>3.65571455</v>
      </c>
      <c r="Y23" s="7" t="b">
        <f>iferror(VLOOKUP($A23, Awario!$A$2:$Z1000, 7, false), "")</f>
        <v>0</v>
      </c>
      <c r="Z23" s="7">
        <f>iferror(VLOOKUP($A23, Awario!$A$2:$Z1000, 8, false), "")</f>
        <v>-0.8592661692</v>
      </c>
      <c r="AA23" s="7">
        <f>iferror(VLOOKUP($A23, Awario!$A$2:$Z1000, 9, false), "")</f>
        <v>1.553341086</v>
      </c>
      <c r="AB23" s="7">
        <f>iferror(VLOOKUP($A23, Awario!$A$2:$Z1000, 10, false), "")</f>
        <v>1.744150654</v>
      </c>
      <c r="AC23" s="7">
        <f>iferror(VLOOKUP($A23, Awario!$A$2:$Z1000, 11, false), "")</f>
        <v>-0.4074898454</v>
      </c>
      <c r="AD23" s="7">
        <f>iferror(VLOOKUP($A23, Awario!$A$2:$Z1000, 12, false), "")</f>
        <v>0.9633339647</v>
      </c>
      <c r="AE23" s="8">
        <f t="shared" si="3"/>
        <v>0.9814957793</v>
      </c>
      <c r="AG23" s="7">
        <f t="shared" si="4"/>
        <v>0.8313033955</v>
      </c>
      <c r="AH23" s="7">
        <f>iferror(vlookup(A23, 'October Results'!A$1:AM1000, 39, false), "")</f>
        <v>0.9238524509</v>
      </c>
      <c r="AI23" s="3">
        <f t="shared" si="5"/>
        <v>0.8544406594</v>
      </c>
    </row>
    <row r="24">
      <c r="A24" s="3">
        <v>1453.0</v>
      </c>
      <c r="B24" s="1" t="s">
        <v>123</v>
      </c>
      <c r="C24" s="7">
        <f>lookup($A24, NIL!$A64:A1000, NIL!C64:C1000)</f>
        <v>4</v>
      </c>
      <c r="D24" s="7">
        <f>lookup($A24, NIL!$A64:B1000, NIL!D64:D1000)</f>
        <v>1</v>
      </c>
      <c r="E24" s="7">
        <f>lookup($A24, NIL!$A64:D1000, NIL!E64:E1000)</f>
        <v>0.1985627281</v>
      </c>
      <c r="F24" s="7">
        <f>lookup($A24, NIL!$A64:D1000, NIL!F64:F1000)</f>
        <v>0.4169132689</v>
      </c>
      <c r="G24" s="7">
        <f>lookup($A24, NIL!$A64:E1000, NIL!G64:G1000)</f>
        <v>0.3077379985</v>
      </c>
      <c r="H24" s="8">
        <f t="shared" si="1"/>
        <v>0.5547413799</v>
      </c>
      <c r="J24" s="7">
        <f>lookup($A24, TMUI!$A64:H1000, TMUI!C64:C1000)</f>
        <v>91.61</v>
      </c>
      <c r="K24" s="7">
        <f>lookup($A24, TMUI!$A64:I1000, TMUI!D64:D1000)</f>
        <v>87.25</v>
      </c>
      <c r="L24" s="7">
        <f>lookup($A24, TMUI!$A64:J1000, TMUI!E64:E1000)</f>
        <v>83.11</v>
      </c>
      <c r="M24" s="7">
        <f>lookup($A24, TMUI!$A64:K1000, TMUI!F64:F1000)</f>
        <v>76.13</v>
      </c>
      <c r="N24" s="7">
        <f>lookup($A24, TMUI!$A64:L1000, TMUI!G64:G1000)</f>
        <v>1.173252469</v>
      </c>
      <c r="O24" s="7">
        <f>lookup($A24, TMUI!$A64:M1000, TMUI!H64:H1000)</f>
        <v>1.287893629</v>
      </c>
      <c r="P24" s="7">
        <f>lookup($A24, TMUI!$A64:N1000, TMUI!I64:I1000)</f>
        <v>0.9964548546</v>
      </c>
      <c r="Q24" s="7">
        <f>lookup($A24, TMUI!$A64:O1000, TMUI!J64:J1000)</f>
        <v>1.320253304</v>
      </c>
      <c r="R24" s="7">
        <f>lookup($A24, TMUI!$A64:P1000, TMUI!K64:K1000)</f>
        <v>1.194463564</v>
      </c>
      <c r="S24" s="8">
        <f t="shared" si="2"/>
        <v>1.092915168</v>
      </c>
      <c r="U24" s="7">
        <f>iferror(VLOOKUP($A24, Awario!$A$2:$G1000, 3, false), "")</f>
        <v>5</v>
      </c>
      <c r="V24" s="7">
        <f>iferror(VLOOKUP($A24, Awario!$A$2:$Z1000, 4, false), "")</f>
        <v>424297</v>
      </c>
      <c r="W24" s="7">
        <f>iferror(VLOOKUP($A24, Awario!$A$2:$Z1000, 5, false), "")</f>
        <v>1209</v>
      </c>
      <c r="X24" s="7">
        <f>iferror(VLOOKUP($A24, Awario!$A$2:$G1000, 6, false), "")</f>
        <v>3.082426301</v>
      </c>
      <c r="Y24" s="7" t="b">
        <f>iferror(VLOOKUP($A24, Awario!$A$2:$Z1000, 7, false), "")</f>
        <v>0</v>
      </c>
      <c r="Z24" s="7">
        <f>iferror(VLOOKUP($A24, Awario!$A$2:$Z1000, 8, false), "")</f>
        <v>-0.9971505808</v>
      </c>
      <c r="AA24" s="7">
        <f>iferror(VLOOKUP($A24, Awario!$A$2:$Z1000, 9, false), "")</f>
        <v>1.203844827</v>
      </c>
      <c r="AB24" s="7">
        <f>iferror(VLOOKUP($A24, Awario!$A$2:$Z1000, 10, false), "")</f>
        <v>1.744150654</v>
      </c>
      <c r="AC24" s="7">
        <f>iferror(VLOOKUP($A24, Awario!$A$2:$Z1000, 11, false), "")</f>
        <v>-0.4648086696</v>
      </c>
      <c r="AD24" s="7">
        <f>iferror(VLOOKUP($A24, Awario!$A$2:$Z1000, 12, false), "")</f>
        <v>0.827728937</v>
      </c>
      <c r="AE24" s="8">
        <f t="shared" si="3"/>
        <v>0.9097960964</v>
      </c>
      <c r="AG24" s="7">
        <f t="shared" si="4"/>
        <v>0.8524842147</v>
      </c>
      <c r="AH24" s="7">
        <f>iferror(vlookup(A24, 'October Results'!A$1:AM1000, 39, false), "")</f>
        <v>0.8003473632</v>
      </c>
      <c r="AI24" s="3">
        <f t="shared" si="5"/>
        <v>0.8394500018</v>
      </c>
    </row>
    <row r="25">
      <c r="A25" s="3">
        <v>1765.0</v>
      </c>
      <c r="B25" s="1" t="s">
        <v>71</v>
      </c>
      <c r="C25" s="7">
        <f>lookup($A25, NIL!$A130:A1000, NIL!C130:C1000)</f>
        <v>4</v>
      </c>
      <c r="D25" s="7">
        <f>lookup($A25, NIL!$A130:B1000, NIL!D130:D1000)</f>
        <v>1</v>
      </c>
      <c r="E25" s="7">
        <f>lookup($A25, NIL!$A130:D1000, NIL!E130:E1000)</f>
        <v>0.1985627281</v>
      </c>
      <c r="F25" s="7">
        <f>lookup($A25, NIL!$A130:D1000, NIL!F130:F1000)</f>
        <v>0.4169132689</v>
      </c>
      <c r="G25" s="7">
        <f>lookup($A25, NIL!$A130:E1000, NIL!G130:G1000)</f>
        <v>0.3077379985</v>
      </c>
      <c r="H25" s="8">
        <f t="shared" si="1"/>
        <v>0.5547413799</v>
      </c>
      <c r="J25" s="7">
        <f>lookup($A25, TMUI!$A130:H1000, TMUI!C130:C1000)</f>
        <v>77.5</v>
      </c>
      <c r="K25" s="7">
        <f>lookup($A25, TMUI!$A130:I1000, TMUI!D130:D1000)</f>
        <v>72.95</v>
      </c>
      <c r="L25" s="7">
        <f>lookup($A25, TMUI!$A130:J1000, TMUI!E130:E1000)</f>
        <v>71.18</v>
      </c>
      <c r="M25" s="7">
        <f>lookup($A25, TMUI!$A130:K1000, TMUI!F130:F1000)</f>
        <v>57.29</v>
      </c>
      <c r="N25" s="7">
        <f>lookup($A25, TMUI!$A130:L1000, TMUI!G130:G1000)</f>
        <v>0.2167370134</v>
      </c>
      <c r="O25" s="7">
        <f>lookup($A25, TMUI!$A130:M1000, TMUI!H130:H1000)</f>
        <v>0.3309418427</v>
      </c>
      <c r="P25" s="7">
        <f>lookup($A25, TMUI!$A130:N1000, TMUI!I130:I1000)</f>
        <v>0.1156539056</v>
      </c>
      <c r="Q25" s="7">
        <f>lookup($A25, TMUI!$A130:O1000, TMUI!J130:J1000)</f>
        <v>0.1928712017</v>
      </c>
      <c r="R25" s="7">
        <f>lookup($A25, TMUI!$A130:P1000, TMUI!K130:K1000)</f>
        <v>0.2140509908</v>
      </c>
      <c r="S25" s="8">
        <f t="shared" si="2"/>
        <v>0.4626564501</v>
      </c>
      <c r="U25" s="7">
        <f>iferror(VLOOKUP($A25, Awario!$A$2:$G1000, 3, false), "")</f>
        <v>5</v>
      </c>
      <c r="V25" s="7">
        <f>iferror(VLOOKUP($A25, Awario!$A$2:$Z1000, 4, false), "")</f>
        <v>0</v>
      </c>
      <c r="W25" s="7">
        <f>iferror(VLOOKUP($A25, Awario!$A$2:$Z1000, 5, false), "")</f>
        <v>1963</v>
      </c>
      <c r="X25" s="7">
        <f>iferror(VLOOKUP($A25, Awario!$A$2:$G1000, 6, false), "")</f>
        <v>3.2929203</v>
      </c>
      <c r="Y25" s="7" t="b">
        <f>iferror(VLOOKUP($A25, Awario!$A$2:$Z1000, 7, false), "")</f>
        <v>1</v>
      </c>
      <c r="Z25" s="7" t="str">
        <f>iferror(VLOOKUP($A25, Awario!$A$2:$Z1000, 8, false), "")</f>
        <v/>
      </c>
      <c r="AA25" s="7">
        <f>iferror(VLOOKUP($A25, Awario!$A$2:$Z1000, 9, false), "")</f>
        <v>1.332169217</v>
      </c>
      <c r="AB25" s="7">
        <f>iferror(VLOOKUP($A25, Awario!$A$2:$Z1000, 10, false), "")</f>
        <v>1.744150654</v>
      </c>
      <c r="AC25" s="7" t="str">
        <f>iferror(VLOOKUP($A25, Awario!$A$2:$Z1000, 11, false), "")</f>
        <v/>
      </c>
      <c r="AD25" s="7">
        <f>iferror(VLOOKUP($A25, Awario!$A$2:$Z1000, 12, false), "")</f>
        <v>1.538159936</v>
      </c>
      <c r="AE25" s="8">
        <f t="shared" si="3"/>
        <v>1.24022576</v>
      </c>
      <c r="AG25" s="7">
        <f t="shared" si="4"/>
        <v>0.7525411966</v>
      </c>
      <c r="AH25" s="7">
        <f>iferror(vlookup(A25, 'October Results'!A$1:AM1000, 39, false), "")</f>
        <v>1.062522792</v>
      </c>
      <c r="AI25" s="3">
        <f t="shared" si="5"/>
        <v>0.8300365954</v>
      </c>
    </row>
    <row r="26">
      <c r="A26" s="3">
        <v>2090.0</v>
      </c>
      <c r="B26" s="1" t="s">
        <v>237</v>
      </c>
      <c r="C26" s="7">
        <f>lookup($A26, NIL!$A206:A1000, NIL!C206:C1000)</f>
        <v>4</v>
      </c>
      <c r="D26" s="7">
        <f>lookup($A26, NIL!$A206:B1000, NIL!D206:D1000)</f>
        <v>1</v>
      </c>
      <c r="E26" s="7">
        <f>lookup($A26, NIL!$A206:D1000, NIL!E206:E1000)</f>
        <v>0.1985627281</v>
      </c>
      <c r="F26" s="7">
        <f>lookup($A26, NIL!$A206:D1000, NIL!F206:F1000)</f>
        <v>0.4169132689</v>
      </c>
      <c r="G26" s="7">
        <f>lookup($A26, NIL!$A206:E1000, NIL!G206:G1000)</f>
        <v>0.3077379985</v>
      </c>
      <c r="H26" s="8">
        <f t="shared" si="1"/>
        <v>0.5547413799</v>
      </c>
      <c r="J26" s="7">
        <f>lookup($A26, TMUI!$A206:H1000, TMUI!C206:C1000)</f>
        <v>86.72</v>
      </c>
      <c r="K26" s="7">
        <f>lookup($A26, TMUI!$A206:I1000, TMUI!D206:D1000)</f>
        <v>85.94</v>
      </c>
      <c r="L26" s="7">
        <f>lookup($A26, TMUI!$A206:J1000, TMUI!E206:E1000)</f>
        <v>90.63</v>
      </c>
      <c r="M26" s="7">
        <f>lookup($A26, TMUI!$A206:K1000, TMUI!F206:F1000)</f>
        <v>73.44</v>
      </c>
      <c r="N26" s="7">
        <f>lookup($A26, TMUI!$A206:L1000, TMUI!G206:G1000)</f>
        <v>0.8417598696</v>
      </c>
      <c r="O26" s="7">
        <f>lookup($A26, TMUI!$A206:M1000, TMUI!H206:H1000)</f>
        <v>1.200228815</v>
      </c>
      <c r="P26" s="7">
        <f>lookup($A26, TMUI!$A206:N1000, TMUI!I206:I1000)</f>
        <v>1.551662159</v>
      </c>
      <c r="Q26" s="7">
        <f>lookup($A26, TMUI!$A206:O1000, TMUI!J206:J1000)</f>
        <v>1.159284204</v>
      </c>
      <c r="R26" s="7">
        <f>lookup($A26, TMUI!$A206:P1000, TMUI!K206:K1000)</f>
        <v>1.188233762</v>
      </c>
      <c r="S26" s="8">
        <f t="shared" si="2"/>
        <v>1.090061357</v>
      </c>
      <c r="U26" s="7" t="str">
        <f>iferror(VLOOKUP($A26, Awario!$A$2:$G1000, 3, false), "")</f>
        <v/>
      </c>
      <c r="V26" s="7" t="str">
        <f>iferror(VLOOKUP($A26, Awario!$A$2:$Z1000, 4, false), "")</f>
        <v/>
      </c>
      <c r="W26" s="7" t="str">
        <f>iferror(VLOOKUP($A26, Awario!$A$2:$Z1000, 5, false), "")</f>
        <v/>
      </c>
      <c r="X26" s="7" t="str">
        <f>iferror(VLOOKUP($A26, Awario!$A$2:$G1000, 6, false), "")</f>
        <v/>
      </c>
      <c r="Y26" s="7" t="str">
        <f>iferror(VLOOKUP($A26, Awario!$A$2:$Z1000, 7, false), "")</f>
        <v/>
      </c>
      <c r="Z26" s="7" t="str">
        <f>iferror(VLOOKUP($A26, Awario!$A$2:$Z1000, 8, false), "")</f>
        <v/>
      </c>
      <c r="AA26" s="7" t="str">
        <f>iferror(VLOOKUP($A26, Awario!$A$2:$Z1000, 9, false), "")</f>
        <v/>
      </c>
      <c r="AB26" s="7" t="str">
        <f>iferror(VLOOKUP($A26, Awario!$A$2:$Z1000, 10, false), "")</f>
        <v/>
      </c>
      <c r="AC26" s="7" t="str">
        <f>iferror(VLOOKUP($A26, Awario!$A$2:$Z1000, 11, false), "")</f>
        <v/>
      </c>
      <c r="AD26" s="7" t="str">
        <f>iferror(VLOOKUP($A26, Awario!$A$2:$Z1000, 12, false), "")</f>
        <v/>
      </c>
      <c r="AE26" s="8" t="str">
        <f t="shared" si="3"/>
        <v/>
      </c>
      <c r="AG26" s="7">
        <f t="shared" si="4"/>
        <v>0.8224013683</v>
      </c>
      <c r="AH26" s="7" t="str">
        <f>iferror(vlookup(A26, 'October Results'!A$1:AM1000, 39, false), "")</f>
        <v/>
      </c>
      <c r="AI26" s="3">
        <f t="shared" si="5"/>
        <v>0.8224013683</v>
      </c>
    </row>
    <row r="27">
      <c r="A27" s="3">
        <v>1117.0</v>
      </c>
      <c r="B27" s="1" t="s">
        <v>87</v>
      </c>
      <c r="C27" s="7">
        <f>lookup($A27, NIL!$A35:A1000, NIL!C35:C1000)</f>
        <v>4</v>
      </c>
      <c r="D27" s="7">
        <f>lookup($A27, NIL!$A35:B1000, NIL!D35:D1000)</f>
        <v>1</v>
      </c>
      <c r="E27" s="7">
        <f>lookup($A27, NIL!$A35:D1000, NIL!E35:E1000)</f>
        <v>0.1985627281</v>
      </c>
      <c r="F27" s="7">
        <f>lookup($A27, NIL!$A35:D1000, NIL!F35:F1000)</f>
        <v>0.4169132689</v>
      </c>
      <c r="G27" s="7">
        <f>lookup($A27, NIL!$A35:E1000, NIL!G35:G1000)</f>
        <v>0.3077379985</v>
      </c>
      <c r="H27" s="8">
        <f t="shared" si="1"/>
        <v>0.5547413799</v>
      </c>
      <c r="J27" s="7">
        <f>lookup($A27, TMUI!$A35:H1000, TMUI!C35:C1000)</f>
        <v>74.39</v>
      </c>
      <c r="K27" s="7">
        <f>lookup($A27, TMUI!$A35:I1000, TMUI!D35:D1000)</f>
        <v>74.95</v>
      </c>
      <c r="L27" s="7">
        <f>lookup($A27, TMUI!$A35:J1000, TMUI!E35:E1000)</f>
        <v>71.26</v>
      </c>
      <c r="M27" s="7">
        <f>lookup($A27, TMUI!$A35:K1000, TMUI!F35:F1000)</f>
        <v>59.93</v>
      </c>
      <c r="N27" s="7">
        <f>lookup($A27, TMUI!$A35:L1000, TMUI!G35:G1000)</f>
        <v>0.005910431701</v>
      </c>
      <c r="O27" s="7">
        <f>lookup($A27, TMUI!$A35:M1000, TMUI!H35:H1000)</f>
        <v>0.4647812533</v>
      </c>
      <c r="P27" s="7">
        <f>lookup($A27, TMUI!$A35:N1000, TMUI!I35:I1000)</f>
        <v>0.1215603663</v>
      </c>
      <c r="Q27" s="7">
        <f>lookup($A27, TMUI!$A35:O1000, TMUI!J35:J1000)</f>
        <v>0.3508483116</v>
      </c>
      <c r="R27" s="7">
        <f>lookup($A27, TMUI!$A35:P1000, TMUI!K35:K1000)</f>
        <v>0.2357750907</v>
      </c>
      <c r="S27" s="8">
        <f t="shared" si="2"/>
        <v>0.4855667727</v>
      </c>
      <c r="U27" s="7">
        <f>iferror(VLOOKUP($A27, Awario!$A$2:$G1000, 3, false), "")</f>
        <v>5</v>
      </c>
      <c r="V27" s="7">
        <f>iferror(VLOOKUP($A27, Awario!$A$2:$Z1000, 4, false), "")</f>
        <v>182</v>
      </c>
      <c r="W27" s="7">
        <f>iferror(VLOOKUP($A27, Awario!$A$2:$Z1000, 5, false), "")</f>
        <v>129218</v>
      </c>
      <c r="X27" s="7">
        <f>iferror(VLOOKUP($A27, Awario!$A$2:$G1000, 6, false), "")</f>
        <v>5.111323015</v>
      </c>
      <c r="Y27" s="7" t="b">
        <f>iferror(VLOOKUP($A27, Awario!$A$2:$Z1000, 7, false), "")</f>
        <v>1</v>
      </c>
      <c r="Z27" s="7" t="str">
        <f>iferror(VLOOKUP($A27, Awario!$A$2:$Z1000, 8, false), "")</f>
        <v/>
      </c>
      <c r="AA27" s="7">
        <f>iferror(VLOOKUP($A27, Awario!$A$2:$Z1000, 9, false), "")</f>
        <v>2.440730133</v>
      </c>
      <c r="AB27" s="7">
        <f>iferror(VLOOKUP($A27, Awario!$A$2:$Z1000, 10, false), "")</f>
        <v>1.744150654</v>
      </c>
      <c r="AC27" s="7" t="str">
        <f>iferror(VLOOKUP($A27, Awario!$A$2:$Z1000, 11, false), "")</f>
        <v/>
      </c>
      <c r="AD27" s="7">
        <f>iferror(VLOOKUP($A27, Awario!$A$2:$Z1000, 12, false), "")</f>
        <v>2.092440394</v>
      </c>
      <c r="AE27" s="8">
        <f t="shared" si="3"/>
        <v>1.446527011</v>
      </c>
      <c r="AG27" s="7">
        <f t="shared" si="4"/>
        <v>0.8289450545</v>
      </c>
      <c r="AH27" s="7">
        <f>iferror(vlookup(A27, 'October Results'!A$1:AM1000, 39, false), "")</f>
        <v>0.7916971503</v>
      </c>
      <c r="AI27" s="3">
        <f t="shared" si="5"/>
        <v>0.8196330785</v>
      </c>
    </row>
    <row r="28">
      <c r="A28" s="3">
        <v>2095.0</v>
      </c>
      <c r="B28" s="1" t="s">
        <v>250</v>
      </c>
      <c r="C28" s="7">
        <f>lookup($A28, NIL!$A209:A1000, NIL!C209:C1000)</f>
        <v>4</v>
      </c>
      <c r="D28" s="7">
        <f>lookup($A28, NIL!$A209:B1000, NIL!D209:D1000)</f>
        <v>1</v>
      </c>
      <c r="E28" s="7">
        <f>lookup($A28, NIL!$A209:D1000, NIL!E209:E1000)</f>
        <v>0.1985627281</v>
      </c>
      <c r="F28" s="7">
        <f>lookup($A28, NIL!$A209:D1000, NIL!F209:F1000)</f>
        <v>0.4169132689</v>
      </c>
      <c r="G28" s="7">
        <f>lookup($A28, NIL!$A209:E1000, NIL!G209:G1000)</f>
        <v>0.3077379985</v>
      </c>
      <c r="H28" s="8">
        <f t="shared" si="1"/>
        <v>0.5547413799</v>
      </c>
      <c r="J28" s="7">
        <f>lookup($A28, TMUI!$A209:H1000, TMUI!C209:C1000)</f>
        <v>87.5</v>
      </c>
      <c r="K28" s="7">
        <f>lookup($A28, TMUI!$A209:I1000, TMUI!D209:D1000)</f>
        <v>84.72</v>
      </c>
      <c r="L28" s="7">
        <f>lookup($A28, TMUI!$A209:J1000, TMUI!E209:E1000)</f>
        <v>82.64</v>
      </c>
      <c r="M28" s="7">
        <f>lookup($A28, TMUI!$A209:K1000, TMUI!F209:F1000)</f>
        <v>78.47</v>
      </c>
      <c r="N28" s="7">
        <f>lookup($A28, TMUI!$A209:L1000, TMUI!G209:G1000)</f>
        <v>0.8946359898</v>
      </c>
      <c r="O28" s="7">
        <f>lookup($A28, TMUI!$A209:M1000, TMUI!H209:H1000)</f>
        <v>1.118586774</v>
      </c>
      <c r="P28" s="7">
        <f>lookup($A28, TMUI!$A209:N1000, TMUI!I209:I1000)</f>
        <v>0.9617543981</v>
      </c>
      <c r="Q28" s="7">
        <f>lookup($A28, TMUI!$A209:O1000, TMUI!J209:J1000)</f>
        <v>1.46027847</v>
      </c>
      <c r="R28" s="7">
        <f>lookup($A28, TMUI!$A209:P1000, TMUI!K209:K1000)</f>
        <v>1.108813908</v>
      </c>
      <c r="S28" s="8">
        <f t="shared" si="2"/>
        <v>1.05300233</v>
      </c>
      <c r="U28" s="7" t="str">
        <f>iferror(VLOOKUP($A28, Awario!$A$2:$G1000, 3, false), "")</f>
        <v/>
      </c>
      <c r="V28" s="7" t="str">
        <f>iferror(VLOOKUP($A28, Awario!$A$2:$Z1000, 4, false), "")</f>
        <v/>
      </c>
      <c r="W28" s="7" t="str">
        <f>iferror(VLOOKUP($A28, Awario!$A$2:$Z1000, 5, false), "")</f>
        <v/>
      </c>
      <c r="X28" s="7" t="str">
        <f>iferror(VLOOKUP($A28, Awario!$A$2:$G1000, 6, false), "")</f>
        <v/>
      </c>
      <c r="Y28" s="7" t="str">
        <f>iferror(VLOOKUP($A28, Awario!$A$2:$Z1000, 7, false), "")</f>
        <v/>
      </c>
      <c r="Z28" s="7" t="str">
        <f>iferror(VLOOKUP($A28, Awario!$A$2:$Z1000, 8, false), "")</f>
        <v/>
      </c>
      <c r="AA28" s="7" t="str">
        <f>iferror(VLOOKUP($A28, Awario!$A$2:$Z1000, 9, false), "")</f>
        <v/>
      </c>
      <c r="AB28" s="7" t="str">
        <f>iferror(VLOOKUP($A28, Awario!$A$2:$Z1000, 10, false), "")</f>
        <v/>
      </c>
      <c r="AC28" s="7" t="str">
        <f>iferror(VLOOKUP($A28, Awario!$A$2:$Z1000, 11, false), "")</f>
        <v/>
      </c>
      <c r="AD28" s="7" t="str">
        <f>iferror(VLOOKUP($A28, Awario!$A$2:$Z1000, 12, false), "")</f>
        <v/>
      </c>
      <c r="AE28" s="8" t="str">
        <f t="shared" si="3"/>
        <v/>
      </c>
      <c r="AG28" s="7">
        <f t="shared" si="4"/>
        <v>0.8038718552</v>
      </c>
      <c r="AH28" s="7" t="str">
        <f>iferror(vlookup(A28, 'October Results'!A$1:AM1000, 39, false), "")</f>
        <v/>
      </c>
      <c r="AI28" s="3">
        <f t="shared" si="5"/>
        <v>0.8038718552</v>
      </c>
    </row>
    <row r="29">
      <c r="A29" s="3">
        <v>2082.0</v>
      </c>
      <c r="B29" s="1" t="s">
        <v>248</v>
      </c>
      <c r="C29" s="7">
        <f>lookup($A29, NIL!$A201:A1000, NIL!C201:C1000)</f>
        <v>4</v>
      </c>
      <c r="D29" s="7">
        <f>lookup($A29, NIL!$A201:B1000, NIL!D201:D1000)</f>
        <v>1</v>
      </c>
      <c r="E29" s="7">
        <f>lookup($A29, NIL!$A201:D1000, NIL!E201:E1000)</f>
        <v>0.1985627281</v>
      </c>
      <c r="F29" s="7">
        <f>lookup($A29, NIL!$A201:D1000, NIL!F201:F1000)</f>
        <v>0.4169132689</v>
      </c>
      <c r="G29" s="7">
        <f>lookup($A29, NIL!$A201:E1000, NIL!G201:G1000)</f>
        <v>0.3077379985</v>
      </c>
      <c r="H29" s="8">
        <f t="shared" si="1"/>
        <v>0.5547413799</v>
      </c>
      <c r="J29" s="7">
        <f>lookup($A29, TMUI!$A201:H1000, TMUI!C201:C1000)</f>
        <v>93.75</v>
      </c>
      <c r="K29" s="7">
        <f>lookup($A29, TMUI!$A201:I1000, TMUI!D201:D1000)</f>
        <v>75.78</v>
      </c>
      <c r="L29" s="7">
        <f>lookup($A29, TMUI!$A201:J1000, TMUI!E201:E1000)</f>
        <v>89.06</v>
      </c>
      <c r="M29" s="7">
        <f>lookup($A29, TMUI!$A201:K1000, TMUI!F201:F1000)</f>
        <v>71.09</v>
      </c>
      <c r="N29" s="7">
        <f>lookup($A29, TMUI!$A201:L1000, TMUI!G201:G1000)</f>
        <v>1.31832285</v>
      </c>
      <c r="O29" s="7">
        <f>lookup($A29, TMUI!$A201:M1000, TMUI!H201:H1000)</f>
        <v>0.5203246088</v>
      </c>
      <c r="P29" s="7">
        <f>lookup($A29, TMUI!$A201:N1000, TMUI!I201:I1000)</f>
        <v>1.435747868</v>
      </c>
      <c r="Q29" s="7">
        <f>lookup($A29, TMUI!$A201:O1000, TMUI!J201:J1000)</f>
        <v>1.01866064</v>
      </c>
      <c r="R29" s="7">
        <f>lookup($A29, TMUI!$A201:P1000, TMUI!K201:K1000)</f>
        <v>1.073263992</v>
      </c>
      <c r="S29" s="8">
        <f t="shared" si="2"/>
        <v>1.035984552</v>
      </c>
      <c r="U29" s="7" t="str">
        <f>iferror(VLOOKUP($A29, Awario!$A$2:$G1000, 3, false), "")</f>
        <v/>
      </c>
      <c r="V29" s="7" t="str">
        <f>iferror(VLOOKUP($A29, Awario!$A$2:$Z1000, 4, false), "")</f>
        <v/>
      </c>
      <c r="W29" s="7" t="str">
        <f>iferror(VLOOKUP($A29, Awario!$A$2:$Z1000, 5, false), "")</f>
        <v/>
      </c>
      <c r="X29" s="7" t="str">
        <f>iferror(VLOOKUP($A29, Awario!$A$2:$G1000, 6, false), "")</f>
        <v/>
      </c>
      <c r="Y29" s="7" t="str">
        <f>iferror(VLOOKUP($A29, Awario!$A$2:$Z1000, 7, false), "")</f>
        <v/>
      </c>
      <c r="Z29" s="7" t="str">
        <f>iferror(VLOOKUP($A29, Awario!$A$2:$Z1000, 8, false), "")</f>
        <v/>
      </c>
      <c r="AA29" s="7" t="str">
        <f>iferror(VLOOKUP($A29, Awario!$A$2:$Z1000, 9, false), "")</f>
        <v/>
      </c>
      <c r="AB29" s="7" t="str">
        <f>iferror(VLOOKUP($A29, Awario!$A$2:$Z1000, 10, false), "")</f>
        <v/>
      </c>
      <c r="AC29" s="7" t="str">
        <f>iferror(VLOOKUP($A29, Awario!$A$2:$Z1000, 11, false), "")</f>
        <v/>
      </c>
      <c r="AD29" s="7" t="str">
        <f>iferror(VLOOKUP($A29, Awario!$A$2:$Z1000, 12, false), "")</f>
        <v/>
      </c>
      <c r="AE29" s="8" t="str">
        <f t="shared" si="3"/>
        <v/>
      </c>
      <c r="AG29" s="7">
        <f t="shared" si="4"/>
        <v>0.7953629658</v>
      </c>
      <c r="AH29" s="7" t="str">
        <f>iferror(vlookup(A29, 'October Results'!A$1:AM1000, 39, false), "")</f>
        <v/>
      </c>
      <c r="AI29" s="3">
        <f t="shared" si="5"/>
        <v>0.7953629658</v>
      </c>
    </row>
    <row r="30">
      <c r="A30" s="3">
        <v>1350.0</v>
      </c>
      <c r="B30" s="1" t="s">
        <v>100</v>
      </c>
      <c r="C30" s="7">
        <f>lookup($A30, NIL!$A46:A1000, NIL!C46:C1000)</f>
        <v>4</v>
      </c>
      <c r="D30" s="7">
        <f>lookup($A30, NIL!$A46:B1000, NIL!D46:D1000)</f>
        <v>1</v>
      </c>
      <c r="E30" s="7">
        <f>lookup($A30, NIL!$A46:D1000, NIL!E46:E1000)</f>
        <v>0.1985627281</v>
      </c>
      <c r="F30" s="7">
        <f>lookup($A30, NIL!$A46:D1000, NIL!F46:F1000)</f>
        <v>0.4169132689</v>
      </c>
      <c r="G30" s="7">
        <f>lookup($A30, NIL!$A46:E1000, NIL!G46:G1000)</f>
        <v>0.3077379985</v>
      </c>
      <c r="H30" s="8">
        <f t="shared" si="1"/>
        <v>0.5547413799</v>
      </c>
      <c r="J30" s="7">
        <f>lookup($A30, TMUI!$A46:H1000, TMUI!C46:C1000)</f>
        <v>91.37</v>
      </c>
      <c r="K30" s="7">
        <f>lookup($A30, TMUI!$A46:I1000, TMUI!D46:D1000)</f>
        <v>84.15</v>
      </c>
      <c r="L30" s="7">
        <f>lookup($A30, TMUI!$A46:J1000, TMUI!E46:E1000)</f>
        <v>80.53</v>
      </c>
      <c r="M30" s="7">
        <f>lookup($A30, TMUI!$A46:K1000, TMUI!F46:F1000)</f>
        <v>83.59</v>
      </c>
      <c r="N30" s="7">
        <f>lookup($A30, TMUI!$A46:L1000, TMUI!G46:G1000)</f>
        <v>1.156982894</v>
      </c>
      <c r="O30" s="7">
        <f>lookup($A30, TMUI!$A46:M1000, TMUI!H46:H1000)</f>
        <v>1.080442542</v>
      </c>
      <c r="P30" s="7">
        <f>lookup($A30, TMUI!$A46:N1000, TMUI!I46:I1000)</f>
        <v>0.8059714977</v>
      </c>
      <c r="Q30" s="7">
        <f>lookup($A30, TMUI!$A46:O1000, TMUI!J46:J1000)</f>
        <v>1.766658319</v>
      </c>
      <c r="R30" s="7">
        <f>lookup($A30, TMUI!$A46:P1000, TMUI!K46:K1000)</f>
        <v>1.202513813</v>
      </c>
      <c r="S30" s="8">
        <f t="shared" si="2"/>
        <v>1.096591908</v>
      </c>
      <c r="U30" s="7">
        <f>iferror(VLOOKUP($A30, Awario!$A$2:$G1000, 3, false), "")</f>
        <v>5</v>
      </c>
      <c r="V30" s="7">
        <f>iferror(VLOOKUP($A30, Awario!$A$2:$Z1000, 4, false), "")</f>
        <v>0</v>
      </c>
      <c r="W30" s="7">
        <f>iferror(VLOOKUP($A30, Awario!$A$2:$Z1000, 5, false), "")</f>
        <v>0</v>
      </c>
      <c r="X30" s="7">
        <f>iferror(VLOOKUP($A30, Awario!$A$2:$G1000, 6, false), "")</f>
        <v>0</v>
      </c>
      <c r="Y30" s="7" t="b">
        <f>iferror(VLOOKUP($A30, Awario!$A$2:$Z1000, 7, false), "")</f>
        <v>1</v>
      </c>
      <c r="Z30" s="7" t="str">
        <f>iferror(VLOOKUP($A30, Awario!$A$2:$Z1000, 8, false), "")</f>
        <v/>
      </c>
      <c r="AA30" s="7">
        <f>iferror(VLOOKUP($A30, Awario!$A$2:$Z1000, 9, false), "")</f>
        <v>-0.6753083961</v>
      </c>
      <c r="AB30" s="7">
        <f>iferror(VLOOKUP($A30, Awario!$A$2:$Z1000, 10, false), "")</f>
        <v>1.744150654</v>
      </c>
      <c r="AC30" s="7" t="str">
        <f>iferror(VLOOKUP($A30, Awario!$A$2:$Z1000, 11, false), "")</f>
        <v/>
      </c>
      <c r="AD30" s="7">
        <f>iferror(VLOOKUP($A30, Awario!$A$2:$Z1000, 12, false), "")</f>
        <v>0.5344211288</v>
      </c>
      <c r="AE30" s="8">
        <f t="shared" si="3"/>
        <v>0.7310411266</v>
      </c>
      <c r="AG30" s="7">
        <f t="shared" si="4"/>
        <v>0.7941248049</v>
      </c>
      <c r="AH30" s="7" t="str">
        <f>iferror(vlookup(A30, 'October Results'!A$1:AM1000, 39, false), "")</f>
        <v/>
      </c>
      <c r="AI30" s="3">
        <f t="shared" si="5"/>
        <v>0.7941248049</v>
      </c>
    </row>
    <row r="31">
      <c r="A31" s="3">
        <v>1438.0</v>
      </c>
      <c r="B31" s="1" t="s">
        <v>95</v>
      </c>
      <c r="C31" s="7">
        <f>lookup($A31, NIL!$A56:A1000, NIL!C56:C1000)</f>
        <v>4</v>
      </c>
      <c r="D31" s="7">
        <f>lookup($A31, NIL!$A56:B1000, NIL!D56:D1000)</f>
        <v>1</v>
      </c>
      <c r="E31" s="7">
        <f>lookup($A31, NIL!$A56:D1000, NIL!E56:E1000)</f>
        <v>0.1985627281</v>
      </c>
      <c r="F31" s="7">
        <f>lookup($A31, NIL!$A56:D1000, NIL!F56:F1000)</f>
        <v>0.4169132689</v>
      </c>
      <c r="G31" s="7">
        <f>lookup($A31, NIL!$A56:E1000, NIL!G56:G1000)</f>
        <v>0.3077379985</v>
      </c>
      <c r="H31" s="8">
        <f t="shared" si="1"/>
        <v>0.5547413799</v>
      </c>
      <c r="J31" s="7">
        <f>lookup($A31, TMUI!$A56:H1000, TMUI!C56:C1000)</f>
        <v>91.41</v>
      </c>
      <c r="K31" s="7">
        <f>lookup($A31, TMUI!$A56:I1000, TMUI!D56:D1000)</f>
        <v>76.06</v>
      </c>
      <c r="L31" s="7">
        <f>lookup($A31, TMUI!$A56:J1000, TMUI!E56:E1000)</f>
        <v>70.54</v>
      </c>
      <c r="M31" s="7">
        <f>lookup($A31, TMUI!$A56:K1000, TMUI!F56:F1000)</f>
        <v>66.67</v>
      </c>
      <c r="N31" s="7">
        <f>lookup($A31, TMUI!$A56:L1000, TMUI!G56:G1000)</f>
        <v>1.15969449</v>
      </c>
      <c r="O31" s="7">
        <f>lookup($A31, TMUI!$A56:M1000, TMUI!H56:H1000)</f>
        <v>0.5390621262</v>
      </c>
      <c r="P31" s="7">
        <f>lookup($A31, TMUI!$A56:N1000, TMUI!I56:I1000)</f>
        <v>0.06840222015</v>
      </c>
      <c r="Q31" s="7">
        <f>lookup($A31, TMUI!$A56:O1000, TMUI!J56:J1000)</f>
        <v>0.7541686603</v>
      </c>
      <c r="R31" s="7">
        <f>lookup($A31, TMUI!$A56:P1000, TMUI!K56:K1000)</f>
        <v>0.6303318741</v>
      </c>
      <c r="S31" s="8">
        <f t="shared" si="2"/>
        <v>0.7939344268</v>
      </c>
      <c r="U31" s="7">
        <f>iferror(VLOOKUP($A31, Awario!$A$2:$G1000, 3, false), "")</f>
        <v>4</v>
      </c>
      <c r="V31" s="7">
        <f>iferror(VLOOKUP($A31, Awario!$A$2:$Z1000, 4, false), "")</f>
        <v>0</v>
      </c>
      <c r="W31" s="7">
        <f>iferror(VLOOKUP($A31, Awario!$A$2:$Z1000, 5, false), "")</f>
        <v>35</v>
      </c>
      <c r="X31" s="7">
        <f>iferror(VLOOKUP($A31, Awario!$A$2:$G1000, 6, false), "")</f>
        <v>1.544068044</v>
      </c>
      <c r="Y31" s="7" t="b">
        <f>iferror(VLOOKUP($A31, Awario!$A$2:$Z1000, 7, false), "")</f>
        <v>1</v>
      </c>
      <c r="Z31" s="7" t="str">
        <f>iferror(VLOOKUP($A31, Awario!$A$2:$Z1000, 8, false), "")</f>
        <v/>
      </c>
      <c r="AA31" s="7">
        <f>iferror(VLOOKUP($A31, Awario!$A$2:$Z1000, 9, false), "")</f>
        <v>0.2660086571</v>
      </c>
      <c r="AB31" s="7">
        <f>iferror(VLOOKUP($A31, Awario!$A$2:$Z1000, 10, false), "")</f>
        <v>1.217790903</v>
      </c>
      <c r="AC31" s="7" t="str">
        <f>iferror(VLOOKUP($A31, Awario!$A$2:$Z1000, 11, false), "")</f>
        <v/>
      </c>
      <c r="AD31" s="7">
        <f>iferror(VLOOKUP($A31, Awario!$A$2:$Z1000, 12, false), "")</f>
        <v>0.74189978</v>
      </c>
      <c r="AE31" s="8">
        <f t="shared" si="3"/>
        <v>0.8613360436</v>
      </c>
      <c r="AG31" s="7">
        <f t="shared" si="4"/>
        <v>0.7366706168</v>
      </c>
      <c r="AH31" s="7">
        <f>iferror(vlookup(A31, 'October Results'!A$1:AM1000, 39, false), "")</f>
        <v>0.9552270485</v>
      </c>
      <c r="AI31" s="3">
        <f t="shared" si="5"/>
        <v>0.7913097247</v>
      </c>
    </row>
    <row r="32">
      <c r="A32" s="3">
        <v>1990.0</v>
      </c>
      <c r="B32" s="1" t="s">
        <v>229</v>
      </c>
      <c r="C32" s="7">
        <f>lookup($A32, NIL!$A176:A1000, NIL!C176:C1000)</f>
        <v>4</v>
      </c>
      <c r="D32" s="7">
        <f>lookup($A32, NIL!$A176:B1000, NIL!D176:D1000)</f>
        <v>1</v>
      </c>
      <c r="E32" s="7">
        <f>lookup($A32, NIL!$A176:D1000, NIL!E176:E1000)</f>
        <v>0.1985627281</v>
      </c>
      <c r="F32" s="7">
        <f>lookup($A32, NIL!$A176:D1000, NIL!F176:F1000)</f>
        <v>0.4169132689</v>
      </c>
      <c r="G32" s="7">
        <f>lookup($A32, NIL!$A176:E1000, NIL!G176:G1000)</f>
        <v>0.3077379985</v>
      </c>
      <c r="H32" s="8">
        <f t="shared" si="1"/>
        <v>0.5547413799</v>
      </c>
      <c r="J32" s="7">
        <f>lookup($A32, TMUI!$A176:H1000, TMUI!C176:C1000)</f>
        <v>96.09</v>
      </c>
      <c r="K32" s="7">
        <f>lookup($A32, TMUI!$A176:I1000, TMUI!D176:D1000)</f>
        <v>80.47</v>
      </c>
      <c r="L32" s="7">
        <f>lookup($A32, TMUI!$A176:J1000, TMUI!E176:E1000)</f>
        <v>91.41</v>
      </c>
      <c r="M32" s="7">
        <f>lookup($A32, TMUI!$A176:K1000, TMUI!F176:F1000)</f>
        <v>58.59</v>
      </c>
      <c r="N32" s="7">
        <f>lookup($A32, TMUI!$A176:L1000, TMUI!G176:G1000)</f>
        <v>1.476951211</v>
      </c>
      <c r="O32" s="7">
        <f>lookup($A32, TMUI!$A176:M1000, TMUI!H176:H1000)</f>
        <v>0.8341780267</v>
      </c>
      <c r="P32" s="7">
        <f>lookup($A32, TMUI!$A176:N1000, TMUI!I176:I1000)</f>
        <v>1.60925015</v>
      </c>
      <c r="Q32" s="7">
        <f>lookup($A32, TMUI!$A176:O1000, TMUI!J176:J1000)</f>
        <v>0.2706629603</v>
      </c>
      <c r="R32" s="7">
        <f>lookup($A32, TMUI!$A176:P1000, TMUI!K176:K1000)</f>
        <v>1.047760587</v>
      </c>
      <c r="S32" s="8">
        <f t="shared" si="2"/>
        <v>1.023601772</v>
      </c>
      <c r="U32" s="7" t="str">
        <f>iferror(VLOOKUP($A32, Awario!$A$2:$G1000, 3, false), "")</f>
        <v/>
      </c>
      <c r="V32" s="7" t="str">
        <f>iferror(VLOOKUP($A32, Awario!$A$2:$Z1000, 4, false), "")</f>
        <v/>
      </c>
      <c r="W32" s="7" t="str">
        <f>iferror(VLOOKUP($A32, Awario!$A$2:$Z1000, 5, false), "")</f>
        <v/>
      </c>
      <c r="X32" s="7" t="str">
        <f>iferror(VLOOKUP($A32, Awario!$A$2:$G1000, 6, false), "")</f>
        <v/>
      </c>
      <c r="Y32" s="7" t="str">
        <f>iferror(VLOOKUP($A32, Awario!$A$2:$Z1000, 7, false), "")</f>
        <v/>
      </c>
      <c r="Z32" s="7" t="str">
        <f>iferror(VLOOKUP($A32, Awario!$A$2:$Z1000, 8, false), "")</f>
        <v/>
      </c>
      <c r="AA32" s="7" t="str">
        <f>iferror(VLOOKUP($A32, Awario!$A$2:$Z1000, 9, false), "")</f>
        <v/>
      </c>
      <c r="AB32" s="7" t="str">
        <f>iferror(VLOOKUP($A32, Awario!$A$2:$Z1000, 10, false), "")</f>
        <v/>
      </c>
      <c r="AC32" s="7" t="str">
        <f>iferror(VLOOKUP($A32, Awario!$A$2:$Z1000, 11, false), "")</f>
        <v/>
      </c>
      <c r="AD32" s="7" t="str">
        <f>iferror(VLOOKUP($A32, Awario!$A$2:$Z1000, 12, false), "")</f>
        <v/>
      </c>
      <c r="AE32" s="8" t="str">
        <f t="shared" si="3"/>
        <v/>
      </c>
      <c r="AG32" s="7">
        <f t="shared" si="4"/>
        <v>0.7891715758</v>
      </c>
      <c r="AH32" s="7" t="str">
        <f>iferror(vlookup(A32, 'October Results'!A$1:AM1000, 39, false), "")</f>
        <v/>
      </c>
      <c r="AI32" s="3">
        <f t="shared" si="5"/>
        <v>0.7891715758</v>
      </c>
    </row>
    <row r="33">
      <c r="A33" s="3">
        <v>2102.0</v>
      </c>
      <c r="B33" s="1" t="s">
        <v>257</v>
      </c>
      <c r="C33" s="7">
        <f>lookup($A33, NIL!$A214:A1000, NIL!C214:C1000)</f>
        <v>4</v>
      </c>
      <c r="D33" s="7">
        <f>lookup($A33, NIL!$A214:B1000, NIL!D214:D1000)</f>
        <v>1</v>
      </c>
      <c r="E33" s="7">
        <f>lookup($A33, NIL!$A214:D1000, NIL!E214:E1000)</f>
        <v>0.1985627281</v>
      </c>
      <c r="F33" s="7">
        <f>lookup($A33, NIL!$A214:D1000, NIL!F214:F1000)</f>
        <v>0.4169132689</v>
      </c>
      <c r="G33" s="7">
        <f>lookup($A33, NIL!$A214:E1000, NIL!G214:G1000)</f>
        <v>0.3077379985</v>
      </c>
      <c r="H33" s="8">
        <f t="shared" si="1"/>
        <v>0.5547413799</v>
      </c>
      <c r="J33" s="7">
        <f>lookup($A33, TMUI!$A214:H1000, TMUI!C214:C1000)</f>
        <v>85.94</v>
      </c>
      <c r="K33" s="7">
        <f>lookup($A33, TMUI!$A214:I1000, TMUI!D214:D1000)</f>
        <v>82.03</v>
      </c>
      <c r="L33" s="7">
        <f>lookup($A33, TMUI!$A214:J1000, TMUI!E214:E1000)</f>
        <v>84.38</v>
      </c>
      <c r="M33" s="7">
        <f>lookup($A33, TMUI!$A214:K1000, TMUI!F214:F1000)</f>
        <v>74.22</v>
      </c>
      <c r="N33" s="7">
        <f>lookup($A33, TMUI!$A214:L1000, TMUI!G214:G1000)</f>
        <v>0.7888837495</v>
      </c>
      <c r="O33" s="7">
        <f>lookup($A33, TMUI!$A214:M1000, TMUI!H214:H1000)</f>
        <v>0.938572767</v>
      </c>
      <c r="P33" s="7">
        <f>lookup($A33, TMUI!$A214:N1000, TMUI!I214:I1000)</f>
        <v>1.090219918</v>
      </c>
      <c r="Q33" s="7">
        <f>lookup($A33, TMUI!$A214:O1000, TMUI!J214:J1000)</f>
        <v>1.205959259</v>
      </c>
      <c r="R33" s="7">
        <f>lookup($A33, TMUI!$A214:P1000, TMUI!K214:K1000)</f>
        <v>1.005908923</v>
      </c>
      <c r="S33" s="8">
        <f t="shared" si="2"/>
        <v>1.00295011</v>
      </c>
      <c r="U33" s="7" t="str">
        <f>iferror(VLOOKUP($A33, Awario!$A$2:$G1000, 3, false), "")</f>
        <v/>
      </c>
      <c r="V33" s="7" t="str">
        <f>iferror(VLOOKUP($A33, Awario!$A$2:$Z1000, 4, false), "")</f>
        <v/>
      </c>
      <c r="W33" s="7" t="str">
        <f>iferror(VLOOKUP($A33, Awario!$A$2:$Z1000, 5, false), "")</f>
        <v/>
      </c>
      <c r="X33" s="7" t="str">
        <f>iferror(VLOOKUP($A33, Awario!$A$2:$G1000, 6, false), "")</f>
        <v/>
      </c>
      <c r="Y33" s="7" t="str">
        <f>iferror(VLOOKUP($A33, Awario!$A$2:$Z1000, 7, false), "")</f>
        <v/>
      </c>
      <c r="Z33" s="7" t="str">
        <f>iferror(VLOOKUP($A33, Awario!$A$2:$Z1000, 8, false), "")</f>
        <v/>
      </c>
      <c r="AA33" s="7" t="str">
        <f>iferror(VLOOKUP($A33, Awario!$A$2:$Z1000, 9, false), "")</f>
        <v/>
      </c>
      <c r="AB33" s="7" t="str">
        <f>iferror(VLOOKUP($A33, Awario!$A$2:$Z1000, 10, false), "")</f>
        <v/>
      </c>
      <c r="AC33" s="7" t="str">
        <f>iferror(VLOOKUP($A33, Awario!$A$2:$Z1000, 11, false), "")</f>
        <v/>
      </c>
      <c r="AD33" s="7" t="str">
        <f>iferror(VLOOKUP($A33, Awario!$A$2:$Z1000, 12, false), "")</f>
        <v/>
      </c>
      <c r="AE33" s="8" t="str">
        <f t="shared" si="3"/>
        <v/>
      </c>
      <c r="AG33" s="7">
        <f t="shared" si="4"/>
        <v>0.778845745</v>
      </c>
      <c r="AH33" s="7" t="str">
        <f>iferror(vlookup(A33, 'October Results'!A$1:AM1000, 39, false), "")</f>
        <v/>
      </c>
      <c r="AI33" s="3">
        <f t="shared" si="5"/>
        <v>0.778845745</v>
      </c>
    </row>
    <row r="34">
      <c r="A34" s="3">
        <v>2111.0</v>
      </c>
      <c r="B34" s="1" t="s">
        <v>264</v>
      </c>
      <c r="C34" s="7">
        <f>lookup($A34, NIL!$A221:A1000, NIL!C221:C1000)</f>
        <v>4</v>
      </c>
      <c r="D34" s="7">
        <f>lookup($A34, NIL!$A221:B1000, NIL!D221:D1000)</f>
        <v>1</v>
      </c>
      <c r="E34" s="7">
        <f>lookup($A34, NIL!$A221:D1000, NIL!E221:E1000)</f>
        <v>0.1985627281</v>
      </c>
      <c r="F34" s="7">
        <f>lookup($A34, NIL!$A221:D1000, NIL!F221:F1000)</f>
        <v>0.4169132689</v>
      </c>
      <c r="G34" s="7">
        <f>lookup($A34, NIL!$A221:E1000, NIL!G221:G1000)</f>
        <v>0.3077379985</v>
      </c>
      <c r="H34" s="8">
        <f t="shared" si="1"/>
        <v>0.5547413799</v>
      </c>
      <c r="J34" s="7">
        <f>lookup($A34, TMUI!$A221:H1000, TMUI!C221:C1000)</f>
        <v>92.19</v>
      </c>
      <c r="K34" s="7">
        <f>lookup($A34, TMUI!$A221:I1000, TMUI!D221:D1000)</f>
        <v>84.38</v>
      </c>
      <c r="L34" s="7">
        <f>lookup($A34, TMUI!$A221:J1000, TMUI!E221:E1000)</f>
        <v>79.69</v>
      </c>
      <c r="M34" s="7">
        <f>lookup($A34, TMUI!$A221:K1000, TMUI!F221:F1000)</f>
        <v>69.53</v>
      </c>
      <c r="N34" s="7">
        <f>lookup($A34, TMUI!$A221:L1000, TMUI!G221:G1000)</f>
        <v>1.21257061</v>
      </c>
      <c r="O34" s="7">
        <f>lookup($A34, TMUI!$A221:M1000, TMUI!H221:H1000)</f>
        <v>1.095834075</v>
      </c>
      <c r="P34" s="7">
        <f>lookup($A34, TMUI!$A221:N1000, TMUI!I221:I1000)</f>
        <v>0.7439536605</v>
      </c>
      <c r="Q34" s="7">
        <f>lookup($A34, TMUI!$A221:O1000, TMUI!J221:J1000)</f>
        <v>0.9253105294</v>
      </c>
      <c r="R34" s="7">
        <f>lookup($A34, TMUI!$A221:P1000, TMUI!K221:K1000)</f>
        <v>0.9944172185</v>
      </c>
      <c r="S34" s="8">
        <f t="shared" si="2"/>
        <v>0.9972047024</v>
      </c>
      <c r="U34" s="7" t="str">
        <f>iferror(VLOOKUP($A34, Awario!$A$2:$G1000, 3, false), "")</f>
        <v/>
      </c>
      <c r="V34" s="7" t="str">
        <f>iferror(VLOOKUP($A34, Awario!$A$2:$Z1000, 4, false), "")</f>
        <v/>
      </c>
      <c r="W34" s="7" t="str">
        <f>iferror(VLOOKUP($A34, Awario!$A$2:$Z1000, 5, false), "")</f>
        <v/>
      </c>
      <c r="X34" s="7" t="str">
        <f>iferror(VLOOKUP($A34, Awario!$A$2:$G1000, 6, false), "")</f>
        <v/>
      </c>
      <c r="Y34" s="7" t="str">
        <f>iferror(VLOOKUP($A34, Awario!$A$2:$Z1000, 7, false), "")</f>
        <v/>
      </c>
      <c r="Z34" s="7" t="str">
        <f>iferror(VLOOKUP($A34, Awario!$A$2:$Z1000, 8, false), "")</f>
        <v/>
      </c>
      <c r="AA34" s="7" t="str">
        <f>iferror(VLOOKUP($A34, Awario!$A$2:$Z1000, 9, false), "")</f>
        <v/>
      </c>
      <c r="AB34" s="7" t="str">
        <f>iferror(VLOOKUP($A34, Awario!$A$2:$Z1000, 10, false), "")</f>
        <v/>
      </c>
      <c r="AC34" s="7" t="str">
        <f>iferror(VLOOKUP($A34, Awario!$A$2:$Z1000, 11, false), "")</f>
        <v/>
      </c>
      <c r="AD34" s="7" t="str">
        <f>iferror(VLOOKUP($A34, Awario!$A$2:$Z1000, 12, false), "")</f>
        <v/>
      </c>
      <c r="AE34" s="8" t="str">
        <f t="shared" si="3"/>
        <v/>
      </c>
      <c r="AG34" s="7">
        <f t="shared" si="4"/>
        <v>0.7759730411</v>
      </c>
      <c r="AH34" s="7" t="str">
        <f>iferror(vlookup(A34, 'October Results'!A$1:AM1000, 39, false), "")</f>
        <v/>
      </c>
      <c r="AI34" s="3">
        <f t="shared" si="5"/>
        <v>0.7759730411</v>
      </c>
    </row>
    <row r="35">
      <c r="A35" s="3">
        <v>1858.0</v>
      </c>
      <c r="B35" s="1" t="s">
        <v>145</v>
      </c>
      <c r="C35" s="7">
        <f>lookup($A35, NIL!$A149:A1000, NIL!C149:C1000)</f>
        <v>4</v>
      </c>
      <c r="D35" s="7">
        <f>lookup($A35, NIL!$A149:B1000, NIL!D149:D1000)</f>
        <v>1</v>
      </c>
      <c r="E35" s="7">
        <f>lookup($A35, NIL!$A149:D1000, NIL!E149:E1000)</f>
        <v>0.1985627281</v>
      </c>
      <c r="F35" s="7">
        <f>lookup($A35, NIL!$A149:D1000, NIL!F149:F1000)</f>
        <v>0.4169132689</v>
      </c>
      <c r="G35" s="7">
        <f>lookup($A35, NIL!$A149:E1000, NIL!G149:G1000)</f>
        <v>0.3077379985</v>
      </c>
      <c r="H35" s="8">
        <f t="shared" si="1"/>
        <v>0.5547413799</v>
      </c>
      <c r="J35" s="7">
        <f>lookup($A35, TMUI!$A149:H1000, TMUI!C149:C1000)</f>
        <v>83.3</v>
      </c>
      <c r="K35" s="7">
        <f>lookup($A35, TMUI!$A149:I1000, TMUI!D149:D1000)</f>
        <v>80.02</v>
      </c>
      <c r="L35" s="7">
        <f>lookup($A35, TMUI!$A149:J1000, TMUI!E149:E1000)</f>
        <v>79.86</v>
      </c>
      <c r="M35" s="7">
        <f>lookup($A35, TMUI!$A149:K1000, TMUI!F149:F1000)</f>
        <v>71.22</v>
      </c>
      <c r="N35" s="7">
        <f>lookup($A35, TMUI!$A149:L1000, TMUI!G149:G1000)</f>
        <v>0.6099184197</v>
      </c>
      <c r="O35" s="7">
        <f>lookup($A35, TMUI!$A149:M1000, TMUI!H149:H1000)</f>
        <v>0.8040641593</v>
      </c>
      <c r="P35" s="7">
        <f>lookup($A35, TMUI!$A149:N1000, TMUI!I149:I1000)</f>
        <v>0.7565048895</v>
      </c>
      <c r="Q35" s="7">
        <f>lookup($A35, TMUI!$A149:O1000, TMUI!J149:J1000)</f>
        <v>1.026439816</v>
      </c>
      <c r="R35" s="7">
        <f>lookup($A35, TMUI!$A149:P1000, TMUI!K149:K1000)</f>
        <v>0.799231821</v>
      </c>
      <c r="S35" s="8">
        <f t="shared" si="2"/>
        <v>0.8939976628</v>
      </c>
      <c r="U35" s="7">
        <f>iferror(VLOOKUP($A35, Awario!$A$2:$G1000, 3, false), "")</f>
        <v>2</v>
      </c>
      <c r="V35" s="7">
        <f>iferror(VLOOKUP($A35, Awario!$A$2:$Z1000, 4, false), "")</f>
        <v>2797</v>
      </c>
      <c r="W35" s="7">
        <f>iferror(VLOOKUP($A35, Awario!$A$2:$Z1000, 5, false), "")</f>
        <v>9005</v>
      </c>
      <c r="X35" s="7">
        <f>iferror(VLOOKUP($A35, Awario!$A$2:$G1000, 6, false), "")</f>
        <v>3.954483717</v>
      </c>
      <c r="Y35" s="7" t="b">
        <f>iferror(VLOOKUP($A35, Awario!$A$2:$Z1000, 7, false), "")</f>
        <v>0</v>
      </c>
      <c r="Z35" s="7">
        <f>iferror(VLOOKUP($A35, Awario!$A$2:$Z1000, 8, false), "")</f>
        <v>2.219520915</v>
      </c>
      <c r="AA35" s="7">
        <f>iferror(VLOOKUP($A35, Awario!$A$2:$Z1000, 9, false), "")</f>
        <v>1.735481059</v>
      </c>
      <c r="AB35" s="7">
        <f>iferror(VLOOKUP($A35, Awario!$A$2:$Z1000, 10, false), "")</f>
        <v>0.1650714012</v>
      </c>
      <c r="AC35" s="7">
        <f>iferror(VLOOKUP($A35, Awario!$A$2:$Z1000, 11, false), "")</f>
        <v>0.8723680708</v>
      </c>
      <c r="AD35" s="7">
        <f>iferror(VLOOKUP($A35, Awario!$A$2:$Z1000, 12, false), "")</f>
        <v>0.9243068437</v>
      </c>
      <c r="AE35" s="8">
        <f t="shared" si="3"/>
        <v>0.9614087807</v>
      </c>
      <c r="AG35" s="7">
        <f t="shared" si="4"/>
        <v>0.8033826078</v>
      </c>
      <c r="AH35" s="7">
        <f>iferror(vlookup(A35, 'October Results'!A$1:AM1000, 39, false), "")</f>
        <v>0.6822993872</v>
      </c>
      <c r="AI35" s="3">
        <f t="shared" si="5"/>
        <v>0.7731118026</v>
      </c>
    </row>
    <row r="36">
      <c r="A36" s="3">
        <v>2098.0</v>
      </c>
      <c r="B36" s="1" t="s">
        <v>255</v>
      </c>
      <c r="C36" s="7">
        <f>lookup($A36, NIL!$A212:A1000, NIL!C212:C1000)</f>
        <v>4</v>
      </c>
      <c r="D36" s="7">
        <f>lookup($A36, NIL!$A212:B1000, NIL!D212:D1000)</f>
        <v>1</v>
      </c>
      <c r="E36" s="7">
        <f>lookup($A36, NIL!$A212:D1000, NIL!E212:E1000)</f>
        <v>0.1985627281</v>
      </c>
      <c r="F36" s="7">
        <f>lookup($A36, NIL!$A212:D1000, NIL!F212:F1000)</f>
        <v>0.4169132689</v>
      </c>
      <c r="G36" s="7">
        <f>lookup($A36, NIL!$A212:E1000, NIL!G212:G1000)</f>
        <v>0.3077379985</v>
      </c>
      <c r="H36" s="8">
        <f t="shared" si="1"/>
        <v>0.5547413799</v>
      </c>
      <c r="J36" s="7">
        <f>lookup($A36, TMUI!$A212:H1000, TMUI!C212:C1000)</f>
        <v>82.03</v>
      </c>
      <c r="K36" s="7">
        <f>lookup($A36, TMUI!$A212:I1000, TMUI!D212:D1000)</f>
        <v>82.81</v>
      </c>
      <c r="L36" s="7">
        <f>lookup($A36, TMUI!$A212:J1000, TMUI!E212:E1000)</f>
        <v>85.16</v>
      </c>
      <c r="M36" s="7">
        <f>lookup($A36, TMUI!$A212:K1000, TMUI!F212:F1000)</f>
        <v>75</v>
      </c>
      <c r="N36" s="7">
        <f>lookup($A36, TMUI!$A212:L1000, TMUI!G212:G1000)</f>
        <v>0.5238252497</v>
      </c>
      <c r="O36" s="7">
        <f>lookup($A36, TMUI!$A212:M1000, TMUI!H212:H1000)</f>
        <v>0.9907701372</v>
      </c>
      <c r="P36" s="7">
        <f>lookup($A36, TMUI!$A212:N1000, TMUI!I212:I1000)</f>
        <v>1.14780791</v>
      </c>
      <c r="Q36" s="7">
        <f>lookup($A36, TMUI!$A212:O1000, TMUI!J212:J1000)</f>
        <v>1.252634314</v>
      </c>
      <c r="R36" s="7">
        <f>lookup($A36, TMUI!$A212:P1000, TMUI!K212:K1000)</f>
        <v>0.9787594026</v>
      </c>
      <c r="S36" s="8">
        <f t="shared" si="2"/>
        <v>0.9893226989</v>
      </c>
      <c r="U36" s="7" t="str">
        <f>iferror(VLOOKUP($A36, Awario!$A$2:$G1000, 3, false), "")</f>
        <v/>
      </c>
      <c r="V36" s="7" t="str">
        <f>iferror(VLOOKUP($A36, Awario!$A$2:$Z1000, 4, false), "")</f>
        <v/>
      </c>
      <c r="W36" s="7" t="str">
        <f>iferror(VLOOKUP($A36, Awario!$A$2:$Z1000, 5, false), "")</f>
        <v/>
      </c>
      <c r="X36" s="7" t="str">
        <f>iferror(VLOOKUP($A36, Awario!$A$2:$G1000, 6, false), "")</f>
        <v/>
      </c>
      <c r="Y36" s="7" t="str">
        <f>iferror(VLOOKUP($A36, Awario!$A$2:$Z1000, 7, false), "")</f>
        <v/>
      </c>
      <c r="Z36" s="7" t="str">
        <f>iferror(VLOOKUP($A36, Awario!$A$2:$Z1000, 8, false), "")</f>
        <v/>
      </c>
      <c r="AA36" s="7" t="str">
        <f>iferror(VLOOKUP($A36, Awario!$A$2:$Z1000, 9, false), "")</f>
        <v/>
      </c>
      <c r="AB36" s="7" t="str">
        <f>iferror(VLOOKUP($A36, Awario!$A$2:$Z1000, 10, false), "")</f>
        <v/>
      </c>
      <c r="AC36" s="7" t="str">
        <f>iferror(VLOOKUP($A36, Awario!$A$2:$Z1000, 11, false), "")</f>
        <v/>
      </c>
      <c r="AD36" s="7" t="str">
        <f>iferror(VLOOKUP($A36, Awario!$A$2:$Z1000, 12, false), "")</f>
        <v/>
      </c>
      <c r="AE36" s="8" t="str">
        <f t="shared" si="3"/>
        <v/>
      </c>
      <c r="AG36" s="7">
        <f t="shared" si="4"/>
        <v>0.7720320394</v>
      </c>
      <c r="AH36" s="7" t="str">
        <f>iferror(vlookup(A36, 'October Results'!A$1:AM1000, 39, false), "")</f>
        <v/>
      </c>
      <c r="AI36" s="3">
        <f t="shared" si="5"/>
        <v>0.7720320394</v>
      </c>
    </row>
    <row r="37">
      <c r="A37" s="3">
        <v>1723.0</v>
      </c>
      <c r="B37" s="1" t="s">
        <v>175</v>
      </c>
      <c r="C37" s="7">
        <f>lookup($A37, NIL!$A116:A1000, NIL!C116:C1000)</f>
        <v>4</v>
      </c>
      <c r="D37" s="7">
        <f>lookup($A37, NIL!$A116:B1000, NIL!D116:D1000)</f>
        <v>1</v>
      </c>
      <c r="E37" s="7">
        <f>lookup($A37, NIL!$A116:D1000, NIL!E116:E1000)</f>
        <v>0.1985627281</v>
      </c>
      <c r="F37" s="7">
        <f>lookup($A37, NIL!$A116:D1000, NIL!F116:F1000)</f>
        <v>0.4169132689</v>
      </c>
      <c r="G37" s="7">
        <f>lookup($A37, NIL!$A116:E1000, NIL!G116:G1000)</f>
        <v>0.3077379985</v>
      </c>
      <c r="H37" s="8">
        <f t="shared" si="1"/>
        <v>0.5547413799</v>
      </c>
      <c r="J37" s="7">
        <f>lookup($A37, TMUI!$A116:H1000, TMUI!C116:C1000)</f>
        <v>85.39</v>
      </c>
      <c r="K37" s="7">
        <f>lookup($A37, TMUI!$A116:I1000, TMUI!D116:D1000)</f>
        <v>86.68</v>
      </c>
      <c r="L37" s="7">
        <f>lookup($A37, TMUI!$A116:J1000, TMUI!E116:E1000)</f>
        <v>83.87</v>
      </c>
      <c r="M37" s="7">
        <f>lookup($A37, TMUI!$A116:K1000, TMUI!F116:F1000)</f>
        <v>83.05</v>
      </c>
      <c r="N37" s="7">
        <f>lookup($A37, TMUI!$A116:L1000, TMUI!G116:G1000)</f>
        <v>0.7515993058</v>
      </c>
      <c r="O37" s="7">
        <f>lookup($A37, TMUI!$A116:M1000, TMUI!H116:H1000)</f>
        <v>1.249749397</v>
      </c>
      <c r="P37" s="7">
        <f>lookup($A37, TMUI!$A116:N1000, TMUI!I116:I1000)</f>
        <v>1.052566231</v>
      </c>
      <c r="Q37" s="7">
        <f>lookup($A37, TMUI!$A116:O1000, TMUI!J116:J1000)</f>
        <v>1.73434482</v>
      </c>
      <c r="R37" s="7">
        <f>lookup($A37, TMUI!$A116:P1000, TMUI!K116:K1000)</f>
        <v>1.197064938</v>
      </c>
      <c r="S37" s="8">
        <f t="shared" si="2"/>
        <v>1.094104629</v>
      </c>
      <c r="U37" s="7">
        <f>iferror(VLOOKUP($A37, Awario!$A$2:$G1000, 3, false), "")</f>
        <v>3</v>
      </c>
      <c r="V37" s="7" t="str">
        <f>iferror(VLOOKUP($A37, Awario!$A$2:$Z1000, 4, false), "")</f>
        <v/>
      </c>
      <c r="W37" s="7">
        <f>iferror(VLOOKUP($A37, Awario!$A$2:$Z1000, 5, false), "")</f>
        <v>6441</v>
      </c>
      <c r="X37" s="7">
        <f>iferror(VLOOKUP($A37, Awario!$A$2:$G1000, 6, false), "")</f>
        <v>3.808953299</v>
      </c>
      <c r="Y37" s="7" t="b">
        <f>iferror(VLOOKUP($A37, Awario!$A$2:$Z1000, 7, false), "")</f>
        <v>1</v>
      </c>
      <c r="Z37" s="7" t="str">
        <f>iferror(VLOOKUP($A37, Awario!$A$2:$Z1000, 8, false), "")</f>
        <v/>
      </c>
      <c r="AA37" s="7">
        <f>iferror(VLOOKUP($A37, Awario!$A$2:$Z1000, 9, false), "")</f>
        <v>1.646760705</v>
      </c>
      <c r="AB37" s="7">
        <f>iferror(VLOOKUP($A37, Awario!$A$2:$Z1000, 10, false), "")</f>
        <v>0.691431152</v>
      </c>
      <c r="AC37" s="7" t="str">
        <f>iferror(VLOOKUP($A37, Awario!$A$2:$Z1000, 11, false), "")</f>
        <v/>
      </c>
      <c r="AD37" s="7">
        <f>iferror(VLOOKUP($A37, Awario!$A$2:$Z1000, 12, false), "")</f>
        <v>1.169095928</v>
      </c>
      <c r="AE37" s="8">
        <f t="shared" si="3"/>
        <v>1.081247395</v>
      </c>
      <c r="AG37" s="7">
        <f t="shared" si="4"/>
        <v>0.9100311343</v>
      </c>
      <c r="AH37" s="7">
        <f>iferror(vlookup(A37, 'October Results'!A$1:AM1000, 39, false), "")</f>
        <v>0.3299373547</v>
      </c>
      <c r="AI37" s="3">
        <f t="shared" si="5"/>
        <v>0.7650076894</v>
      </c>
    </row>
    <row r="38">
      <c r="A38" s="3">
        <v>1630.0</v>
      </c>
      <c r="B38" s="1" t="s">
        <v>154</v>
      </c>
      <c r="C38" s="7">
        <f>lookup($A38, NIL!$A101:A1000, NIL!C101:C1000)</f>
        <v>4</v>
      </c>
      <c r="D38" s="7">
        <f>lookup($A38, NIL!$A101:B1000, NIL!D101:D1000)</f>
        <v>1</v>
      </c>
      <c r="E38" s="7">
        <f>lookup($A38, NIL!$A101:D1000, NIL!E101:E1000)</f>
        <v>0.1985627281</v>
      </c>
      <c r="F38" s="7">
        <f>lookup($A38, NIL!$A101:D1000, NIL!F101:F1000)</f>
        <v>0.4169132689</v>
      </c>
      <c r="G38" s="7">
        <f>lookup($A38, NIL!$A101:E1000, NIL!G101:G1000)</f>
        <v>0.3077379985</v>
      </c>
      <c r="H38" s="8">
        <f t="shared" si="1"/>
        <v>0.5547413799</v>
      </c>
      <c r="J38" s="7">
        <f>lookup($A38, TMUI!$A101:H1000, TMUI!C101:C1000)</f>
        <v>89.79</v>
      </c>
      <c r="K38" s="7">
        <f>lookup($A38, TMUI!$A101:I1000, TMUI!D101:D1000)</f>
        <v>89.42</v>
      </c>
      <c r="L38" s="7">
        <f>lookup($A38, TMUI!$A101:J1000, TMUI!E101:E1000)</f>
        <v>84.01</v>
      </c>
      <c r="M38" s="7">
        <f>lookup($A38, TMUI!$A101:K1000, TMUI!F101:F1000)</f>
        <v>82.63</v>
      </c>
      <c r="N38" s="7">
        <f>lookup($A38, TMUI!$A101:L1000, TMUI!G101:G1000)</f>
        <v>1.049874855</v>
      </c>
      <c r="O38" s="7">
        <f>lookup($A38, TMUI!$A101:M1000, TMUI!H101:H1000)</f>
        <v>1.433109389</v>
      </c>
      <c r="P38" s="7">
        <f>lookup($A38, TMUI!$A101:N1000, TMUI!I101:I1000)</f>
        <v>1.062902537</v>
      </c>
      <c r="Q38" s="7">
        <f>lookup($A38, TMUI!$A101:O1000, TMUI!J101:J1000)</f>
        <v>1.709212097</v>
      </c>
      <c r="R38" s="7">
        <f>lookup($A38, TMUI!$A101:P1000, TMUI!K101:K1000)</f>
        <v>1.31377472</v>
      </c>
      <c r="S38" s="8">
        <f t="shared" si="2"/>
        <v>1.146200122</v>
      </c>
      <c r="U38" s="7">
        <f>iferror(VLOOKUP($A38, Awario!$A$2:$G1000, 3, false), "")</f>
        <v>1</v>
      </c>
      <c r="V38" s="7">
        <f>iferror(VLOOKUP($A38, Awario!$A$2:$Z1000, 4, false), "")</f>
        <v>0</v>
      </c>
      <c r="W38" s="7">
        <f>iferror(VLOOKUP($A38, Awario!$A$2:$Z1000, 5, false), "")</f>
        <v>2688</v>
      </c>
      <c r="X38" s="7">
        <f>iferror(VLOOKUP($A38, Awario!$A$2:$G1000, 6, false), "")</f>
        <v>3.429429264</v>
      </c>
      <c r="Y38" s="7" t="b">
        <f>iferror(VLOOKUP($A38, Awario!$A$2:$Z1000, 7, false), "")</f>
        <v>1</v>
      </c>
      <c r="Z38" s="7" t="str">
        <f>iferror(VLOOKUP($A38, Awario!$A$2:$Z1000, 8, false), "")</f>
        <v/>
      </c>
      <c r="AA38" s="7">
        <f>iferror(VLOOKUP($A38, Awario!$A$2:$Z1000, 9, false), "")</f>
        <v>1.415389783</v>
      </c>
      <c r="AB38" s="7">
        <f>iferror(VLOOKUP($A38, Awario!$A$2:$Z1000, 10, false), "")</f>
        <v>-0.3612883497</v>
      </c>
      <c r="AC38" s="7" t="str">
        <f>iferror(VLOOKUP($A38, Awario!$A$2:$Z1000, 11, false), "")</f>
        <v/>
      </c>
      <c r="AD38" s="7">
        <f>iferror(VLOOKUP($A38, Awario!$A$2:$Z1000, 12, false), "")</f>
        <v>0.5270507168</v>
      </c>
      <c r="AE38" s="8">
        <f t="shared" si="3"/>
        <v>0.7259825871</v>
      </c>
      <c r="AG38" s="7">
        <f t="shared" si="4"/>
        <v>0.8089746964</v>
      </c>
      <c r="AH38" s="7">
        <f>iferror(vlookup(A38, 'October Results'!A$1:AM1000, 39, false), "")</f>
        <v>0.6076417505</v>
      </c>
      <c r="AI38" s="3">
        <f t="shared" si="5"/>
        <v>0.7586414599</v>
      </c>
    </row>
    <row r="39">
      <c r="A39" s="3">
        <v>2055.0</v>
      </c>
      <c r="B39" s="1" t="s">
        <v>241</v>
      </c>
      <c r="C39" s="7">
        <f>lookup($A39, NIL!$A193:A1000, NIL!C193:C1000)</f>
        <v>4</v>
      </c>
      <c r="D39" s="7">
        <f>lookup($A39, NIL!$A193:B1000, NIL!D193:D1000)</f>
        <v>1</v>
      </c>
      <c r="E39" s="7">
        <f>lookup($A39, NIL!$A193:D1000, NIL!E193:E1000)</f>
        <v>0.1985627281</v>
      </c>
      <c r="F39" s="7">
        <f>lookup($A39, NIL!$A193:D1000, NIL!F193:F1000)</f>
        <v>0.4169132689</v>
      </c>
      <c r="G39" s="7">
        <f>lookup($A39, NIL!$A193:E1000, NIL!G193:G1000)</f>
        <v>0.3077379985</v>
      </c>
      <c r="H39" s="8">
        <f t="shared" si="1"/>
        <v>0.5547413799</v>
      </c>
      <c r="J39" s="7">
        <f>lookup($A39, TMUI!$A193:H1000, TMUI!C193:C1000)</f>
        <v>89.06</v>
      </c>
      <c r="K39" s="7">
        <f>lookup($A39, TMUI!$A193:I1000, TMUI!D193:D1000)</f>
        <v>85.94</v>
      </c>
      <c r="L39" s="7">
        <f>lookup($A39, TMUI!$A193:J1000, TMUI!E193:E1000)</f>
        <v>74.22</v>
      </c>
      <c r="M39" s="7">
        <f>lookup($A39, TMUI!$A193:K1000, TMUI!F193:F1000)</f>
        <v>73.44</v>
      </c>
      <c r="N39" s="7">
        <f>lookup($A39, TMUI!$A193:L1000, TMUI!G193:G1000)</f>
        <v>1.00038823</v>
      </c>
      <c r="O39" s="7">
        <f>lookup($A39, TMUI!$A193:M1000, TMUI!H193:H1000)</f>
        <v>1.200228815</v>
      </c>
      <c r="P39" s="7">
        <f>lookup($A39, TMUI!$A193:N1000, TMUI!I193:I1000)</f>
        <v>0.3400994115</v>
      </c>
      <c r="Q39" s="7">
        <f>lookup($A39, TMUI!$A193:O1000, TMUI!J193:J1000)</f>
        <v>1.159284204</v>
      </c>
      <c r="R39" s="7">
        <f>lookup($A39, TMUI!$A193:P1000, TMUI!K193:K1000)</f>
        <v>0.925000165</v>
      </c>
      <c r="S39" s="8">
        <f t="shared" si="2"/>
        <v>0.9617692889</v>
      </c>
      <c r="U39" s="7" t="str">
        <f>iferror(VLOOKUP($A39, Awario!$A$2:$G1000, 3, false), "")</f>
        <v/>
      </c>
      <c r="V39" s="7" t="str">
        <f>iferror(VLOOKUP($A39, Awario!$A$2:$Z1000, 4, false), "")</f>
        <v/>
      </c>
      <c r="W39" s="7" t="str">
        <f>iferror(VLOOKUP($A39, Awario!$A$2:$Z1000, 5, false), "")</f>
        <v/>
      </c>
      <c r="X39" s="7" t="str">
        <f>iferror(VLOOKUP($A39, Awario!$A$2:$G1000, 6, false), "")</f>
        <v/>
      </c>
      <c r="Y39" s="7" t="str">
        <f>iferror(VLOOKUP($A39, Awario!$A$2:$Z1000, 7, false), "")</f>
        <v/>
      </c>
      <c r="Z39" s="7" t="str">
        <f>iferror(VLOOKUP($A39, Awario!$A$2:$Z1000, 8, false), "")</f>
        <v/>
      </c>
      <c r="AA39" s="7" t="str">
        <f>iferror(VLOOKUP($A39, Awario!$A$2:$Z1000, 9, false), "")</f>
        <v/>
      </c>
      <c r="AB39" s="7" t="str">
        <f>iferror(VLOOKUP($A39, Awario!$A$2:$Z1000, 10, false), "")</f>
        <v/>
      </c>
      <c r="AC39" s="7" t="str">
        <f>iferror(VLOOKUP($A39, Awario!$A$2:$Z1000, 11, false), "")</f>
        <v/>
      </c>
      <c r="AD39" s="7" t="str">
        <f>iferror(VLOOKUP($A39, Awario!$A$2:$Z1000, 12, false), "")</f>
        <v/>
      </c>
      <c r="AE39" s="8" t="str">
        <f t="shared" si="3"/>
        <v/>
      </c>
      <c r="AG39" s="7">
        <f t="shared" si="4"/>
        <v>0.7582553344</v>
      </c>
      <c r="AH39" s="7" t="str">
        <f>iferror(vlookup(A39, 'October Results'!A$1:AM1000, 39, false), "")</f>
        <v/>
      </c>
      <c r="AI39" s="3">
        <f t="shared" si="5"/>
        <v>0.7582553344</v>
      </c>
    </row>
    <row r="40">
      <c r="A40" s="3">
        <v>1999.0</v>
      </c>
      <c r="B40" s="1" t="s">
        <v>232</v>
      </c>
      <c r="C40" s="7">
        <f>lookup($A40, NIL!$A180:A1000, NIL!C180:C1000)</f>
        <v>4</v>
      </c>
      <c r="D40" s="7">
        <f>lookup($A40, NIL!$A180:B1000, NIL!D180:D1000)</f>
        <v>1</v>
      </c>
      <c r="E40" s="7">
        <f>lookup($A40, NIL!$A180:D1000, NIL!E180:E1000)</f>
        <v>0.1985627281</v>
      </c>
      <c r="F40" s="7">
        <f>lookup($A40, NIL!$A180:D1000, NIL!F180:F1000)</f>
        <v>0.4169132689</v>
      </c>
      <c r="G40" s="7">
        <f>lookup($A40, NIL!$A180:E1000, NIL!G180:G1000)</f>
        <v>0.3077379985</v>
      </c>
      <c r="H40" s="8">
        <f t="shared" si="1"/>
        <v>0.5547413799</v>
      </c>
      <c r="J40" s="7">
        <f>lookup($A40, TMUI!$A180:H1000, TMUI!C180:C1000)</f>
        <v>80.55</v>
      </c>
      <c r="K40" s="7">
        <f>lookup($A40, TMUI!$A180:I1000, TMUI!D180:D1000)</f>
        <v>84.34</v>
      </c>
      <c r="L40" s="7">
        <f>lookup($A40, TMUI!$A180:J1000, TMUI!E180:E1000)</f>
        <v>81.06</v>
      </c>
      <c r="M40" s="7">
        <f>lookup($A40, TMUI!$A180:K1000, TMUI!F180:F1000)</f>
        <v>75.74</v>
      </c>
      <c r="N40" s="7">
        <f>lookup($A40, TMUI!$A180:L1000, TMUI!G180:G1000)</f>
        <v>0.4234962012</v>
      </c>
      <c r="O40" s="7">
        <f>lookup($A40, TMUI!$A180:M1000, TMUI!H180:H1000)</f>
        <v>1.093157286</v>
      </c>
      <c r="P40" s="7">
        <f>lookup($A40, TMUI!$A180:N1000, TMUI!I180:I1000)</f>
        <v>0.8451017997</v>
      </c>
      <c r="Q40" s="7">
        <f>lookup($A40, TMUI!$A180:O1000, TMUI!J180:J1000)</f>
        <v>1.296915777</v>
      </c>
      <c r="R40" s="7">
        <f>lookup($A40, TMUI!$A180:P1000, TMUI!K180:K1000)</f>
        <v>0.9146677659</v>
      </c>
      <c r="S40" s="8">
        <f t="shared" si="2"/>
        <v>0.9563826462</v>
      </c>
      <c r="U40" s="7" t="str">
        <f>iferror(VLOOKUP($A40, Awario!$A$2:$G1000, 3, false), "")</f>
        <v/>
      </c>
      <c r="V40" s="7" t="str">
        <f>iferror(VLOOKUP($A40, Awario!$A$2:$Z1000, 4, false), "")</f>
        <v/>
      </c>
      <c r="W40" s="7" t="str">
        <f>iferror(VLOOKUP($A40, Awario!$A$2:$Z1000, 5, false), "")</f>
        <v/>
      </c>
      <c r="X40" s="7" t="str">
        <f>iferror(VLOOKUP($A40, Awario!$A$2:$G1000, 6, false), "")</f>
        <v/>
      </c>
      <c r="Y40" s="7" t="str">
        <f>iferror(VLOOKUP($A40, Awario!$A$2:$Z1000, 7, false), "")</f>
        <v/>
      </c>
      <c r="Z40" s="7" t="str">
        <f>iferror(VLOOKUP($A40, Awario!$A$2:$Z1000, 8, false), "")</f>
        <v/>
      </c>
      <c r="AA40" s="7" t="str">
        <f>iferror(VLOOKUP($A40, Awario!$A$2:$Z1000, 9, false), "")</f>
        <v/>
      </c>
      <c r="AB40" s="7" t="str">
        <f>iferror(VLOOKUP($A40, Awario!$A$2:$Z1000, 10, false), "")</f>
        <v/>
      </c>
      <c r="AC40" s="7" t="str">
        <f>iferror(VLOOKUP($A40, Awario!$A$2:$Z1000, 11, false), "")</f>
        <v/>
      </c>
      <c r="AD40" s="7" t="str">
        <f>iferror(VLOOKUP($A40, Awario!$A$2:$Z1000, 12, false), "")</f>
        <v/>
      </c>
      <c r="AE40" s="8" t="str">
        <f t="shared" si="3"/>
        <v/>
      </c>
      <c r="AG40" s="7">
        <f t="shared" si="4"/>
        <v>0.755562013</v>
      </c>
      <c r="AH40" s="7" t="str">
        <f>iferror(vlookup(A40, 'October Results'!A$1:AM1000, 39, false), "")</f>
        <v/>
      </c>
      <c r="AI40" s="3">
        <f t="shared" si="5"/>
        <v>0.755562013</v>
      </c>
    </row>
    <row r="41">
      <c r="A41" s="3">
        <v>945.0</v>
      </c>
      <c r="B41" s="1" t="s">
        <v>73</v>
      </c>
      <c r="C41" s="7">
        <f>lookup($A41, NIL!$A24:A1000, NIL!C24:C1000)</f>
        <v>4</v>
      </c>
      <c r="D41" s="7">
        <f>lookup($A41, NIL!$A24:B1000, NIL!D24:D1000)</f>
        <v>1</v>
      </c>
      <c r="E41" s="7">
        <f>lookup($A41, NIL!$A24:D1000, NIL!E24:E1000)</f>
        <v>0.1985627281</v>
      </c>
      <c r="F41" s="7">
        <f>lookup($A41, NIL!$A24:D1000, NIL!F24:F1000)</f>
        <v>0.4169132689</v>
      </c>
      <c r="G41" s="7">
        <f>lookup($A41, NIL!$A24:E1000, NIL!G24:G1000)</f>
        <v>0.3077379985</v>
      </c>
      <c r="H41" s="8">
        <f t="shared" si="1"/>
        <v>0.5547413799</v>
      </c>
      <c r="J41" s="7">
        <f>lookup($A41, TMUI!$A24:H1000, TMUI!C24:C1000)</f>
        <v>91.27</v>
      </c>
      <c r="K41" s="7">
        <f>lookup($A41, TMUI!$A24:I1000, TMUI!D24:D1000)</f>
        <v>90.65</v>
      </c>
      <c r="L41" s="7">
        <f>lookup($A41, TMUI!$A24:J1000, TMUI!E24:E1000)</f>
        <v>82.15</v>
      </c>
      <c r="M41" s="7">
        <f>lookup($A41, TMUI!$A24:K1000, TMUI!F24:F1000)</f>
        <v>77.16</v>
      </c>
      <c r="N41" s="7">
        <f>lookup($A41, TMUI!$A24:L1000, TMUI!G24:G1000)</f>
        <v>1.150203904</v>
      </c>
      <c r="O41" s="7">
        <f>lookup($A41, TMUI!$A24:M1000, TMUI!H24:H1000)</f>
        <v>1.515420627</v>
      </c>
      <c r="P41" s="7">
        <f>lookup($A41, TMUI!$A24:N1000, TMUI!I24:I1000)</f>
        <v>0.9255773265</v>
      </c>
      <c r="Q41" s="7">
        <f>lookup($A41, TMUI!$A24:O1000, TMUI!J24:J1000)</f>
        <v>1.381888313</v>
      </c>
      <c r="R41" s="7">
        <f>lookup($A41, TMUI!$A24:P1000, TMUI!K24:K1000)</f>
        <v>1.243272543</v>
      </c>
      <c r="S41" s="8">
        <f t="shared" si="2"/>
        <v>1.115021319</v>
      </c>
      <c r="U41" s="7">
        <f>iferror(VLOOKUP($A41, Awario!$A$2:$G1000, 3, false), "")</f>
        <v>2</v>
      </c>
      <c r="V41" s="7">
        <f>iferror(VLOOKUP($A41, Awario!$A$2:$Z1000, 4, false), "")</f>
        <v>0</v>
      </c>
      <c r="W41" s="7">
        <f>iferror(VLOOKUP($A41, Awario!$A$2:$Z1000, 5, false), "")</f>
        <v>2688</v>
      </c>
      <c r="X41" s="7">
        <f>iferror(VLOOKUP($A41, Awario!$A$2:$G1000, 6, false), "")</f>
        <v>3.429429264</v>
      </c>
      <c r="Y41" s="7" t="b">
        <f>iferror(VLOOKUP($A41, Awario!$A$2:$Z1000, 7, false), "")</f>
        <v>1</v>
      </c>
      <c r="Z41" s="7" t="str">
        <f>iferror(VLOOKUP($A41, Awario!$A$2:$Z1000, 8, false), "")</f>
        <v/>
      </c>
      <c r="AA41" s="7">
        <f>iferror(VLOOKUP($A41, Awario!$A$2:$Z1000, 9, false), "")</f>
        <v>1.415389783</v>
      </c>
      <c r="AB41" s="7">
        <f>iferror(VLOOKUP($A41, Awario!$A$2:$Z1000, 10, false), "")</f>
        <v>0.1650714012</v>
      </c>
      <c r="AC41" s="7" t="str">
        <f>iferror(VLOOKUP($A41, Awario!$A$2:$Z1000, 11, false), "")</f>
        <v/>
      </c>
      <c r="AD41" s="7">
        <f>iferror(VLOOKUP($A41, Awario!$A$2:$Z1000, 12, false), "")</f>
        <v>0.7902305922</v>
      </c>
      <c r="AE41" s="8">
        <f t="shared" si="3"/>
        <v>0.8889491505</v>
      </c>
      <c r="AG41" s="7">
        <f t="shared" si="4"/>
        <v>0.8529039499</v>
      </c>
      <c r="AH41" s="7">
        <f>iferror(vlookup(A41, 'October Results'!A$1:AM1000, 39, false), "")</f>
        <v>0.4486221598</v>
      </c>
      <c r="AI41" s="3">
        <f t="shared" si="5"/>
        <v>0.7518335024</v>
      </c>
    </row>
    <row r="42">
      <c r="A42" s="3">
        <v>1459.0</v>
      </c>
      <c r="B42" s="1" t="s">
        <v>126</v>
      </c>
      <c r="C42" s="7">
        <f>lookup($A42, NIL!$A67:A1000, NIL!C67:C1000)</f>
        <v>4</v>
      </c>
      <c r="D42" s="7">
        <f>lookup($A42, NIL!$A67:B1000, NIL!D67:D1000)</f>
        <v>1</v>
      </c>
      <c r="E42" s="7">
        <f>lookup($A42, NIL!$A67:D1000, NIL!E67:E1000)</f>
        <v>0.1985627281</v>
      </c>
      <c r="F42" s="7">
        <f>lookup($A42, NIL!$A67:D1000, NIL!F67:F1000)</f>
        <v>0.4169132689</v>
      </c>
      <c r="G42" s="7">
        <f>lookup($A42, NIL!$A67:E1000, NIL!G67:G1000)</f>
        <v>0.3077379985</v>
      </c>
      <c r="H42" s="8">
        <f t="shared" si="1"/>
        <v>0.5547413799</v>
      </c>
      <c r="J42" s="7">
        <f>lookup($A42, TMUI!$A67:H1000, TMUI!C67:C1000)</f>
        <v>89.81</v>
      </c>
      <c r="K42" s="7">
        <f>lookup($A42, TMUI!$A67:I1000, TMUI!D67:D1000)</f>
        <v>87.21</v>
      </c>
      <c r="L42" s="7">
        <f>lookup($A42, TMUI!$A67:J1000, TMUI!E67:E1000)</f>
        <v>88.44</v>
      </c>
      <c r="M42" s="7">
        <f>lookup($A42, TMUI!$A67:K1000, TMUI!F67:F1000)</f>
        <v>80.59</v>
      </c>
      <c r="N42" s="7">
        <f>lookup($A42, TMUI!$A67:L1000, TMUI!G67:G1000)</f>
        <v>1.051230653</v>
      </c>
      <c r="O42" s="7">
        <f>lookup($A42, TMUI!$A67:M1000, TMUI!H67:H1000)</f>
        <v>1.285216841</v>
      </c>
      <c r="P42" s="7">
        <f>lookup($A42, TMUI!$A67:N1000, TMUI!I67:I1000)</f>
        <v>1.389972797</v>
      </c>
      <c r="Q42" s="7">
        <f>lookup($A42, TMUI!$A67:O1000, TMUI!J67:J1000)</f>
        <v>1.587138876</v>
      </c>
      <c r="R42" s="7">
        <f>lookup($A42, TMUI!$A67:P1000, TMUI!K67:K1000)</f>
        <v>1.328389792</v>
      </c>
      <c r="S42" s="8">
        <f t="shared" si="2"/>
        <v>1.152557934</v>
      </c>
      <c r="U42" s="7">
        <f>iferror(VLOOKUP($A42, Awario!$A$2:$G1000, 3, false), "")</f>
        <v>1</v>
      </c>
      <c r="V42" s="7">
        <f>iferror(VLOOKUP($A42, Awario!$A$2:$Z1000, 4, false), "")</f>
        <v>0</v>
      </c>
      <c r="W42" s="7">
        <f>iferror(VLOOKUP($A42, Awario!$A$2:$Z1000, 5, false), "")</f>
        <v>2688</v>
      </c>
      <c r="X42" s="7">
        <f>iferror(VLOOKUP($A42, Awario!$A$2:$G1000, 6, false), "")</f>
        <v>3.429429264</v>
      </c>
      <c r="Y42" s="7" t="b">
        <f>iferror(VLOOKUP($A42, Awario!$A$2:$Z1000, 7, false), "")</f>
        <v>1</v>
      </c>
      <c r="Z42" s="7" t="str">
        <f>iferror(VLOOKUP($A42, Awario!$A$2:$Z1000, 8, false), "")</f>
        <v/>
      </c>
      <c r="AA42" s="7">
        <f>iferror(VLOOKUP($A42, Awario!$A$2:$Z1000, 9, false), "")</f>
        <v>1.415389783</v>
      </c>
      <c r="AB42" s="7">
        <f>iferror(VLOOKUP($A42, Awario!$A$2:$Z1000, 10, false), "")</f>
        <v>-0.3612883497</v>
      </c>
      <c r="AC42" s="7" t="str">
        <f>iferror(VLOOKUP($A42, Awario!$A$2:$Z1000, 11, false), "")</f>
        <v/>
      </c>
      <c r="AD42" s="7">
        <f>iferror(VLOOKUP($A42, Awario!$A$2:$Z1000, 12, false), "")</f>
        <v>0.5270507168</v>
      </c>
      <c r="AE42" s="8">
        <f t="shared" si="3"/>
        <v>0.7259825871</v>
      </c>
      <c r="AG42" s="7">
        <f t="shared" si="4"/>
        <v>0.8110939671</v>
      </c>
      <c r="AH42" s="7">
        <f>iferror(vlookup(A42, 'October Results'!A$1:AM1000, 39, false), "")</f>
        <v>0.5689701656</v>
      </c>
      <c r="AI42" s="3">
        <f t="shared" si="5"/>
        <v>0.7505630167</v>
      </c>
    </row>
    <row r="43">
      <c r="A43" s="3">
        <v>1416.0</v>
      </c>
      <c r="B43" s="1" t="s">
        <v>110</v>
      </c>
      <c r="C43" s="7">
        <f>lookup($A43, NIL!$A53:A1000, NIL!C53:C1000)</f>
        <v>4</v>
      </c>
      <c r="D43" s="7">
        <f>lookup($A43, NIL!$A53:B1000, NIL!D53:D1000)</f>
        <v>1</v>
      </c>
      <c r="E43" s="7">
        <f>lookup($A43, NIL!$A53:D1000, NIL!E53:E1000)</f>
        <v>0.1985627281</v>
      </c>
      <c r="F43" s="7">
        <f>lookup($A43, NIL!$A53:D1000, NIL!F53:F1000)</f>
        <v>0.4169132689</v>
      </c>
      <c r="G43" s="7">
        <f>lookup($A43, NIL!$A53:E1000, NIL!G53:G1000)</f>
        <v>0.3077379985</v>
      </c>
      <c r="H43" s="8">
        <f t="shared" si="1"/>
        <v>0.5547413799</v>
      </c>
      <c r="J43" s="7">
        <f>lookup($A43, TMUI!$A53:H1000, TMUI!C53:C1000)</f>
        <v>86.99</v>
      </c>
      <c r="K43" s="7">
        <f>lookup($A43, TMUI!$A53:I1000, TMUI!D53:D1000)</f>
        <v>84.12</v>
      </c>
      <c r="L43" s="7">
        <f>lookup($A43, TMUI!$A53:J1000, TMUI!E53:E1000)</f>
        <v>84.47</v>
      </c>
      <c r="M43" s="7">
        <f>lookup($A43, TMUI!$A53:K1000, TMUI!F53:F1000)</f>
        <v>73.05</v>
      </c>
      <c r="N43" s="7">
        <f>lookup($A43, TMUI!$A53:L1000, TMUI!G53:G1000)</f>
        <v>0.860063142</v>
      </c>
      <c r="O43" s="7">
        <f>lookup($A43, TMUI!$A53:M1000, TMUI!H53:H1000)</f>
        <v>1.078434951</v>
      </c>
      <c r="P43" s="7">
        <f>lookup($A43, TMUI!$A53:N1000, TMUI!I53:I1000)</f>
        <v>1.096864686</v>
      </c>
      <c r="Q43" s="7">
        <f>lookup($A43, TMUI!$A53:O1000, TMUI!J53:J1000)</f>
        <v>1.135946676</v>
      </c>
      <c r="R43" s="7">
        <f>lookup($A43, TMUI!$A53:P1000, TMUI!K53:K1000)</f>
        <v>1.042827364</v>
      </c>
      <c r="S43" s="8">
        <f t="shared" si="2"/>
        <v>1.021189191</v>
      </c>
      <c r="U43" s="7">
        <f>iferror(VLOOKUP($A43, Awario!$A$2:$G1000, 3, false), "")</f>
        <v>2</v>
      </c>
      <c r="V43" s="7">
        <f>iferror(VLOOKUP($A43, Awario!$A$2:$Z1000, 4, false), "")</f>
        <v>0</v>
      </c>
      <c r="W43" s="7">
        <f>iferror(VLOOKUP($A43, Awario!$A$2:$Z1000, 5, false), "")</f>
        <v>25896</v>
      </c>
      <c r="X43" s="7">
        <f>iferror(VLOOKUP($A43, Awario!$A$2:$G1000, 6, false), "")</f>
        <v>4.413232686</v>
      </c>
      <c r="Y43" s="7" t="b">
        <f>iferror(VLOOKUP($A43, Awario!$A$2:$Z1000, 7, false), "")</f>
        <v>1</v>
      </c>
      <c r="Z43" s="7" t="str">
        <f>iferror(VLOOKUP($A43, Awario!$A$2:$Z1000, 8, false), "")</f>
        <v/>
      </c>
      <c r="AA43" s="7">
        <f>iferror(VLOOKUP($A43, Awario!$A$2:$Z1000, 9, false), "")</f>
        <v>2.015150229</v>
      </c>
      <c r="AB43" s="7">
        <f>iferror(VLOOKUP($A43, Awario!$A$2:$Z1000, 10, false), "")</f>
        <v>0.1650714012</v>
      </c>
      <c r="AC43" s="7" t="str">
        <f>iferror(VLOOKUP($A43, Awario!$A$2:$Z1000, 11, false), "")</f>
        <v/>
      </c>
      <c r="AD43" s="7">
        <f>iferror(VLOOKUP($A43, Awario!$A$2:$Z1000, 12, false), "")</f>
        <v>1.090110815</v>
      </c>
      <c r="AE43" s="8">
        <f t="shared" si="3"/>
        <v>1.04408372</v>
      </c>
      <c r="AG43" s="7">
        <f t="shared" si="4"/>
        <v>0.8733380971</v>
      </c>
      <c r="AH43" s="7">
        <f>iferror(vlookup(A43, 'October Results'!A$1:AM1000, 39, false), "")</f>
        <v>0.3323543673</v>
      </c>
      <c r="AI43" s="3">
        <f t="shared" si="5"/>
        <v>0.7380921646</v>
      </c>
    </row>
    <row r="44">
      <c r="A44" s="3">
        <v>1719.0</v>
      </c>
      <c r="B44" s="1" t="s">
        <v>173</v>
      </c>
      <c r="C44" s="7">
        <f>lookup($A44, NIL!$A114:A1000, NIL!C114:C1000)</f>
        <v>4</v>
      </c>
      <c r="D44" s="7">
        <f>lookup($A44, NIL!$A114:B1000, NIL!D114:D1000)</f>
        <v>1</v>
      </c>
      <c r="E44" s="7">
        <f>lookup($A44, NIL!$A114:D1000, NIL!E114:E1000)</f>
        <v>0.1985627281</v>
      </c>
      <c r="F44" s="7">
        <f>lookup($A44, NIL!$A114:D1000, NIL!F114:F1000)</f>
        <v>0.4169132689</v>
      </c>
      <c r="G44" s="7">
        <f>lookup($A44, NIL!$A114:E1000, NIL!G114:G1000)</f>
        <v>0.3077379985</v>
      </c>
      <c r="H44" s="8">
        <f t="shared" si="1"/>
        <v>0.5547413799</v>
      </c>
      <c r="J44" s="7">
        <f>lookup($A44, TMUI!$A114:H1000, TMUI!C114:C1000)</f>
        <v>72.23</v>
      </c>
      <c r="K44" s="7">
        <f>lookup($A44, TMUI!$A114:I1000, TMUI!D114:D1000)</f>
        <v>80.55</v>
      </c>
      <c r="L44" s="7">
        <f>lookup($A44, TMUI!$A114:J1000, TMUI!E114:E1000)</f>
        <v>84.3</v>
      </c>
      <c r="M44" s="7">
        <f>lookup($A44, TMUI!$A114:K1000, TMUI!F114:F1000)</f>
        <v>74.69</v>
      </c>
      <c r="N44" s="7">
        <f>lookup($A44, TMUI!$A114:L1000, TMUI!G114:G1000)</f>
        <v>-0.1405157472</v>
      </c>
      <c r="O44" s="7">
        <f>lookup($A44, TMUI!$A114:M1000, TMUI!H114:H1000)</f>
        <v>0.8395316031</v>
      </c>
      <c r="P44" s="7">
        <f>lookup($A44, TMUI!$A114:N1000, TMUI!I114:I1000)</f>
        <v>1.084313457</v>
      </c>
      <c r="Q44" s="7">
        <f>lookup($A44, TMUI!$A114:O1000, TMUI!J114:J1000)</f>
        <v>1.234083971</v>
      </c>
      <c r="R44" s="7">
        <f>lookup($A44, TMUI!$A114:P1000, TMUI!K114:K1000)</f>
        <v>0.7543533212</v>
      </c>
      <c r="S44" s="8">
        <f t="shared" si="2"/>
        <v>0.8685351583</v>
      </c>
      <c r="U44" s="7">
        <f>iferror(VLOOKUP($A44, Awario!$A$2:$G1000, 3, false), "")</f>
        <v>4</v>
      </c>
      <c r="V44" s="7">
        <f>iferror(VLOOKUP($A44, Awario!$A$2:$Z1000, 4, false), "")</f>
        <v>0</v>
      </c>
      <c r="W44" s="7">
        <f>iferror(VLOOKUP($A44, Awario!$A$2:$Z1000, 5, false), "")</f>
        <v>56188</v>
      </c>
      <c r="X44" s="7">
        <f>iferror(VLOOKUP($A44, Awario!$A$2:$G1000, 6, false), "")</f>
        <v>4.749643574</v>
      </c>
      <c r="Y44" s="7" t="b">
        <f>iferror(VLOOKUP($A44, Awario!$A$2:$Z1000, 7, false), "")</f>
        <v>1</v>
      </c>
      <c r="Z44" s="7" t="str">
        <f>iferror(VLOOKUP($A44, Awario!$A$2:$Z1000, 8, false), "")</f>
        <v/>
      </c>
      <c r="AA44" s="7">
        <f>iferror(VLOOKUP($A44, Awario!$A$2:$Z1000, 9, false), "")</f>
        <v>2.220237891</v>
      </c>
      <c r="AB44" s="7">
        <f>iferror(VLOOKUP($A44, Awario!$A$2:$Z1000, 10, false), "")</f>
        <v>1.217790903</v>
      </c>
      <c r="AC44" s="7" t="str">
        <f>iferror(VLOOKUP($A44, Awario!$A$2:$Z1000, 11, false), "")</f>
        <v/>
      </c>
      <c r="AD44" s="7">
        <f>iferror(VLOOKUP($A44, Awario!$A$2:$Z1000, 12, false), "")</f>
        <v>1.719014397</v>
      </c>
      <c r="AE44" s="8">
        <f t="shared" si="3"/>
        <v>1.311111893</v>
      </c>
      <c r="AG44" s="7">
        <f t="shared" si="4"/>
        <v>0.9114628105</v>
      </c>
      <c r="AH44" s="7">
        <f>iferror(vlookup(A44, 'October Results'!A$1:AM1000, 39, false), "")</f>
        <v>0.1805528235</v>
      </c>
      <c r="AI44" s="3">
        <f t="shared" si="5"/>
        <v>0.7287353137</v>
      </c>
    </row>
    <row r="45">
      <c r="A45" s="3">
        <v>2096.0</v>
      </c>
      <c r="B45" s="1" t="s">
        <v>254</v>
      </c>
      <c r="C45" s="7">
        <f>lookup($A45, NIL!$A210:A1000, NIL!C210:C1000)</f>
        <v>4</v>
      </c>
      <c r="D45" s="7">
        <f>lookup($A45, NIL!$A210:B1000, NIL!D210:D1000)</f>
        <v>1</v>
      </c>
      <c r="E45" s="7">
        <f>lookup($A45, NIL!$A210:D1000, NIL!E210:E1000)</f>
        <v>0.1985627281</v>
      </c>
      <c r="F45" s="7">
        <f>lookup($A45, NIL!$A210:D1000, NIL!F210:F1000)</f>
        <v>0.4169132689</v>
      </c>
      <c r="G45" s="7">
        <f>lookup($A45, NIL!$A210:E1000, NIL!G210:G1000)</f>
        <v>0.3077379985</v>
      </c>
      <c r="H45" s="8">
        <f t="shared" si="1"/>
        <v>0.5547413799</v>
      </c>
      <c r="J45" s="7">
        <f>lookup($A45, TMUI!$A210:H1000, TMUI!C210:C1000)</f>
        <v>92.19</v>
      </c>
      <c r="K45" s="7">
        <f>lookup($A45, TMUI!$A210:I1000, TMUI!D210:D1000)</f>
        <v>89.06</v>
      </c>
      <c r="L45" s="7">
        <f>lookup($A45, TMUI!$A210:J1000, TMUI!E210:E1000)</f>
        <v>65.63</v>
      </c>
      <c r="M45" s="7">
        <f>lookup($A45, TMUI!$A210:K1000, TMUI!F210:F1000)</f>
        <v>67.97</v>
      </c>
      <c r="N45" s="7">
        <f>lookup($A45, TMUI!$A210:L1000, TMUI!G210:G1000)</f>
        <v>1.21257061</v>
      </c>
      <c r="O45" s="7">
        <f>lookup($A45, TMUI!$A210:M1000, TMUI!H210:H1000)</f>
        <v>1.409018295</v>
      </c>
      <c r="P45" s="7">
        <f>lookup($A45, TMUI!$A210:N1000, TMUI!I210:I1000)</f>
        <v>-0.2941068041</v>
      </c>
      <c r="Q45" s="7">
        <f>lookup($A45, TMUI!$A210:O1000, TMUI!J210:J1000)</f>
        <v>0.831960419</v>
      </c>
      <c r="R45" s="7">
        <f>lookup($A45, TMUI!$A210:P1000, TMUI!K210:K1000)</f>
        <v>0.78986063</v>
      </c>
      <c r="S45" s="8">
        <f t="shared" si="2"/>
        <v>0.8887410365</v>
      </c>
      <c r="U45" s="7" t="str">
        <f>iferror(VLOOKUP($A45, Awario!$A$2:$G1000, 3, false), "")</f>
        <v/>
      </c>
      <c r="V45" s="7" t="str">
        <f>iferror(VLOOKUP($A45, Awario!$A$2:$Z1000, 4, false), "")</f>
        <v/>
      </c>
      <c r="W45" s="7" t="str">
        <f>iferror(VLOOKUP($A45, Awario!$A$2:$Z1000, 5, false), "")</f>
        <v/>
      </c>
      <c r="X45" s="7" t="str">
        <f>iferror(VLOOKUP($A45, Awario!$A$2:$G1000, 6, false), "")</f>
        <v/>
      </c>
      <c r="Y45" s="7" t="str">
        <f>iferror(VLOOKUP($A45, Awario!$A$2:$Z1000, 7, false), "")</f>
        <v/>
      </c>
      <c r="Z45" s="7" t="str">
        <f>iferror(VLOOKUP($A45, Awario!$A$2:$Z1000, 8, false), "")</f>
        <v/>
      </c>
      <c r="AA45" s="7" t="str">
        <f>iferror(VLOOKUP($A45, Awario!$A$2:$Z1000, 9, false), "")</f>
        <v/>
      </c>
      <c r="AB45" s="7" t="str">
        <f>iferror(VLOOKUP($A45, Awario!$A$2:$Z1000, 10, false), "")</f>
        <v/>
      </c>
      <c r="AC45" s="7" t="str">
        <f>iferror(VLOOKUP($A45, Awario!$A$2:$Z1000, 11, false), "")</f>
        <v/>
      </c>
      <c r="AD45" s="7" t="str">
        <f>iferror(VLOOKUP($A45, Awario!$A$2:$Z1000, 12, false), "")</f>
        <v/>
      </c>
      <c r="AE45" s="8" t="str">
        <f t="shared" si="3"/>
        <v/>
      </c>
      <c r="AG45" s="7">
        <f t="shared" si="4"/>
        <v>0.7217412082</v>
      </c>
      <c r="AH45" s="7" t="str">
        <f>iferror(vlookup(A45, 'October Results'!A$1:AM1000, 39, false), "")</f>
        <v/>
      </c>
      <c r="AI45" s="3">
        <f t="shared" si="5"/>
        <v>0.7217412082</v>
      </c>
    </row>
    <row r="46">
      <c r="A46" s="3">
        <v>2113.0</v>
      </c>
      <c r="B46" s="1" t="s">
        <v>266</v>
      </c>
      <c r="C46" s="7">
        <f>lookup($A46, NIL!$A223:A1000, NIL!C223:C1000)</f>
        <v>4</v>
      </c>
      <c r="D46" s="7">
        <f>lookup($A46, NIL!$A223:B1000, NIL!D223:D1000)</f>
        <v>1</v>
      </c>
      <c r="E46" s="7">
        <f>lookup($A46, NIL!$A223:D1000, NIL!E223:E1000)</f>
        <v>0.1985627281</v>
      </c>
      <c r="F46" s="7">
        <f>lookup($A46, NIL!$A223:D1000, NIL!F223:F1000)</f>
        <v>0.4169132689</v>
      </c>
      <c r="G46" s="7">
        <f>lookup($A46, NIL!$A223:E1000, NIL!G223:G1000)</f>
        <v>0.3077379985</v>
      </c>
      <c r="H46" s="8">
        <f t="shared" si="1"/>
        <v>0.5547413799</v>
      </c>
      <c r="J46" s="7">
        <f>lookup($A46, TMUI!$A223:H1000, TMUI!C223:C1000)</f>
        <v>89.06</v>
      </c>
      <c r="K46" s="7">
        <f>lookup($A46, TMUI!$A223:I1000, TMUI!D223:D1000)</f>
        <v>80.47</v>
      </c>
      <c r="L46" s="7">
        <f>lookup($A46, TMUI!$A223:J1000, TMUI!E223:E1000)</f>
        <v>79.69</v>
      </c>
      <c r="M46" s="7">
        <f>lookup($A46, TMUI!$A223:K1000, TMUI!F223:F1000)</f>
        <v>63.28</v>
      </c>
      <c r="N46" s="7">
        <f>lookup($A46, TMUI!$A223:L1000, TMUI!G223:G1000)</f>
        <v>1.00038823</v>
      </c>
      <c r="O46" s="7">
        <f>lookup($A46, TMUI!$A223:M1000, TMUI!H223:H1000)</f>
        <v>0.8341780267</v>
      </c>
      <c r="P46" s="7">
        <f>lookup($A46, TMUI!$A223:N1000, TMUI!I223:I1000)</f>
        <v>0.7439536605</v>
      </c>
      <c r="Q46" s="7">
        <f>lookup($A46, TMUI!$A223:O1000, TMUI!J223:J1000)</f>
        <v>0.5513116897</v>
      </c>
      <c r="R46" s="7">
        <f>lookup($A46, TMUI!$A223:P1000, TMUI!K223:K1000)</f>
        <v>0.7824579018</v>
      </c>
      <c r="S46" s="8">
        <f t="shared" si="2"/>
        <v>0.884566505</v>
      </c>
      <c r="U46" s="7" t="str">
        <f>iferror(VLOOKUP($A46, Awario!$A$2:$G1000, 3, false), "")</f>
        <v/>
      </c>
      <c r="V46" s="7" t="str">
        <f>iferror(VLOOKUP($A46, Awario!$A$2:$Z1000, 4, false), "")</f>
        <v/>
      </c>
      <c r="W46" s="7" t="str">
        <f>iferror(VLOOKUP($A46, Awario!$A$2:$Z1000, 5, false), "")</f>
        <v/>
      </c>
      <c r="X46" s="7" t="str">
        <f>iferror(VLOOKUP($A46, Awario!$A$2:$G1000, 6, false), "")</f>
        <v/>
      </c>
      <c r="Y46" s="7" t="str">
        <f>iferror(VLOOKUP($A46, Awario!$A$2:$Z1000, 7, false), "")</f>
        <v/>
      </c>
      <c r="Z46" s="7" t="str">
        <f>iferror(VLOOKUP($A46, Awario!$A$2:$Z1000, 8, false), "")</f>
        <v/>
      </c>
      <c r="AA46" s="7" t="str">
        <f>iferror(VLOOKUP($A46, Awario!$A$2:$Z1000, 9, false), "")</f>
        <v/>
      </c>
      <c r="AB46" s="7" t="str">
        <f>iferror(VLOOKUP($A46, Awario!$A$2:$Z1000, 10, false), "")</f>
        <v/>
      </c>
      <c r="AC46" s="7" t="str">
        <f>iferror(VLOOKUP($A46, Awario!$A$2:$Z1000, 11, false), "")</f>
        <v/>
      </c>
      <c r="AD46" s="7" t="str">
        <f>iferror(VLOOKUP($A46, Awario!$A$2:$Z1000, 12, false), "")</f>
        <v/>
      </c>
      <c r="AE46" s="8" t="str">
        <f t="shared" si="3"/>
        <v/>
      </c>
      <c r="AG46" s="7">
        <f t="shared" si="4"/>
        <v>0.7196539424</v>
      </c>
      <c r="AH46" s="7" t="str">
        <f>iferror(vlookup(A46, 'October Results'!A$1:AM1000, 39, false), "")</f>
        <v/>
      </c>
      <c r="AI46" s="3">
        <f t="shared" si="5"/>
        <v>0.7196539424</v>
      </c>
    </row>
    <row r="47">
      <c r="A47" s="3">
        <v>2011.0</v>
      </c>
      <c r="B47" s="1" t="s">
        <v>139</v>
      </c>
      <c r="C47" s="7">
        <f>lookup($A47, NIL!$A185:A1000, NIL!C185:C1000)</f>
        <v>4</v>
      </c>
      <c r="D47" s="7">
        <f>lookup($A47, NIL!$A185:B1000, NIL!D185:D1000)</f>
        <v>1</v>
      </c>
      <c r="E47" s="7">
        <f>lookup($A47, NIL!$A185:D1000, NIL!E185:E1000)</f>
        <v>0.1985627281</v>
      </c>
      <c r="F47" s="7">
        <f>lookup($A47, NIL!$A185:D1000, NIL!F185:F1000)</f>
        <v>0.4169132689</v>
      </c>
      <c r="G47" s="7">
        <f>lookup($A47, NIL!$A185:E1000, NIL!G185:G1000)</f>
        <v>0.3077379985</v>
      </c>
      <c r="H47" s="8">
        <f t="shared" si="1"/>
        <v>0.5547413799</v>
      </c>
      <c r="J47" s="7">
        <f>lookup($A47, TMUI!$A185:H1000, TMUI!C185:C1000)</f>
        <v>94.45</v>
      </c>
      <c r="K47" s="7">
        <f>lookup($A47, TMUI!$A185:I1000, TMUI!D185:D1000)</f>
        <v>82.77</v>
      </c>
      <c r="L47" s="7">
        <f>lookup($A47, TMUI!$A185:J1000, TMUI!E185:E1000)</f>
        <v>82.7</v>
      </c>
      <c r="M47" s="7">
        <f>lookup($A47, TMUI!$A185:K1000, TMUI!F185:F1000)</f>
        <v>67.89</v>
      </c>
      <c r="N47" s="7">
        <f>lookup($A47, TMUI!$A185:L1000, TMUI!G185:G1000)</f>
        <v>1.365775778</v>
      </c>
      <c r="O47" s="7">
        <f>lookup($A47, TMUI!$A185:M1000, TMUI!H185:H1000)</f>
        <v>0.9880933489</v>
      </c>
      <c r="P47" s="7">
        <f>lookup($A47, TMUI!$A185:N1000, TMUI!I185:I1000)</f>
        <v>0.9661842436</v>
      </c>
      <c r="Q47" s="7">
        <f>lookup($A47, TMUI!$A185:O1000, TMUI!J185:J1000)</f>
        <v>0.8271732338</v>
      </c>
      <c r="R47" s="7">
        <f>lookup($A47, TMUI!$A185:P1000, TMUI!K185:K1000)</f>
        <v>1.036806651</v>
      </c>
      <c r="S47" s="8">
        <f t="shared" si="2"/>
        <v>1.018237031</v>
      </c>
      <c r="U47" s="7">
        <f>iferror(VLOOKUP($A47, Awario!$A$2:$G1000, 3, false), "")</f>
        <v>2</v>
      </c>
      <c r="V47" s="7" t="str">
        <f>iferror(VLOOKUP($A47, Awario!$A$2:$Z1000, 4, false), "")</f>
        <v/>
      </c>
      <c r="W47" s="7">
        <f>iferror(VLOOKUP($A47, Awario!$A$2:$Z1000, 5, false), "")</f>
        <v>76</v>
      </c>
      <c r="X47" s="7">
        <f>iferror(VLOOKUP($A47, Awario!$A$2:$G1000, 6, false), "")</f>
        <v>1.880813592</v>
      </c>
      <c r="Y47" s="7" t="b">
        <f>iferror(VLOOKUP($A47, Awario!$A$2:$Z1000, 7, false), "")</f>
        <v>1</v>
      </c>
      <c r="Z47" s="7" t="str">
        <f>iferror(VLOOKUP($A47, Awario!$A$2:$Z1000, 8, false), "")</f>
        <v/>
      </c>
      <c r="AA47" s="7">
        <f>iferror(VLOOKUP($A47, Awario!$A$2:$Z1000, 9, false), "")</f>
        <v>0.4713003397</v>
      </c>
      <c r="AB47" s="7">
        <f>iferror(VLOOKUP($A47, Awario!$A$2:$Z1000, 10, false), "")</f>
        <v>0.1650714012</v>
      </c>
      <c r="AC47" s="7" t="str">
        <f>iferror(VLOOKUP($A47, Awario!$A$2:$Z1000, 11, false), "")</f>
        <v/>
      </c>
      <c r="AD47" s="7">
        <f>iferror(VLOOKUP($A47, Awario!$A$2:$Z1000, 12, false), "")</f>
        <v>0.3181858704</v>
      </c>
      <c r="AE47" s="8">
        <f t="shared" si="3"/>
        <v>0.5640796667</v>
      </c>
      <c r="AG47" s="7">
        <f t="shared" si="4"/>
        <v>0.7123526925</v>
      </c>
      <c r="AH47" s="7">
        <f>iferror(vlookup(A47, 'October Results'!A$1:AM1000, 39, false), "")</f>
        <v>0.7251430601</v>
      </c>
      <c r="AI47" s="3">
        <f t="shared" si="5"/>
        <v>0.7155502844</v>
      </c>
    </row>
    <row r="48">
      <c r="A48" s="3">
        <v>1711.0</v>
      </c>
      <c r="B48" s="13" t="s">
        <v>169</v>
      </c>
      <c r="C48" s="7">
        <f>lookup($A48, NIL!$A107:A1000, NIL!C107:C1000)</f>
        <v>4</v>
      </c>
      <c r="D48" s="7">
        <f>lookup($A48, NIL!$A107:B1000, NIL!D107:D1000)</f>
        <v>1</v>
      </c>
      <c r="E48" s="7">
        <f>lookup($A48, NIL!$A107:D1000, NIL!E107:E1000)</f>
        <v>0.1985627281</v>
      </c>
      <c r="F48" s="7">
        <f>lookup($A48, NIL!$A107:D1000, NIL!F107:F1000)</f>
        <v>0.4169132689</v>
      </c>
      <c r="G48" s="7">
        <f>lookup($A48, NIL!$A107:E1000, NIL!G107:G1000)</f>
        <v>0.3077379985</v>
      </c>
      <c r="H48" s="8">
        <f t="shared" si="1"/>
        <v>0.5547413799</v>
      </c>
      <c r="J48" s="7">
        <f>lookup($A48, TMUI!$A107:H1000, TMUI!C107:C1000)</f>
        <v>85.93</v>
      </c>
      <c r="K48" s="7">
        <f>lookup($A48, TMUI!$A107:I1000, TMUI!D107:D1000)</f>
        <v>81.01</v>
      </c>
      <c r="L48" s="7">
        <f>lookup($A48, TMUI!$A107:J1000, TMUI!E107:E1000)</f>
        <v>74.51</v>
      </c>
      <c r="M48" s="7">
        <f>lookup($A48, TMUI!$A107:K1000, TMUI!F107:F1000)</f>
        <v>68.26</v>
      </c>
      <c r="N48" s="7">
        <f>lookup($A48, TMUI!$A107:L1000, TMUI!G107:G1000)</f>
        <v>0.7882058505</v>
      </c>
      <c r="O48" s="7">
        <f>lookup($A48, TMUI!$A107:M1000, TMUI!H107:H1000)</f>
        <v>0.8703146676</v>
      </c>
      <c r="P48" s="7">
        <f>lookup($A48, TMUI!$A107:N1000, TMUI!I107:I1000)</f>
        <v>0.3615103314</v>
      </c>
      <c r="Q48" s="7">
        <f>lookup($A48, TMUI!$A107:O1000, TMUI!J107:J1000)</f>
        <v>0.8493139652</v>
      </c>
      <c r="R48" s="7">
        <f>lookup($A48, TMUI!$A107:P1000, TMUI!K107:K1000)</f>
        <v>0.7173362037</v>
      </c>
      <c r="S48" s="8">
        <f t="shared" si="2"/>
        <v>0.8469570259</v>
      </c>
      <c r="U48" s="7">
        <f>iferror(VLOOKUP($A48, Awario!$A$2:$G1000, 3, false), "")</f>
        <v>5</v>
      </c>
      <c r="V48" s="7">
        <f>iferror(VLOOKUP($A48, Awario!$A$2:$Z1000, 4, false), "")</f>
        <v>0</v>
      </c>
      <c r="W48" s="7">
        <f>iferror(VLOOKUP($A48, Awario!$A$2:$Z1000, 5, false), "")</f>
        <v>0</v>
      </c>
      <c r="X48" s="7">
        <f>iferror(VLOOKUP($A48, Awario!$A$2:$G1000, 6, false), "")</f>
        <v>0</v>
      </c>
      <c r="Y48" s="7" t="b">
        <f>iferror(VLOOKUP($A48, Awario!$A$2:$Z1000, 7, false), "")</f>
        <v>1</v>
      </c>
      <c r="Z48" s="7" t="str">
        <f>iferror(VLOOKUP($A48, Awario!$A$2:$Z1000, 8, false), "")</f>
        <v/>
      </c>
      <c r="AA48" s="7">
        <f>iferror(VLOOKUP($A48, Awario!$A$2:$Z1000, 9, false), "")</f>
        <v>-0.6753083961</v>
      </c>
      <c r="AB48" s="7">
        <f>iferror(VLOOKUP($A48, Awario!$A$2:$Z1000, 10, false), "")</f>
        <v>1.744150654</v>
      </c>
      <c r="AC48" s="7" t="str">
        <f>iferror(VLOOKUP($A48, Awario!$A$2:$Z1000, 11, false), "")</f>
        <v/>
      </c>
      <c r="AD48" s="7">
        <f>iferror(VLOOKUP($A48, Awario!$A$2:$Z1000, 12, false), "")</f>
        <v>0.5344211288</v>
      </c>
      <c r="AE48" s="8">
        <f t="shared" si="3"/>
        <v>0.7310411266</v>
      </c>
      <c r="AG48" s="7">
        <f t="shared" si="4"/>
        <v>0.7109131775</v>
      </c>
      <c r="AH48" s="7" t="str">
        <f>iferror(vlookup(A48, 'October Results'!A$1:AM1000, 39, false), "")</f>
        <v/>
      </c>
      <c r="AI48" s="3">
        <f t="shared" si="5"/>
        <v>0.7109131775</v>
      </c>
    </row>
    <row r="49">
      <c r="A49" s="3">
        <v>2086.0</v>
      </c>
      <c r="B49" s="1" t="s">
        <v>249</v>
      </c>
      <c r="C49" s="7">
        <f>lookup($A49, NIL!$A203:A1000, NIL!C203:C1000)</f>
        <v>4</v>
      </c>
      <c r="D49" s="7">
        <f>lookup($A49, NIL!$A203:B1000, NIL!D203:D1000)</f>
        <v>1</v>
      </c>
      <c r="E49" s="7">
        <f>lookup($A49, NIL!$A203:D1000, NIL!E203:E1000)</f>
        <v>0.1985627281</v>
      </c>
      <c r="F49" s="7">
        <f>lookup($A49, NIL!$A203:D1000, NIL!F203:F1000)</f>
        <v>0.4169132689</v>
      </c>
      <c r="G49" s="7">
        <f>lookup($A49, NIL!$A203:E1000, NIL!G203:G1000)</f>
        <v>0.3077379985</v>
      </c>
      <c r="H49" s="8">
        <f t="shared" si="1"/>
        <v>0.5547413799</v>
      </c>
      <c r="J49" s="7">
        <f>lookup($A49, TMUI!$A203:H1000, TMUI!C203:C1000)</f>
        <v>77.34</v>
      </c>
      <c r="K49" s="7">
        <f>lookup($A49, TMUI!$A203:I1000, TMUI!D203:D1000)</f>
        <v>83.59</v>
      </c>
      <c r="L49" s="7">
        <f>lookup($A49, TMUI!$A203:J1000, TMUI!E203:E1000)</f>
        <v>78.91</v>
      </c>
      <c r="M49" s="7">
        <f>lookup($A49, TMUI!$A203:K1000, TMUI!F203:F1000)</f>
        <v>71.88</v>
      </c>
      <c r="N49" s="7">
        <f>lookup($A49, TMUI!$A203:L1000, TMUI!G203:G1000)</f>
        <v>0.2058906297</v>
      </c>
      <c r="O49" s="7">
        <f>lookup($A49, TMUI!$A203:M1000, TMUI!H203:H1000)</f>
        <v>1.042967507</v>
      </c>
      <c r="P49" s="7">
        <f>lookup($A49, TMUI!$A203:N1000, TMUI!I203:I1000)</f>
        <v>0.6863656689</v>
      </c>
      <c r="Q49" s="7">
        <f>lookup($A49, TMUI!$A203:O1000, TMUI!J203:J1000)</f>
        <v>1.065934093</v>
      </c>
      <c r="R49" s="7">
        <f>lookup($A49, TMUI!$A203:P1000, TMUI!K203:K1000)</f>
        <v>0.7502894748</v>
      </c>
      <c r="S49" s="8">
        <f t="shared" si="2"/>
        <v>0.866192516</v>
      </c>
      <c r="U49" s="7" t="str">
        <f>iferror(VLOOKUP($A49, Awario!$A$2:$G1000, 3, false), "")</f>
        <v/>
      </c>
      <c r="V49" s="7" t="str">
        <f>iferror(VLOOKUP($A49, Awario!$A$2:$Z1000, 4, false), "")</f>
        <v/>
      </c>
      <c r="W49" s="7" t="str">
        <f>iferror(VLOOKUP($A49, Awario!$A$2:$Z1000, 5, false), "")</f>
        <v/>
      </c>
      <c r="X49" s="7" t="str">
        <f>iferror(VLOOKUP($A49, Awario!$A$2:$G1000, 6, false), "")</f>
        <v/>
      </c>
      <c r="Y49" s="7" t="str">
        <f>iferror(VLOOKUP($A49, Awario!$A$2:$Z1000, 7, false), "")</f>
        <v/>
      </c>
      <c r="Z49" s="7" t="str">
        <f>iferror(VLOOKUP($A49, Awario!$A$2:$Z1000, 8, false), "")</f>
        <v/>
      </c>
      <c r="AA49" s="7" t="str">
        <f>iferror(VLOOKUP($A49, Awario!$A$2:$Z1000, 9, false), "")</f>
        <v/>
      </c>
      <c r="AB49" s="7" t="str">
        <f>iferror(VLOOKUP($A49, Awario!$A$2:$Z1000, 10, false), "")</f>
        <v/>
      </c>
      <c r="AC49" s="7" t="str">
        <f>iferror(VLOOKUP($A49, Awario!$A$2:$Z1000, 11, false), "")</f>
        <v/>
      </c>
      <c r="AD49" s="7" t="str">
        <f>iferror(VLOOKUP($A49, Awario!$A$2:$Z1000, 12, false), "")</f>
        <v/>
      </c>
      <c r="AE49" s="8" t="str">
        <f t="shared" si="3"/>
        <v/>
      </c>
      <c r="AG49" s="7">
        <f t="shared" si="4"/>
        <v>0.7104669479</v>
      </c>
      <c r="AH49" s="7" t="str">
        <f>iferror(vlookup(A49, 'October Results'!A$1:AM1000, 39, false), "")</f>
        <v/>
      </c>
      <c r="AI49" s="3">
        <f t="shared" si="5"/>
        <v>0.7104669479</v>
      </c>
    </row>
    <row r="50">
      <c r="A50" s="3">
        <v>1846.0</v>
      </c>
      <c r="B50" s="1" t="s">
        <v>105</v>
      </c>
      <c r="C50" s="7">
        <f>lookup($A50, NIL!$A143:A1000, NIL!C143:C1000)</f>
        <v>4</v>
      </c>
      <c r="D50" s="7">
        <f>lookup($A50, NIL!$A143:B1000, NIL!D143:D1000)</f>
        <v>1</v>
      </c>
      <c r="E50" s="7">
        <f>lookup($A50, NIL!$A143:D1000, NIL!E143:E1000)</f>
        <v>0.1985627281</v>
      </c>
      <c r="F50" s="7">
        <f>lookup($A50, NIL!$A143:D1000, NIL!F143:F1000)</f>
        <v>0.4169132689</v>
      </c>
      <c r="G50" s="7">
        <f>lookup($A50, NIL!$A143:E1000, NIL!G143:G1000)</f>
        <v>0.3077379985</v>
      </c>
      <c r="H50" s="8">
        <f t="shared" si="1"/>
        <v>0.5547413799</v>
      </c>
      <c r="J50" s="7">
        <f>lookup($A50, TMUI!$A143:H1000, TMUI!C143:C1000)</f>
        <v>87.13</v>
      </c>
      <c r="K50" s="7">
        <f>lookup($A50, TMUI!$A143:I1000, TMUI!D143:D1000)</f>
        <v>75.41</v>
      </c>
      <c r="L50" s="7">
        <f>lookup($A50, TMUI!$A143:J1000, TMUI!E143:E1000)</f>
        <v>82.63</v>
      </c>
      <c r="M50" s="7">
        <f>lookup($A50, TMUI!$A143:K1000, TMUI!F143:F1000)</f>
        <v>64.81</v>
      </c>
      <c r="N50" s="7">
        <f>lookup($A50, TMUI!$A143:L1000, TMUI!G143:G1000)</f>
        <v>0.8695537277</v>
      </c>
      <c r="O50" s="7">
        <f>lookup($A50, TMUI!$A143:M1000, TMUI!H143:H1000)</f>
        <v>0.4955643178</v>
      </c>
      <c r="P50" s="7">
        <f>lookup($A50, TMUI!$A143:N1000, TMUI!I143:I1000)</f>
        <v>0.9610160905</v>
      </c>
      <c r="Q50" s="7">
        <f>lookup($A50, TMUI!$A143:O1000, TMUI!J143:J1000)</f>
        <v>0.6428666056</v>
      </c>
      <c r="R50" s="7">
        <f>lookup($A50, TMUI!$A143:P1000, TMUI!K143:K1000)</f>
        <v>0.7422501854</v>
      </c>
      <c r="S50" s="8">
        <f t="shared" si="2"/>
        <v>0.8615394277</v>
      </c>
      <c r="U50" s="7">
        <f>iferror(VLOOKUP($A50, Awario!$A$2:$G1000, 3, false), "")</f>
        <v>4</v>
      </c>
      <c r="V50" s="7">
        <f>iferror(VLOOKUP($A50, Awario!$A$2:$Z1000, 4, false), "")</f>
        <v>0</v>
      </c>
      <c r="W50" s="7">
        <f>iferror(VLOOKUP($A50, Awario!$A$2:$Z1000, 5, false), "")</f>
        <v>0</v>
      </c>
      <c r="X50" s="7">
        <f>iferror(VLOOKUP($A50, Awario!$A$2:$G1000, 6, false), "")</f>
        <v>0</v>
      </c>
      <c r="Y50" s="7" t="b">
        <f>iferror(VLOOKUP($A50, Awario!$A$2:$Z1000, 7, false), "")</f>
        <v>1</v>
      </c>
      <c r="Z50" s="7" t="str">
        <f>iferror(VLOOKUP($A50, Awario!$A$2:$Z1000, 8, false), "")</f>
        <v/>
      </c>
      <c r="AA50" s="7">
        <f>iferror(VLOOKUP($A50, Awario!$A$2:$Z1000, 9, false), "")</f>
        <v>-0.6753083961</v>
      </c>
      <c r="AB50" s="7">
        <f>iferror(VLOOKUP($A50, Awario!$A$2:$Z1000, 10, false), "")</f>
        <v>1.217790903</v>
      </c>
      <c r="AC50" s="7" t="str">
        <f>iferror(VLOOKUP($A50, Awario!$A$2:$Z1000, 11, false), "")</f>
        <v/>
      </c>
      <c r="AD50" s="7">
        <f>iferror(VLOOKUP($A50, Awario!$A$2:$Z1000, 12, false), "")</f>
        <v>0.2712412534</v>
      </c>
      <c r="AE50" s="8">
        <f t="shared" si="3"/>
        <v>0.5208082693</v>
      </c>
      <c r="AG50" s="7">
        <f t="shared" si="4"/>
        <v>0.645696359</v>
      </c>
      <c r="AH50" s="7">
        <f>iferror(vlookup(A50, 'October Results'!A$1:AM1000, 39, false), "")</f>
        <v>0.8720827407</v>
      </c>
      <c r="AI50" s="3">
        <f t="shared" si="5"/>
        <v>0.7022929544</v>
      </c>
    </row>
    <row r="51">
      <c r="A51" s="3">
        <v>1717.0</v>
      </c>
      <c r="B51" s="1" t="s">
        <v>172</v>
      </c>
      <c r="C51" s="7">
        <f>lookup($A51, NIL!$A113:A1000, NIL!C113:C1000)</f>
        <v>4</v>
      </c>
      <c r="D51" s="7">
        <f>lookup($A51, NIL!$A113:B1000, NIL!D113:D1000)</f>
        <v>1</v>
      </c>
      <c r="E51" s="7">
        <f>lookup($A51, NIL!$A113:D1000, NIL!E113:E1000)</f>
        <v>0.1985627281</v>
      </c>
      <c r="F51" s="7">
        <f>lookup($A51, NIL!$A113:D1000, NIL!F113:F1000)</f>
        <v>0.4169132689</v>
      </c>
      <c r="G51" s="7">
        <f>lookup($A51, NIL!$A113:E1000, NIL!G113:G1000)</f>
        <v>0.3077379985</v>
      </c>
      <c r="H51" s="8">
        <f t="shared" si="1"/>
        <v>0.5547413799</v>
      </c>
      <c r="J51" s="7">
        <f>lookup($A51, TMUI!$A113:H1000, TMUI!C113:C1000)</f>
        <v>83.68</v>
      </c>
      <c r="K51" s="7">
        <f>lookup($A51, TMUI!$A113:I1000, TMUI!D113:D1000)</f>
        <v>74</v>
      </c>
      <c r="L51" s="7">
        <f>lookup($A51, TMUI!$A113:J1000, TMUI!E113:E1000)</f>
        <v>79.68</v>
      </c>
      <c r="M51" s="7">
        <f>lookup($A51, TMUI!$A113:K1000, TMUI!F113:F1000)</f>
        <v>72.3</v>
      </c>
      <c r="N51" s="7">
        <f>lookup($A51, TMUI!$A113:L1000, TMUI!G113:G1000)</f>
        <v>0.6356785808</v>
      </c>
      <c r="O51" s="7">
        <f>lookup($A51, TMUI!$A113:M1000, TMUI!H113:H1000)</f>
        <v>0.4012075333</v>
      </c>
      <c r="P51" s="7">
        <f>lookup($A51, TMUI!$A113:N1000, TMUI!I113:I1000)</f>
        <v>0.7432153529</v>
      </c>
      <c r="Q51" s="7">
        <f>lookup($A51, TMUI!$A113:O1000, TMUI!J113:J1000)</f>
        <v>1.091066815</v>
      </c>
      <c r="R51" s="7">
        <f>lookup($A51, TMUI!$A113:P1000, TMUI!K113:K1000)</f>
        <v>0.7177920706</v>
      </c>
      <c r="S51" s="8">
        <f t="shared" si="2"/>
        <v>0.8472261036</v>
      </c>
      <c r="U51" s="7" t="str">
        <f>iferror(VLOOKUP($A51, Awario!$A$2:$G1000, 3, false), "")</f>
        <v/>
      </c>
      <c r="V51" s="7" t="str">
        <f>iferror(VLOOKUP($A51, Awario!$A$2:$Z1000, 4, false), "")</f>
        <v/>
      </c>
      <c r="W51" s="7" t="str">
        <f>iferror(VLOOKUP($A51, Awario!$A$2:$Z1000, 5, false), "")</f>
        <v/>
      </c>
      <c r="X51" s="7" t="str">
        <f>iferror(VLOOKUP($A51, Awario!$A$2:$G1000, 6, false), "")</f>
        <v/>
      </c>
      <c r="Y51" s="7" t="str">
        <f>iferror(VLOOKUP($A51, Awario!$A$2:$Z1000, 7, false), "")</f>
        <v/>
      </c>
      <c r="Z51" s="7" t="str">
        <f>iferror(VLOOKUP($A51, Awario!$A$2:$Z1000, 8, false), "")</f>
        <v/>
      </c>
      <c r="AA51" s="7" t="str">
        <f>iferror(VLOOKUP($A51, Awario!$A$2:$Z1000, 9, false), "")</f>
        <v/>
      </c>
      <c r="AB51" s="7" t="str">
        <f>iferror(VLOOKUP($A51, Awario!$A$2:$Z1000, 10, false), "")</f>
        <v/>
      </c>
      <c r="AC51" s="7" t="str">
        <f>iferror(VLOOKUP($A51, Awario!$A$2:$Z1000, 11, false), "")</f>
        <v/>
      </c>
      <c r="AD51" s="7" t="str">
        <f>iferror(VLOOKUP($A51, Awario!$A$2:$Z1000, 12, false), "")</f>
        <v/>
      </c>
      <c r="AE51" s="8" t="str">
        <f t="shared" si="3"/>
        <v/>
      </c>
      <c r="AG51" s="7">
        <f t="shared" si="4"/>
        <v>0.7009837417</v>
      </c>
      <c r="AH51" s="7" t="str">
        <f>iferror(vlookup(A51, 'October Results'!A$1:AM1000, 39, false), "")</f>
        <v/>
      </c>
      <c r="AI51" s="3">
        <f t="shared" si="5"/>
        <v>0.7009837417</v>
      </c>
    </row>
    <row r="52">
      <c r="A52" s="3">
        <v>1458.0</v>
      </c>
      <c r="B52" s="1" t="s">
        <v>125</v>
      </c>
      <c r="C52" s="7">
        <f>lookup($A52, NIL!$A66:A1000, NIL!C66:C1000)</f>
        <v>4</v>
      </c>
      <c r="D52" s="7">
        <f>lookup($A52, NIL!$A66:B1000, NIL!D66:D1000)</f>
        <v>1</v>
      </c>
      <c r="E52" s="7">
        <f>lookup($A52, NIL!$A66:D1000, NIL!E66:E1000)</f>
        <v>0.1985627281</v>
      </c>
      <c r="F52" s="7">
        <f>lookup($A52, NIL!$A66:D1000, NIL!F66:F1000)</f>
        <v>0.4169132689</v>
      </c>
      <c r="G52" s="7">
        <f>lookup($A52, NIL!$A66:E1000, NIL!G66:G1000)</f>
        <v>0.3077379985</v>
      </c>
      <c r="H52" s="8">
        <f t="shared" si="1"/>
        <v>0.5547413799</v>
      </c>
      <c r="J52" s="7">
        <f>lookup($A52, TMUI!$A66:H1000, TMUI!C66:C1000)</f>
        <v>92.99</v>
      </c>
      <c r="K52" s="7">
        <f>lookup($A52, TMUI!$A66:I1000, TMUI!D66:D1000)</f>
        <v>77.41</v>
      </c>
      <c r="L52" s="7">
        <f>lookup($A52, TMUI!$A66:J1000, TMUI!E66:E1000)</f>
        <v>85.13</v>
      </c>
      <c r="M52" s="7">
        <f>lookup($A52, TMUI!$A66:K1000, TMUI!F66:F1000)</f>
        <v>70.22</v>
      </c>
      <c r="N52" s="7">
        <f>lookup($A52, TMUI!$A66:L1000, TMUI!G66:G1000)</f>
        <v>1.266802528</v>
      </c>
      <c r="O52" s="7">
        <f>lookup($A52, TMUI!$A66:M1000, TMUI!H66:H1000)</f>
        <v>0.6294037284</v>
      </c>
      <c r="P52" s="7">
        <f>lookup($A52, TMUI!$A66:N1000, TMUI!I66:I1000)</f>
        <v>1.145592987</v>
      </c>
      <c r="Q52" s="7">
        <f>lookup($A52, TMUI!$A66:O1000, TMUI!J66:J1000)</f>
        <v>0.9666000013</v>
      </c>
      <c r="R52" s="7">
        <f>lookup($A52, TMUI!$A66:P1000, TMUI!K66:K1000)</f>
        <v>1.002099811</v>
      </c>
      <c r="S52" s="8">
        <f t="shared" si="2"/>
        <v>1.001049355</v>
      </c>
      <c r="U52" s="7">
        <f>iferror(VLOOKUP($A52, Awario!$A$2:$G1000, 3, false), "")</f>
        <v>2</v>
      </c>
      <c r="V52" s="7">
        <f>iferror(VLOOKUP($A52, Awario!$A$2:$Z1000, 4, false), "")</f>
        <v>0</v>
      </c>
      <c r="W52" s="7">
        <f>iferror(VLOOKUP($A52, Awario!$A$2:$Z1000, 5, false), "")</f>
        <v>2647</v>
      </c>
      <c r="X52" s="7">
        <f>iferror(VLOOKUP($A52, Awario!$A$2:$G1000, 6, false), "")</f>
        <v>3.422753941</v>
      </c>
      <c r="Y52" s="7" t="b">
        <f>iferror(VLOOKUP($A52, Awario!$A$2:$Z1000, 7, false), "")</f>
        <v>1</v>
      </c>
      <c r="Z52" s="7" t="str">
        <f>iferror(VLOOKUP($A52, Awario!$A$2:$Z1000, 8, false), "")</f>
        <v/>
      </c>
      <c r="AA52" s="7">
        <f>iferror(VLOOKUP($A52, Awario!$A$2:$Z1000, 9, false), "")</f>
        <v>1.411320276</v>
      </c>
      <c r="AB52" s="7">
        <f>iferror(VLOOKUP($A52, Awario!$A$2:$Z1000, 10, false), "")</f>
        <v>0.1650714012</v>
      </c>
      <c r="AC52" s="7" t="str">
        <f>iferror(VLOOKUP($A52, Awario!$A$2:$Z1000, 11, false), "")</f>
        <v/>
      </c>
      <c r="AD52" s="7">
        <f>iferror(VLOOKUP($A52, Awario!$A$2:$Z1000, 12, false), "")</f>
        <v>0.7881958388</v>
      </c>
      <c r="AE52" s="8">
        <f t="shared" si="3"/>
        <v>0.8878039417</v>
      </c>
      <c r="AG52" s="7">
        <f t="shared" si="4"/>
        <v>0.8145315588</v>
      </c>
      <c r="AH52" s="7">
        <f>iferror(vlookup(A52, 'October Results'!A$1:AM1000, 39, false), "")</f>
        <v>0.3436274525</v>
      </c>
      <c r="AI52" s="3">
        <f t="shared" si="5"/>
        <v>0.6968055323</v>
      </c>
    </row>
    <row r="53">
      <c r="A53" s="3">
        <v>1965.0</v>
      </c>
      <c r="B53" s="1" t="s">
        <v>199</v>
      </c>
      <c r="C53" s="7">
        <f>lookup($A53, NIL!$A171:A1000, NIL!C171:C1000)</f>
        <v>4</v>
      </c>
      <c r="D53" s="7">
        <f>lookup($A53, NIL!$A171:B1000, NIL!D171:D1000)</f>
        <v>1</v>
      </c>
      <c r="E53" s="7">
        <f>lookup($A53, NIL!$A171:D1000, NIL!E171:E1000)</f>
        <v>0.1985627281</v>
      </c>
      <c r="F53" s="7">
        <f>lookup($A53, NIL!$A171:D1000, NIL!F171:F1000)</f>
        <v>0.4169132689</v>
      </c>
      <c r="G53" s="7">
        <f>lookup($A53, NIL!$A171:E1000, NIL!G171:G1000)</f>
        <v>0.3077379985</v>
      </c>
      <c r="H53" s="8">
        <f t="shared" si="1"/>
        <v>0.5547413799</v>
      </c>
      <c r="J53" s="7">
        <f>lookup($A53, TMUI!$A171:H1000, TMUI!C171:C1000)</f>
        <v>84.69</v>
      </c>
      <c r="K53" s="7">
        <f>lookup($A53, TMUI!$A171:I1000, TMUI!D171:D1000)</f>
        <v>78.28</v>
      </c>
      <c r="L53" s="7">
        <f>lookup($A53, TMUI!$A171:J1000, TMUI!E171:E1000)</f>
        <v>75.67</v>
      </c>
      <c r="M53" s="7">
        <f>lookup($A53, TMUI!$A171:K1000, TMUI!F171:F1000)</f>
        <v>66.6</v>
      </c>
      <c r="N53" s="7">
        <f>lookup($A53, TMUI!$A171:L1000, TMUI!G171:G1000)</f>
        <v>0.7041463774</v>
      </c>
      <c r="O53" s="7">
        <f>lookup($A53, TMUI!$A171:M1000, TMUI!H171:H1000)</f>
        <v>0.6876238721</v>
      </c>
      <c r="P53" s="7">
        <f>lookup($A53, TMUI!$A171:N1000, TMUI!I171:I1000)</f>
        <v>0.4471540113</v>
      </c>
      <c r="Q53" s="7">
        <f>lookup($A53, TMUI!$A171:O1000, TMUI!J171:J1000)</f>
        <v>0.7499798733</v>
      </c>
      <c r="R53" s="7">
        <f>lookup($A53, TMUI!$A171:P1000, TMUI!K171:K1000)</f>
        <v>0.6472260335</v>
      </c>
      <c r="S53" s="8">
        <f t="shared" si="2"/>
        <v>0.8045035945</v>
      </c>
      <c r="U53" s="7">
        <f>iferror(VLOOKUP($A53, Awario!$A$2:$G1000, 3, false), "")</f>
        <v>2</v>
      </c>
      <c r="V53" s="7" t="str">
        <f>iferror(VLOOKUP($A53, Awario!$A$2:$Z1000, 4, false), "")</f>
        <v/>
      </c>
      <c r="W53" s="7">
        <f>iferror(VLOOKUP($A53, Awario!$A$2:$Z1000, 5, false), "")</f>
        <v>1349</v>
      </c>
      <c r="X53" s="7">
        <f>iferror(VLOOKUP($A53, Awario!$A$2:$G1000, 6, false), "")</f>
        <v>3.13001195</v>
      </c>
      <c r="Y53" s="7" t="b">
        <f>iferror(VLOOKUP($A53, Awario!$A$2:$Z1000, 7, false), "")</f>
        <v>1</v>
      </c>
      <c r="Z53" s="7" t="str">
        <f>iferror(VLOOKUP($A53, Awario!$A$2:$Z1000, 8, false), "")</f>
        <v/>
      </c>
      <c r="AA53" s="7">
        <f>iferror(VLOOKUP($A53, Awario!$A$2:$Z1000, 9, false), "")</f>
        <v>1.232854677</v>
      </c>
      <c r="AB53" s="7">
        <f>iferror(VLOOKUP($A53, Awario!$A$2:$Z1000, 10, false), "")</f>
        <v>0.1650714012</v>
      </c>
      <c r="AC53" s="7" t="str">
        <f>iferror(VLOOKUP($A53, Awario!$A$2:$Z1000, 11, false), "")</f>
        <v/>
      </c>
      <c r="AD53" s="7">
        <f>iferror(VLOOKUP($A53, Awario!$A$2:$Z1000, 12, false), "")</f>
        <v>0.6989630392</v>
      </c>
      <c r="AE53" s="8">
        <f t="shared" si="3"/>
        <v>0.8360400942</v>
      </c>
      <c r="AG53" s="7">
        <f t="shared" si="4"/>
        <v>0.7317616895</v>
      </c>
      <c r="AH53" s="7">
        <f>iferror(vlookup(A53, 'October Results'!A$1:AM1000, 39, false), "")</f>
        <v>0.3877997963</v>
      </c>
      <c r="AI53" s="3">
        <f t="shared" si="5"/>
        <v>0.6457712162</v>
      </c>
    </row>
    <row r="54">
      <c r="A54" s="3">
        <v>1875.0</v>
      </c>
      <c r="B54" s="1" t="s">
        <v>216</v>
      </c>
      <c r="C54" s="7">
        <f>lookup($A54, NIL!$A160:A1000, NIL!C160:C1000)</f>
        <v>4</v>
      </c>
      <c r="D54" s="7">
        <f>lookup($A54, NIL!$A160:B1000, NIL!D160:D1000)</f>
        <v>1</v>
      </c>
      <c r="E54" s="7">
        <f>lookup($A54, NIL!$A160:D1000, NIL!E160:E1000)</f>
        <v>0.1985627281</v>
      </c>
      <c r="F54" s="7">
        <f>lookup($A54, NIL!$A160:D1000, NIL!F160:F1000)</f>
        <v>0.4169132689</v>
      </c>
      <c r="G54" s="7">
        <f>lookup($A54, NIL!$A160:E1000, NIL!G160:G1000)</f>
        <v>0.3077379985</v>
      </c>
      <c r="H54" s="8">
        <f t="shared" si="1"/>
        <v>0.5547413799</v>
      </c>
      <c r="J54" s="7">
        <f>lookup($A54, TMUI!$A160:H1000, TMUI!C160:C1000)</f>
        <v>82.15</v>
      </c>
      <c r="K54" s="7">
        <f>lookup($A54, TMUI!$A160:I1000, TMUI!D160:D1000)</f>
        <v>89.42</v>
      </c>
      <c r="L54" s="7">
        <f>lookup($A54, TMUI!$A160:J1000, TMUI!E160:E1000)</f>
        <v>82.11</v>
      </c>
      <c r="M54" s="7">
        <f>lookup($A54, TMUI!$A160:K1000, TMUI!F160:F1000)</f>
        <v>75.59</v>
      </c>
      <c r="N54" s="7">
        <f>lookup($A54, TMUI!$A160:L1000, TMUI!G160:G1000)</f>
        <v>0.5319600374</v>
      </c>
      <c r="O54" s="7">
        <f>lookup($A54, TMUI!$A160:M1000, TMUI!H160:H1000)</f>
        <v>1.433109389</v>
      </c>
      <c r="P54" s="7">
        <f>lookup($A54, TMUI!$A160:N1000, TMUI!I160:I1000)</f>
        <v>0.9226240961</v>
      </c>
      <c r="Q54" s="7">
        <f>lookup($A54, TMUI!$A160:O1000, TMUI!J160:J1000)</f>
        <v>1.287939804</v>
      </c>
      <c r="R54" s="7">
        <f>lookup($A54, TMUI!$A160:P1000, TMUI!K160:K1000)</f>
        <v>1.043908332</v>
      </c>
      <c r="S54" s="8">
        <f t="shared" si="2"/>
        <v>1.021718323</v>
      </c>
      <c r="U54" s="7">
        <f>iferror(VLOOKUP($A54, Awario!$A$2:$G1000, 3, false), "")</f>
        <v>3</v>
      </c>
      <c r="V54" s="7" t="str">
        <f>iferror(VLOOKUP($A54, Awario!$A$2:$Z1000, 4, false), "")</f>
        <v/>
      </c>
      <c r="W54" s="7">
        <f>iferror(VLOOKUP($A54, Awario!$A$2:$Z1000, 5, false), "")</f>
        <v>181</v>
      </c>
      <c r="X54" s="7">
        <f>iferror(VLOOKUP($A54, Awario!$A$2:$G1000, 6, false), "")</f>
        <v>2.257678575</v>
      </c>
      <c r="Y54" s="7" t="b">
        <f>iferror(VLOOKUP($A54, Awario!$A$2:$Z1000, 7, false), "")</f>
        <v>1</v>
      </c>
      <c r="Z54" s="7" t="str">
        <f>iferror(VLOOKUP($A54, Awario!$A$2:$Z1000, 8, false), "")</f>
        <v/>
      </c>
      <c r="AA54" s="7">
        <f>iferror(VLOOKUP($A54, Awario!$A$2:$Z1000, 9, false), "")</f>
        <v>0.7010502112</v>
      </c>
      <c r="AB54" s="7">
        <f>iferror(VLOOKUP($A54, Awario!$A$2:$Z1000, 10, false), "")</f>
        <v>0.691431152</v>
      </c>
      <c r="AC54" s="7" t="str">
        <f>iferror(VLOOKUP($A54, Awario!$A$2:$Z1000, 11, false), "")</f>
        <v/>
      </c>
      <c r="AD54" s="7">
        <f>iferror(VLOOKUP($A54, Awario!$A$2:$Z1000, 12, false), "")</f>
        <v>0.6962406816</v>
      </c>
      <c r="AE54" s="8">
        <f t="shared" si="3"/>
        <v>0.8344103796</v>
      </c>
      <c r="AG54" s="7">
        <f t="shared" si="4"/>
        <v>0.8036233609</v>
      </c>
      <c r="AH54" s="7">
        <f>iferror(vlookup(A54, 'October Results'!A$1:AM1000, 39, false), "")</f>
        <v>0.1702040612</v>
      </c>
      <c r="AI54" s="3">
        <f t="shared" si="5"/>
        <v>0.6452685359</v>
      </c>
    </row>
    <row r="55">
      <c r="A55" s="3">
        <v>2114.0</v>
      </c>
      <c r="B55" s="1" t="s">
        <v>267</v>
      </c>
      <c r="C55" s="7">
        <f>lookup($A55, NIL!$A224:A1000, NIL!C224:C1000)</f>
        <v>4</v>
      </c>
      <c r="D55" s="7">
        <f>lookup($A55, NIL!$A224:B1000, NIL!D224:D1000)</f>
        <v>1</v>
      </c>
      <c r="E55" s="7">
        <f>lookup($A55, NIL!$A224:D1000, NIL!E224:E1000)</f>
        <v>0.1985627281</v>
      </c>
      <c r="F55" s="7">
        <f>lookup($A55, NIL!$A224:D1000, NIL!F224:F1000)</f>
        <v>0.4169132689</v>
      </c>
      <c r="G55" s="7">
        <f>lookup($A55, NIL!$A224:E1000, NIL!G224:G1000)</f>
        <v>0.3077379985</v>
      </c>
      <c r="H55" s="8">
        <f t="shared" si="1"/>
        <v>0.5547413799</v>
      </c>
      <c r="J55" s="7">
        <f>lookup($A55, TMUI!$A224:H1000, TMUI!C224:C1000)</f>
        <v>89.06</v>
      </c>
      <c r="K55" s="7">
        <f>lookup($A55, TMUI!$A224:I1000, TMUI!D224:D1000)</f>
        <v>71.09</v>
      </c>
      <c r="L55" s="7">
        <f>lookup($A55, TMUI!$A224:J1000, TMUI!E224:E1000)</f>
        <v>74.22</v>
      </c>
      <c r="M55" s="7">
        <f>lookup($A55, TMUI!$A224:K1000, TMUI!F224:F1000)</f>
        <v>61.72</v>
      </c>
      <c r="N55" s="7">
        <f>lookup($A55, TMUI!$A224:L1000, TMUI!G224:G1000)</f>
        <v>1.00038823</v>
      </c>
      <c r="O55" s="7">
        <f>lookup($A55, TMUI!$A224:M1000, TMUI!H224:H1000)</f>
        <v>0.2064711908</v>
      </c>
      <c r="P55" s="7">
        <f>lookup($A55, TMUI!$A224:N1000, TMUI!I224:I1000)</f>
        <v>0.3400994115</v>
      </c>
      <c r="Q55" s="7">
        <f>lookup($A55, TMUI!$A224:O1000, TMUI!J224:J1000)</f>
        <v>0.4579615793</v>
      </c>
      <c r="R55" s="7">
        <f>lookup($A55, TMUI!$A224:P1000, TMUI!K224:K1000)</f>
        <v>0.5012301029</v>
      </c>
      <c r="S55" s="8">
        <f t="shared" si="2"/>
        <v>0.707976061</v>
      </c>
      <c r="U55" s="7" t="str">
        <f>iferror(VLOOKUP($A55, Awario!$A$2:$G1000, 3, false), "")</f>
        <v/>
      </c>
      <c r="V55" s="7" t="str">
        <f>iferror(VLOOKUP($A55, Awario!$A$2:$Z1000, 4, false), "")</f>
        <v/>
      </c>
      <c r="W55" s="7" t="str">
        <f>iferror(VLOOKUP($A55, Awario!$A$2:$Z1000, 5, false), "")</f>
        <v/>
      </c>
      <c r="X55" s="7" t="str">
        <f>iferror(VLOOKUP($A55, Awario!$A$2:$G1000, 6, false), "")</f>
        <v/>
      </c>
      <c r="Y55" s="7" t="str">
        <f>iferror(VLOOKUP($A55, Awario!$A$2:$Z1000, 7, false), "")</f>
        <v/>
      </c>
      <c r="Z55" s="7" t="str">
        <f>iferror(VLOOKUP($A55, Awario!$A$2:$Z1000, 8, false), "")</f>
        <v/>
      </c>
      <c r="AA55" s="7" t="str">
        <f>iferror(VLOOKUP($A55, Awario!$A$2:$Z1000, 9, false), "")</f>
        <v/>
      </c>
      <c r="AB55" s="7" t="str">
        <f>iferror(VLOOKUP($A55, Awario!$A$2:$Z1000, 10, false), "")</f>
        <v/>
      </c>
      <c r="AC55" s="7" t="str">
        <f>iferror(VLOOKUP($A55, Awario!$A$2:$Z1000, 11, false), "")</f>
        <v/>
      </c>
      <c r="AD55" s="7" t="str">
        <f>iferror(VLOOKUP($A55, Awario!$A$2:$Z1000, 12, false), "")</f>
        <v/>
      </c>
      <c r="AE55" s="8" t="str">
        <f t="shared" si="3"/>
        <v/>
      </c>
      <c r="AG55" s="7">
        <f t="shared" si="4"/>
        <v>0.6313587204</v>
      </c>
      <c r="AH55" s="7" t="str">
        <f>iferror(vlookup(A55, 'October Results'!A$1:AM1000, 39, false), "")</f>
        <v/>
      </c>
      <c r="AI55" s="3">
        <f t="shared" si="5"/>
        <v>0.6313587204</v>
      </c>
    </row>
    <row r="56">
      <c r="A56" s="3">
        <v>2067.0</v>
      </c>
      <c r="B56" s="1" t="s">
        <v>244</v>
      </c>
      <c r="C56" s="7">
        <f>lookup($A56, NIL!$A196:A1000, NIL!C196:C1000)</f>
        <v>4</v>
      </c>
      <c r="D56" s="7">
        <f>lookup($A56, NIL!$A196:B1000, NIL!D196:D1000)</f>
        <v>1</v>
      </c>
      <c r="E56" s="7">
        <f>lookup($A56, NIL!$A196:D1000, NIL!E196:E1000)</f>
        <v>0.1985627281</v>
      </c>
      <c r="F56" s="7">
        <f>lookup($A56, NIL!$A196:D1000, NIL!F196:F1000)</f>
        <v>0.4169132689</v>
      </c>
      <c r="G56" s="7">
        <f>lookup($A56, NIL!$A196:E1000, NIL!G196:G1000)</f>
        <v>0.3077379985</v>
      </c>
      <c r="H56" s="8">
        <f t="shared" si="1"/>
        <v>0.5547413799</v>
      </c>
      <c r="J56" s="7">
        <f>lookup($A56, TMUI!$A196:H1000, TMUI!C196:C1000)</f>
        <v>91.41</v>
      </c>
      <c r="K56" s="7">
        <f>lookup($A56, TMUI!$A196:I1000, TMUI!D196:D1000)</f>
        <v>72.66</v>
      </c>
      <c r="L56" s="7">
        <f>lookup($A56, TMUI!$A196:J1000, TMUI!E196:E1000)</f>
        <v>81.25</v>
      </c>
      <c r="M56" s="7">
        <f>lookup($A56, TMUI!$A196:K1000, TMUI!F196:F1000)</f>
        <v>48.44</v>
      </c>
      <c r="N56" s="7">
        <f>lookup($A56, TMUI!$A196:L1000, TMUI!G196:G1000)</f>
        <v>1.15969449</v>
      </c>
      <c r="O56" s="7">
        <f>lookup($A56, TMUI!$A196:M1000, TMUI!H196:H1000)</f>
        <v>0.3115351282</v>
      </c>
      <c r="P56" s="7">
        <f>lookup($A56, TMUI!$A196:N1000, TMUI!I196:I1000)</f>
        <v>0.8591296438</v>
      </c>
      <c r="Q56" s="7">
        <f>lookup($A56, TMUI!$A196:O1000, TMUI!J196:J1000)</f>
        <v>-0.3367111554</v>
      </c>
      <c r="R56" s="7">
        <f>lookup($A56, TMUI!$A196:P1000, TMUI!K196:K1000)</f>
        <v>0.4984120265</v>
      </c>
      <c r="S56" s="8">
        <f t="shared" si="2"/>
        <v>0.7059830214</v>
      </c>
      <c r="U56" s="7" t="str">
        <f>iferror(VLOOKUP($A56, Awario!$A$2:$G1000, 3, false), "")</f>
        <v/>
      </c>
      <c r="V56" s="7" t="str">
        <f>iferror(VLOOKUP($A56, Awario!$A$2:$Z1000, 4, false), "")</f>
        <v/>
      </c>
      <c r="W56" s="7" t="str">
        <f>iferror(VLOOKUP($A56, Awario!$A$2:$Z1000, 5, false), "")</f>
        <v/>
      </c>
      <c r="X56" s="7" t="str">
        <f>iferror(VLOOKUP($A56, Awario!$A$2:$G1000, 6, false), "")</f>
        <v/>
      </c>
      <c r="Y56" s="7" t="str">
        <f>iferror(VLOOKUP($A56, Awario!$A$2:$Z1000, 7, false), "")</f>
        <v/>
      </c>
      <c r="Z56" s="7" t="str">
        <f>iferror(VLOOKUP($A56, Awario!$A$2:$Z1000, 8, false), "")</f>
        <v/>
      </c>
      <c r="AA56" s="7" t="str">
        <f>iferror(VLOOKUP($A56, Awario!$A$2:$Z1000, 9, false), "")</f>
        <v/>
      </c>
      <c r="AB56" s="7" t="str">
        <f>iferror(VLOOKUP($A56, Awario!$A$2:$Z1000, 10, false), "")</f>
        <v/>
      </c>
      <c r="AC56" s="7" t="str">
        <f>iferror(VLOOKUP($A56, Awario!$A$2:$Z1000, 11, false), "")</f>
        <v/>
      </c>
      <c r="AD56" s="7" t="str">
        <f>iferror(VLOOKUP($A56, Awario!$A$2:$Z1000, 12, false), "")</f>
        <v/>
      </c>
      <c r="AE56" s="8" t="str">
        <f t="shared" si="3"/>
        <v/>
      </c>
      <c r="AG56" s="7">
        <f t="shared" si="4"/>
        <v>0.6303622006</v>
      </c>
      <c r="AH56" s="7" t="str">
        <f>iferror(vlookup(A56, 'October Results'!A$1:AM1000, 39, false), "")</f>
        <v/>
      </c>
      <c r="AI56" s="3">
        <f t="shared" si="5"/>
        <v>0.6303622006</v>
      </c>
    </row>
    <row r="57">
      <c r="A57" s="3">
        <v>825.0</v>
      </c>
      <c r="B57" s="1" t="s">
        <v>60</v>
      </c>
      <c r="C57" s="7">
        <f>lookup($A57, NIL!$A15:A1000, NIL!C15:C1000)</f>
        <v>4</v>
      </c>
      <c r="D57" s="7">
        <f>lookup($A57, NIL!$A15:B1000, NIL!D15:D1000)</f>
        <v>1</v>
      </c>
      <c r="E57" s="7">
        <f>lookup($A57, NIL!$A15:D1000, NIL!E15:E1000)</f>
        <v>0.1985627281</v>
      </c>
      <c r="F57" s="7">
        <f>lookup($A57, NIL!$A15:D1000, NIL!F15:F1000)</f>
        <v>0.4169132689</v>
      </c>
      <c r="G57" s="7">
        <f>lookup($A57, NIL!$A15:E1000, NIL!G15:G1000)</f>
        <v>0.3077379985</v>
      </c>
      <c r="H57" s="8">
        <f t="shared" si="1"/>
        <v>0.5547413799</v>
      </c>
      <c r="J57" s="7">
        <f>lookup($A57, TMUI!$A15:H1000, TMUI!C15:C1000)</f>
        <v>86.4</v>
      </c>
      <c r="K57" s="7">
        <f>lookup($A57, TMUI!$A15:I1000, TMUI!D15:D1000)</f>
        <v>81.1</v>
      </c>
      <c r="L57" s="7">
        <f>lookup($A57, TMUI!$A15:J1000, TMUI!E15:E1000)</f>
        <v>77.98</v>
      </c>
      <c r="M57" s="7">
        <f>lookup($A57, TMUI!$A15:K1000, TMUI!F15:F1000)</f>
        <v>60.64</v>
      </c>
      <c r="N57" s="7">
        <f>lookup($A57, TMUI!$A15:L1000, TMUI!G15:G1000)</f>
        <v>0.8200671024</v>
      </c>
      <c r="O57" s="7">
        <f>lookup($A57, TMUI!$A15:M1000, TMUI!H15:H1000)</f>
        <v>0.8763374411</v>
      </c>
      <c r="P57" s="7">
        <f>lookup($A57, TMUI!$A15:N1000, TMUI!I15:I1000)</f>
        <v>0.6177030635</v>
      </c>
      <c r="Q57" s="7">
        <f>lookup($A57, TMUI!$A15:O1000, TMUI!J15:J1000)</f>
        <v>0.3933345797</v>
      </c>
      <c r="R57" s="7">
        <f>lookup($A57, TMUI!$A15:P1000, TMUI!K15:K1000)</f>
        <v>0.6768605467</v>
      </c>
      <c r="S57" s="8">
        <f t="shared" si="2"/>
        <v>0.8227153497</v>
      </c>
      <c r="U57" s="7">
        <f>iferror(VLOOKUP($A57, Awario!$A$2:$G1000, 3, false), "")</f>
        <v>1</v>
      </c>
      <c r="V57" s="7">
        <f>iferror(VLOOKUP($A57, Awario!$A$2:$Z1000, 4, false), "")</f>
        <v>468</v>
      </c>
      <c r="W57" s="7">
        <f>iferror(VLOOKUP($A57, Awario!$A$2:$Z1000, 5, false), "")</f>
        <v>468</v>
      </c>
      <c r="X57" s="7">
        <f>iferror(VLOOKUP($A57, Awario!$A$2:$G1000, 6, false), "")</f>
        <v>2.670245853</v>
      </c>
      <c r="Y57" s="7" t="b">
        <f>iferror(VLOOKUP($A57, Awario!$A$2:$Z1000, 7, false), "")</f>
        <v>1</v>
      </c>
      <c r="Z57" s="7" t="str">
        <f>iferror(VLOOKUP($A57, Awario!$A$2:$Z1000, 8, false), "")</f>
        <v/>
      </c>
      <c r="AA57" s="7">
        <f>iferror(VLOOKUP($A57, Awario!$A$2:$Z1000, 9, false), "")</f>
        <v>0.9525654317</v>
      </c>
      <c r="AB57" s="7">
        <f>iferror(VLOOKUP($A57, Awario!$A$2:$Z1000, 10, false), "")</f>
        <v>-0.3612883497</v>
      </c>
      <c r="AC57" s="7" t="str">
        <f>iferror(VLOOKUP($A57, Awario!$A$2:$Z1000, 11, false), "")</f>
        <v/>
      </c>
      <c r="AD57" s="7">
        <f>iferror(VLOOKUP($A57, Awario!$A$2:$Z1000, 12, false), "")</f>
        <v>0.295638541</v>
      </c>
      <c r="AE57" s="8">
        <f t="shared" si="3"/>
        <v>0.5437265314</v>
      </c>
      <c r="AG57" s="7">
        <f t="shared" si="4"/>
        <v>0.6403944203</v>
      </c>
      <c r="AH57" s="7">
        <f>iferror(vlookup(A57, 'October Results'!A$1:AM1000, 39, false), "")</f>
        <v>0.5830350878</v>
      </c>
      <c r="AI57" s="3">
        <f t="shared" si="5"/>
        <v>0.6260545872</v>
      </c>
    </row>
    <row r="58">
      <c r="A58" s="3">
        <v>2064.0</v>
      </c>
      <c r="B58" s="1" t="s">
        <v>243</v>
      </c>
      <c r="C58" s="7">
        <f>lookup($A58, NIL!$A195:A1000, NIL!C195:C1000)</f>
        <v>4</v>
      </c>
      <c r="D58" s="7">
        <f>lookup($A58, NIL!$A195:B1000, NIL!D195:D1000)</f>
        <v>1</v>
      </c>
      <c r="E58" s="7">
        <f>lookup($A58, NIL!$A195:D1000, NIL!E195:E1000)</f>
        <v>0.1985627281</v>
      </c>
      <c r="F58" s="7">
        <f>lookup($A58, NIL!$A195:D1000, NIL!F195:F1000)</f>
        <v>0.4169132689</v>
      </c>
      <c r="G58" s="7">
        <f>lookup($A58, NIL!$A195:E1000, NIL!G195:G1000)</f>
        <v>0.3077379985</v>
      </c>
      <c r="H58" s="8">
        <f t="shared" si="1"/>
        <v>0.5547413799</v>
      </c>
      <c r="J58" s="7">
        <f>lookup($A58, TMUI!$A195:H1000, TMUI!C195:C1000)</f>
        <v>75.78</v>
      </c>
      <c r="K58" s="7">
        <f>lookup($A58, TMUI!$A195:I1000, TMUI!D195:D1000)</f>
        <v>78.13</v>
      </c>
      <c r="L58" s="7">
        <f>lookup($A58, TMUI!$A195:J1000, TMUI!E195:E1000)</f>
        <v>75.78</v>
      </c>
      <c r="M58" s="7">
        <f>lookup($A58, TMUI!$A195:K1000, TMUI!F195:F1000)</f>
        <v>64.84</v>
      </c>
      <c r="N58" s="7">
        <f>lookup($A58, TMUI!$A195:L1000, TMUI!G195:G1000)</f>
        <v>0.1001383894</v>
      </c>
      <c r="O58" s="7">
        <f>lookup($A58, TMUI!$A195:M1000, TMUI!H195:H1000)</f>
        <v>0.6775859163</v>
      </c>
      <c r="P58" s="7">
        <f>lookup($A58, TMUI!$A195:N1000, TMUI!I195:I1000)</f>
        <v>0.4552753947</v>
      </c>
      <c r="Q58" s="7">
        <f>lookup($A58, TMUI!$A195:O1000, TMUI!J195:J1000)</f>
        <v>0.6446618001</v>
      </c>
      <c r="R58" s="7">
        <f>lookup($A58, TMUI!$A195:P1000, TMUI!K195:K1000)</f>
        <v>0.4694153751</v>
      </c>
      <c r="S58" s="8">
        <f t="shared" si="2"/>
        <v>0.6851389459</v>
      </c>
      <c r="U58" s="7" t="str">
        <f>iferror(VLOOKUP($A58, Awario!$A$2:$G1000, 3, false), "")</f>
        <v/>
      </c>
      <c r="V58" s="7" t="str">
        <f>iferror(VLOOKUP($A58, Awario!$A$2:$Z1000, 4, false), "")</f>
        <v/>
      </c>
      <c r="W58" s="7" t="str">
        <f>iferror(VLOOKUP($A58, Awario!$A$2:$Z1000, 5, false), "")</f>
        <v/>
      </c>
      <c r="X58" s="7" t="str">
        <f>iferror(VLOOKUP($A58, Awario!$A$2:$G1000, 6, false), "")</f>
        <v/>
      </c>
      <c r="Y58" s="7" t="str">
        <f>iferror(VLOOKUP($A58, Awario!$A$2:$Z1000, 7, false), "")</f>
        <v/>
      </c>
      <c r="Z58" s="7" t="str">
        <f>iferror(VLOOKUP($A58, Awario!$A$2:$Z1000, 8, false), "")</f>
        <v/>
      </c>
      <c r="AA58" s="7" t="str">
        <f>iferror(VLOOKUP($A58, Awario!$A$2:$Z1000, 9, false), "")</f>
        <v/>
      </c>
      <c r="AB58" s="7" t="str">
        <f>iferror(VLOOKUP($A58, Awario!$A$2:$Z1000, 10, false), "")</f>
        <v/>
      </c>
      <c r="AC58" s="7" t="str">
        <f>iferror(VLOOKUP($A58, Awario!$A$2:$Z1000, 11, false), "")</f>
        <v/>
      </c>
      <c r="AD58" s="7" t="str">
        <f>iferror(VLOOKUP($A58, Awario!$A$2:$Z1000, 12, false), "")</f>
        <v/>
      </c>
      <c r="AE58" s="8" t="str">
        <f t="shared" si="3"/>
        <v/>
      </c>
      <c r="AG58" s="7">
        <f t="shared" si="4"/>
        <v>0.6199401629</v>
      </c>
      <c r="AH58" s="7" t="str">
        <f>iferror(vlookup(A58, 'October Results'!A$1:AM1000, 39, false), "")</f>
        <v/>
      </c>
      <c r="AI58" s="3">
        <f t="shared" si="5"/>
        <v>0.6199401629</v>
      </c>
    </row>
    <row r="59">
      <c r="A59" s="3">
        <v>2109.0</v>
      </c>
      <c r="B59" s="1" t="s">
        <v>262</v>
      </c>
      <c r="C59" s="7">
        <f>lookup($A59, NIL!$A219:A1000, NIL!C219:C1000)</f>
        <v>4</v>
      </c>
      <c r="D59" s="7">
        <f>lookup($A59, NIL!$A219:B1000, NIL!D219:D1000)</f>
        <v>1</v>
      </c>
      <c r="E59" s="7">
        <f>lookup($A59, NIL!$A219:D1000, NIL!E219:E1000)</f>
        <v>0.1985627281</v>
      </c>
      <c r="F59" s="7">
        <f>lookup($A59, NIL!$A219:D1000, NIL!F219:F1000)</f>
        <v>0.4169132689</v>
      </c>
      <c r="G59" s="7">
        <f>lookup($A59, NIL!$A219:E1000, NIL!G219:G1000)</f>
        <v>0.3077379985</v>
      </c>
      <c r="H59" s="8">
        <f t="shared" si="1"/>
        <v>0.5547413799</v>
      </c>
      <c r="J59" s="7">
        <f>lookup($A59, TMUI!$A219:H1000, TMUI!C219:C1000)</f>
        <v>83.59</v>
      </c>
      <c r="K59" s="7">
        <f>lookup($A59, TMUI!$A219:I1000, TMUI!D219:D1000)</f>
        <v>70.31</v>
      </c>
      <c r="L59" s="7">
        <f>lookup($A59, TMUI!$A219:J1000, TMUI!E219:E1000)</f>
        <v>83.59</v>
      </c>
      <c r="M59" s="7">
        <f>lookup($A59, TMUI!$A219:K1000, TMUI!F219:F1000)</f>
        <v>54.69</v>
      </c>
      <c r="N59" s="7">
        <f>lookup($A59, TMUI!$A219:L1000, TMUI!G219:G1000)</f>
        <v>0.62957749</v>
      </c>
      <c r="O59" s="7">
        <f>lookup($A59, TMUI!$A219:M1000, TMUI!H219:H1000)</f>
        <v>0.1542738207</v>
      </c>
      <c r="P59" s="7">
        <f>lookup($A59, TMUI!$A219:N1000, TMUI!I219:I1000)</f>
        <v>1.031893619</v>
      </c>
      <c r="Q59" s="7">
        <f>lookup($A59, TMUI!$A219:O1000, TMUI!J219:J1000)</f>
        <v>0.03728768432</v>
      </c>
      <c r="R59" s="7">
        <f>lookup($A59, TMUI!$A219:P1000, TMUI!K219:K1000)</f>
        <v>0.4632581534</v>
      </c>
      <c r="S59" s="8">
        <f t="shared" si="2"/>
        <v>0.6806307027</v>
      </c>
      <c r="U59" s="7" t="str">
        <f>iferror(VLOOKUP($A59, Awario!$A$2:$G1000, 3, false), "")</f>
        <v/>
      </c>
      <c r="V59" s="7" t="str">
        <f>iferror(VLOOKUP($A59, Awario!$A$2:$Z1000, 4, false), "")</f>
        <v/>
      </c>
      <c r="W59" s="7" t="str">
        <f>iferror(VLOOKUP($A59, Awario!$A$2:$Z1000, 5, false), "")</f>
        <v/>
      </c>
      <c r="X59" s="7" t="str">
        <f>iferror(VLOOKUP($A59, Awario!$A$2:$G1000, 6, false), "")</f>
        <v/>
      </c>
      <c r="Y59" s="7" t="str">
        <f>iferror(VLOOKUP($A59, Awario!$A$2:$Z1000, 7, false), "")</f>
        <v/>
      </c>
      <c r="Z59" s="7" t="str">
        <f>iferror(VLOOKUP($A59, Awario!$A$2:$Z1000, 8, false), "")</f>
        <v/>
      </c>
      <c r="AA59" s="7" t="str">
        <f>iferror(VLOOKUP($A59, Awario!$A$2:$Z1000, 9, false), "")</f>
        <v/>
      </c>
      <c r="AB59" s="7" t="str">
        <f>iferror(VLOOKUP($A59, Awario!$A$2:$Z1000, 10, false), "")</f>
        <v/>
      </c>
      <c r="AC59" s="7" t="str">
        <f>iferror(VLOOKUP($A59, Awario!$A$2:$Z1000, 11, false), "")</f>
        <v/>
      </c>
      <c r="AD59" s="7" t="str">
        <f>iferror(VLOOKUP($A59, Awario!$A$2:$Z1000, 12, false), "")</f>
        <v/>
      </c>
      <c r="AE59" s="8" t="str">
        <f t="shared" si="3"/>
        <v/>
      </c>
      <c r="AG59" s="7">
        <f t="shared" si="4"/>
        <v>0.6176860413</v>
      </c>
      <c r="AH59" s="7" t="str">
        <f>iferror(vlookup(A59, 'October Results'!A$1:AM1000, 39, false), "")</f>
        <v/>
      </c>
      <c r="AI59" s="3">
        <f t="shared" si="5"/>
        <v>0.6176860413</v>
      </c>
    </row>
    <row r="60">
      <c r="A60" s="3">
        <v>2012.0</v>
      </c>
      <c r="B60" s="1" t="s">
        <v>234</v>
      </c>
      <c r="C60" s="7">
        <f>lookup($A60, NIL!$A186:A1000, NIL!C186:C1000)</f>
        <v>4</v>
      </c>
      <c r="D60" s="7">
        <f>lookup($A60, NIL!$A186:B1000, NIL!D186:D1000)</f>
        <v>1</v>
      </c>
      <c r="E60" s="7">
        <f>lookup($A60, NIL!$A186:D1000, NIL!E186:E1000)</f>
        <v>0.1985627281</v>
      </c>
      <c r="F60" s="7">
        <f>lookup($A60, NIL!$A186:D1000, NIL!F186:F1000)</f>
        <v>0.4169132689</v>
      </c>
      <c r="G60" s="7">
        <f>lookup($A60, NIL!$A186:E1000, NIL!G186:G1000)</f>
        <v>0.3077379985</v>
      </c>
      <c r="H60" s="8">
        <f t="shared" si="1"/>
        <v>0.5547413799</v>
      </c>
      <c r="J60" s="7">
        <f>lookup($A60, TMUI!$A186:H1000, TMUI!C186:C1000)</f>
        <v>89.53</v>
      </c>
      <c r="K60" s="7">
        <f>lookup($A60, TMUI!$A186:I1000, TMUI!D186:D1000)</f>
        <v>77.19</v>
      </c>
      <c r="L60" s="7">
        <f>lookup($A60, TMUI!$A186:J1000, TMUI!E186:E1000)</f>
        <v>87.19</v>
      </c>
      <c r="M60" s="7">
        <f>lookup($A60, TMUI!$A186:K1000, TMUI!F186:F1000)</f>
        <v>67.46</v>
      </c>
      <c r="N60" s="7">
        <f>lookup($A60, TMUI!$A186:L1000, TMUI!G186:G1000)</f>
        <v>1.032249482</v>
      </c>
      <c r="O60" s="7">
        <f>lookup($A60, TMUI!$A186:M1000, TMUI!H186:H1000)</f>
        <v>0.6146813933</v>
      </c>
      <c r="P60" s="7">
        <f>lookup($A60, TMUI!$A186:N1000, TMUI!I186:I1000)</f>
        <v>1.297684349</v>
      </c>
      <c r="Q60" s="7">
        <f>lookup($A60, TMUI!$A186:O1000, TMUI!J186:J1000)</f>
        <v>0.8014421137</v>
      </c>
      <c r="R60" s="7">
        <f>lookup($A60, TMUI!$A186:P1000, TMUI!K186:K1000)</f>
        <v>0.9365143346</v>
      </c>
      <c r="S60" s="8">
        <f t="shared" si="2"/>
        <v>0.9677367073</v>
      </c>
      <c r="U60" s="7" t="str">
        <f>iferror(VLOOKUP($A60, Awario!$A$2:$G1000, 3, false), "")</f>
        <v/>
      </c>
      <c r="V60" s="7" t="str">
        <f>iferror(VLOOKUP($A60, Awario!$A$2:$Z1000, 4, false), "")</f>
        <v/>
      </c>
      <c r="W60" s="7" t="str">
        <f>iferror(VLOOKUP($A60, Awario!$A$2:$Z1000, 5, false), "")</f>
        <v/>
      </c>
      <c r="X60" s="7" t="str">
        <f>iferror(VLOOKUP($A60, Awario!$A$2:$G1000, 6, false), "")</f>
        <v/>
      </c>
      <c r="Y60" s="7" t="str">
        <f>iferror(VLOOKUP($A60, Awario!$A$2:$Z1000, 7, false), "")</f>
        <v/>
      </c>
      <c r="Z60" s="7" t="str">
        <f>iferror(VLOOKUP($A60, Awario!$A$2:$Z1000, 8, false), "")</f>
        <v/>
      </c>
      <c r="AA60" s="7" t="str">
        <f>iferror(VLOOKUP($A60, Awario!$A$2:$Z1000, 9, false), "")</f>
        <v/>
      </c>
      <c r="AB60" s="7" t="str">
        <f>iferror(VLOOKUP($A60, Awario!$A$2:$Z1000, 10, false), "")</f>
        <v/>
      </c>
      <c r="AC60" s="7" t="str">
        <f>iferror(VLOOKUP($A60, Awario!$A$2:$Z1000, 11, false), "")</f>
        <v/>
      </c>
      <c r="AD60" s="7" t="str">
        <f>iferror(VLOOKUP($A60, Awario!$A$2:$Z1000, 12, false), "")</f>
        <v/>
      </c>
      <c r="AE60" s="8" t="str">
        <f t="shared" si="3"/>
        <v/>
      </c>
      <c r="AG60" s="7">
        <f t="shared" si="4"/>
        <v>0.7612390436</v>
      </c>
      <c r="AH60" s="7">
        <f>iferror(vlookup(A60, 'October Results'!A$1:AM1000, 39, false), "")</f>
        <v>0.111754142</v>
      </c>
      <c r="AI60" s="3">
        <f t="shared" si="5"/>
        <v>0.5988678182</v>
      </c>
    </row>
    <row r="61">
      <c r="A61" s="3">
        <v>2045.0</v>
      </c>
      <c r="B61" s="1" t="s">
        <v>240</v>
      </c>
      <c r="C61" s="7">
        <f>lookup($A61, NIL!$A192:A1000, NIL!C192:C1000)</f>
        <v>4</v>
      </c>
      <c r="D61" s="7">
        <f>lookup($A61, NIL!$A192:B1000, NIL!D192:D1000)</f>
        <v>1</v>
      </c>
      <c r="E61" s="7">
        <f>lookup($A61, NIL!$A192:D1000, NIL!E192:E1000)</f>
        <v>0.1985627281</v>
      </c>
      <c r="F61" s="7">
        <f>lookup($A61, NIL!$A192:D1000, NIL!F192:F1000)</f>
        <v>0.4169132689</v>
      </c>
      <c r="G61" s="7">
        <f>lookup($A61, NIL!$A192:E1000, NIL!G192:G1000)</f>
        <v>0.3077379985</v>
      </c>
      <c r="H61" s="8">
        <f t="shared" si="1"/>
        <v>0.5547413799</v>
      </c>
      <c r="J61" s="7">
        <f>lookup($A61, TMUI!$A192:H1000, TMUI!C192:C1000)</f>
        <v>85.16</v>
      </c>
      <c r="K61" s="7">
        <f>lookup($A61, TMUI!$A192:I1000, TMUI!D192:D1000)</f>
        <v>84.38</v>
      </c>
      <c r="L61" s="7">
        <f>lookup($A61, TMUI!$A192:J1000, TMUI!E192:E1000)</f>
        <v>64.84</v>
      </c>
      <c r="M61" s="7">
        <f>lookup($A61, TMUI!$A192:K1000, TMUI!F192:F1000)</f>
        <v>56.25</v>
      </c>
      <c r="N61" s="7">
        <f>lookup($A61, TMUI!$A192:L1000, TMUI!G192:G1000)</f>
        <v>0.7360076293</v>
      </c>
      <c r="O61" s="7">
        <f>lookup($A61, TMUI!$A192:M1000, TMUI!H192:H1000)</f>
        <v>1.095834075</v>
      </c>
      <c r="P61" s="7">
        <f>lookup($A61, TMUI!$A192:N1000, TMUI!I192:I1000)</f>
        <v>-0.3524331034</v>
      </c>
      <c r="Q61" s="7">
        <f>lookup($A61, TMUI!$A192:O1000, TMUI!J192:J1000)</f>
        <v>0.1306377947</v>
      </c>
      <c r="R61" s="7">
        <f>lookup($A61, TMUI!$A192:P1000, TMUI!K192:K1000)</f>
        <v>0.4025115988</v>
      </c>
      <c r="S61" s="8">
        <f t="shared" si="2"/>
        <v>0.6344380181</v>
      </c>
      <c r="U61" s="7" t="str">
        <f>iferror(VLOOKUP($A61, Awario!$A$2:$G1000, 3, false), "")</f>
        <v/>
      </c>
      <c r="V61" s="7" t="str">
        <f>iferror(VLOOKUP($A61, Awario!$A$2:$Z1000, 4, false), "")</f>
        <v/>
      </c>
      <c r="W61" s="7" t="str">
        <f>iferror(VLOOKUP($A61, Awario!$A$2:$Z1000, 5, false), "")</f>
        <v/>
      </c>
      <c r="X61" s="7" t="str">
        <f>iferror(VLOOKUP($A61, Awario!$A$2:$G1000, 6, false), "")</f>
        <v/>
      </c>
      <c r="Y61" s="7" t="str">
        <f>iferror(VLOOKUP($A61, Awario!$A$2:$Z1000, 7, false), "")</f>
        <v/>
      </c>
      <c r="Z61" s="7" t="str">
        <f>iferror(VLOOKUP($A61, Awario!$A$2:$Z1000, 8, false), "")</f>
        <v/>
      </c>
      <c r="AA61" s="7" t="str">
        <f>iferror(VLOOKUP($A61, Awario!$A$2:$Z1000, 9, false), "")</f>
        <v/>
      </c>
      <c r="AB61" s="7" t="str">
        <f>iferror(VLOOKUP($A61, Awario!$A$2:$Z1000, 10, false), "")</f>
        <v/>
      </c>
      <c r="AC61" s="7" t="str">
        <f>iferror(VLOOKUP($A61, Awario!$A$2:$Z1000, 11, false), "")</f>
        <v/>
      </c>
      <c r="AD61" s="7" t="str">
        <f>iferror(VLOOKUP($A61, Awario!$A$2:$Z1000, 12, false), "")</f>
        <v/>
      </c>
      <c r="AE61" s="8" t="str">
        <f t="shared" si="3"/>
        <v/>
      </c>
      <c r="AG61" s="7">
        <f t="shared" si="4"/>
        <v>0.594589699</v>
      </c>
      <c r="AH61" s="7" t="str">
        <f>iferror(vlookup(A61, 'October Results'!A$1:AM1000, 39, false), "")</f>
        <v/>
      </c>
      <c r="AI61" s="3">
        <f t="shared" si="5"/>
        <v>0.594589699</v>
      </c>
    </row>
    <row r="62">
      <c r="A62" s="3">
        <v>505.0</v>
      </c>
      <c r="B62" s="1" t="s">
        <v>48</v>
      </c>
      <c r="C62" s="7">
        <f>lookup($A62, NIL!$A5:A1000, NIL!C5:C1000)</f>
        <v>4</v>
      </c>
      <c r="D62" s="7">
        <f>lookup($A62, NIL!$A5:B1000, NIL!D5:D1000)</f>
        <v>1</v>
      </c>
      <c r="E62" s="7">
        <f>lookup($A62, NIL!$A5:D1000, NIL!E5:E1000)</f>
        <v>0.1985627281</v>
      </c>
      <c r="F62" s="7">
        <f>lookup($A62, NIL!$A5:D1000, NIL!F5:F1000)</f>
        <v>0.4169132689</v>
      </c>
      <c r="G62" s="7">
        <f>lookup($A62, NIL!$A5:E1000, NIL!G5:G1000)</f>
        <v>0.3077379985</v>
      </c>
      <c r="H62" s="8">
        <f t="shared" si="1"/>
        <v>0.5547413799</v>
      </c>
      <c r="J62" s="7">
        <f>lookup($A62, TMUI!$A5:H1000, TMUI!C5:C1000)</f>
        <v>76.52</v>
      </c>
      <c r="K62" s="7">
        <f>lookup($A62, TMUI!$A5:I1000, TMUI!D5:D1000)</f>
        <v>81.26</v>
      </c>
      <c r="L62" s="7">
        <f>lookup($A62, TMUI!$A5:J1000, TMUI!E5:E1000)</f>
        <v>65.43</v>
      </c>
      <c r="M62" s="7">
        <f>lookup($A62, TMUI!$A5:K1000, TMUI!F5:F1000)</f>
        <v>62.02</v>
      </c>
      <c r="N62" s="7">
        <f>lookup($A62, TMUI!$A5:L1000, TMUI!G5:G1000)</f>
        <v>0.1503029137</v>
      </c>
      <c r="O62" s="7">
        <f>lookup($A62, TMUI!$A5:M1000, TMUI!H5:H1000)</f>
        <v>0.8870445939</v>
      </c>
      <c r="P62" s="7">
        <f>lookup($A62, TMUI!$A5:N1000, TMUI!I5:I1000)</f>
        <v>-0.3088729558</v>
      </c>
      <c r="Q62" s="7">
        <f>lookup($A62, TMUI!$A5:O1000, TMUI!J5:J1000)</f>
        <v>0.4759135236</v>
      </c>
      <c r="R62" s="7">
        <f>lookup($A62, TMUI!$A5:P1000, TMUI!K5:K1000)</f>
        <v>0.3010970188</v>
      </c>
      <c r="S62" s="8">
        <f t="shared" si="2"/>
        <v>0.5487230803</v>
      </c>
      <c r="U62" s="7">
        <f>iferror(VLOOKUP($A62, Awario!$A$2:$G1000, 3, false), "")</f>
        <v>1</v>
      </c>
      <c r="V62" s="7">
        <f>iferror(VLOOKUP($A62, Awario!$A$2:$Z1000, 4, false), "")</f>
        <v>0</v>
      </c>
      <c r="W62" s="7">
        <f>iferror(VLOOKUP($A62, Awario!$A$2:$Z1000, 5, false), "")</f>
        <v>11504</v>
      </c>
      <c r="X62" s="7">
        <f>iferror(VLOOKUP($A62, Awario!$A$2:$G1000, 6, false), "")</f>
        <v>4.060848873</v>
      </c>
      <c r="Y62" s="7" t="b">
        <f>iferror(VLOOKUP($A62, Awario!$A$2:$Z1000, 7, false), "")</f>
        <v>1</v>
      </c>
      <c r="Z62" s="7" t="str">
        <f>iferror(VLOOKUP($A62, Awario!$A$2:$Z1000, 8, false), "")</f>
        <v/>
      </c>
      <c r="AA62" s="7">
        <f>iferror(VLOOKUP($A62, Awario!$A$2:$Z1000, 9, false), "")</f>
        <v>1.800324921</v>
      </c>
      <c r="AB62" s="7">
        <f>iferror(VLOOKUP($A62, Awario!$A$2:$Z1000, 10, false), "")</f>
        <v>-0.3612883497</v>
      </c>
      <c r="AC62" s="7" t="str">
        <f>iferror(VLOOKUP($A62, Awario!$A$2:$Z1000, 11, false), "")</f>
        <v/>
      </c>
      <c r="AD62" s="7">
        <f>iferror(VLOOKUP($A62, Awario!$A$2:$Z1000, 12, false), "")</f>
        <v>0.7195182857</v>
      </c>
      <c r="AE62" s="8">
        <f t="shared" si="3"/>
        <v>0.848244237</v>
      </c>
      <c r="AG62" s="7">
        <f t="shared" si="4"/>
        <v>0.6505695657</v>
      </c>
      <c r="AH62" s="7">
        <f>iferror(vlookup(A62, 'October Results'!A$1:AM1000, 39, false), "")</f>
        <v>0.3047234775</v>
      </c>
      <c r="AI62" s="3">
        <f t="shared" si="5"/>
        <v>0.5641080437</v>
      </c>
    </row>
    <row r="63">
      <c r="A63" s="3">
        <v>1062.0</v>
      </c>
      <c r="B63" s="1" t="s">
        <v>80</v>
      </c>
      <c r="C63" s="7">
        <f>lookup($A63, NIL!$A29:A1000, NIL!C29:C1000)</f>
        <v>4</v>
      </c>
      <c r="D63" s="7">
        <f>lookup($A63, NIL!$A29:B1000, NIL!D29:D1000)</f>
        <v>1</v>
      </c>
      <c r="E63" s="7">
        <f>lookup($A63, NIL!$A29:D1000, NIL!E29:E1000)</f>
        <v>0.1985627281</v>
      </c>
      <c r="F63" s="7">
        <f>lookup($A63, NIL!$A29:D1000, NIL!F29:F1000)</f>
        <v>0.4169132689</v>
      </c>
      <c r="G63" s="7">
        <f>lookup($A63, NIL!$A29:E1000, NIL!G29:G1000)</f>
        <v>0.3077379985</v>
      </c>
      <c r="H63" s="8">
        <f t="shared" si="1"/>
        <v>0.5547413799</v>
      </c>
      <c r="J63" s="7">
        <f>lookup($A63, TMUI!$A29:H1000, TMUI!C29:C1000)</f>
        <v>79.57</v>
      </c>
      <c r="K63" s="7">
        <f>lookup($A63, TMUI!$A29:I1000, TMUI!D29:D1000)</f>
        <v>85.82</v>
      </c>
      <c r="L63" s="7">
        <f>lookup($A63, TMUI!$A29:J1000, TMUI!E29:E1000)</f>
        <v>88.58</v>
      </c>
      <c r="M63" s="7">
        <f>lookup($A63, TMUI!$A29:K1000, TMUI!F29:F1000)</f>
        <v>68.4</v>
      </c>
      <c r="N63" s="7">
        <f>lookup($A63, TMUI!$A29:L1000, TMUI!G29:G1000)</f>
        <v>0.3570621015</v>
      </c>
      <c r="O63" s="7">
        <f>lookup($A63, TMUI!$A29:M1000, TMUI!H29:H1000)</f>
        <v>1.19219845</v>
      </c>
      <c r="P63" s="7">
        <f>lookup($A63, TMUI!$A29:N1000, TMUI!I29:I1000)</f>
        <v>1.400309104</v>
      </c>
      <c r="Q63" s="7">
        <f>lookup($A63, TMUI!$A29:O1000, TMUI!J29:J1000)</f>
        <v>0.8576915392</v>
      </c>
      <c r="R63" s="7">
        <f>lookup($A63, TMUI!$A29:P1000, TMUI!K29:K1000)</f>
        <v>0.9518152986</v>
      </c>
      <c r="S63" s="8">
        <f t="shared" si="2"/>
        <v>0.9756102186</v>
      </c>
      <c r="U63" s="7">
        <f>iferror(VLOOKUP($A63, Awario!$A$2:$G1000, 3, false), "")</f>
        <v>4</v>
      </c>
      <c r="V63" s="7">
        <f>iferror(VLOOKUP($A63, Awario!$A$2:$Z1000, 4, false), "")</f>
        <v>0</v>
      </c>
      <c r="W63" s="7">
        <f>iferror(VLOOKUP($A63, Awario!$A$2:$Z1000, 5, false), "")</f>
        <v>0</v>
      </c>
      <c r="X63" s="7">
        <f>iferror(VLOOKUP($A63, Awario!$A$2:$G1000, 6, false), "")</f>
        <v>0</v>
      </c>
      <c r="Y63" s="7" t="b">
        <f>iferror(VLOOKUP($A63, Awario!$A$2:$Z1000, 7, false), "")</f>
        <v>1</v>
      </c>
      <c r="Z63" s="7" t="str">
        <f>iferror(VLOOKUP($A63, Awario!$A$2:$Z1000, 8, false), "")</f>
        <v/>
      </c>
      <c r="AA63" s="7">
        <f>iferror(VLOOKUP($A63, Awario!$A$2:$Z1000, 9, false), "")</f>
        <v>-0.6753083961</v>
      </c>
      <c r="AB63" s="7">
        <f>iferror(VLOOKUP($A63, Awario!$A$2:$Z1000, 10, false), "")</f>
        <v>1.217790903</v>
      </c>
      <c r="AC63" s="7" t="str">
        <f>iferror(VLOOKUP($A63, Awario!$A$2:$Z1000, 11, false), "")</f>
        <v/>
      </c>
      <c r="AD63" s="7">
        <f>iferror(VLOOKUP($A63, Awario!$A$2:$Z1000, 12, false), "")</f>
        <v>0.2712412534</v>
      </c>
      <c r="AE63" s="8">
        <f t="shared" si="3"/>
        <v>0.5208082693</v>
      </c>
      <c r="AG63" s="7">
        <f t="shared" si="4"/>
        <v>0.6837199559</v>
      </c>
      <c r="AH63" s="7">
        <f>iferror(vlookup(A63, 'October Results'!A$1:AM1000, 39, false), "")</f>
        <v>0.1795425318</v>
      </c>
      <c r="AI63" s="3">
        <f t="shared" si="5"/>
        <v>0.5576755999</v>
      </c>
    </row>
    <row r="64">
      <c r="A64" s="3">
        <v>1077.0</v>
      </c>
      <c r="B64" s="1" t="s">
        <v>79</v>
      </c>
      <c r="C64" s="7">
        <f>lookup($A64, NIL!$A31:A1000, NIL!C31:C1000)</f>
        <v>4</v>
      </c>
      <c r="D64" s="7">
        <f>lookup($A64, NIL!$A31:B1000, NIL!D31:D1000)</f>
        <v>1</v>
      </c>
      <c r="E64" s="7">
        <f>lookup($A64, NIL!$A31:D1000, NIL!E31:E1000)</f>
        <v>0.1985627281</v>
      </c>
      <c r="F64" s="7">
        <f>lookup($A64, NIL!$A31:D1000, NIL!F31:F1000)</f>
        <v>0.4169132689</v>
      </c>
      <c r="G64" s="7">
        <f>lookup($A64, NIL!$A31:E1000, NIL!G31:G1000)</f>
        <v>0.3077379985</v>
      </c>
      <c r="H64" s="8">
        <f t="shared" si="1"/>
        <v>0.5547413799</v>
      </c>
      <c r="J64" s="7">
        <f>lookup($A64, TMUI!$A31:H1000, TMUI!C31:C1000)</f>
        <v>84.83</v>
      </c>
      <c r="K64" s="7">
        <f>lookup($A64, TMUI!$A31:I1000, TMUI!D31:D1000)</f>
        <v>67.23</v>
      </c>
      <c r="L64" s="7">
        <f>lookup($A64, TMUI!$A31:J1000, TMUI!E31:E1000)</f>
        <v>70.88</v>
      </c>
      <c r="M64" s="7">
        <f>lookup($A64, TMUI!$A31:K1000, TMUI!F31:F1000)</f>
        <v>31.42</v>
      </c>
      <c r="N64" s="7">
        <f>lookup($A64, TMUI!$A31:L1000, TMUI!G31:G1000)</f>
        <v>0.7136369631</v>
      </c>
      <c r="O64" s="7">
        <f>lookup($A64, TMUI!$A31:M1000, TMUI!H31:H1000)</f>
        <v>-0.05183887173</v>
      </c>
      <c r="P64" s="7">
        <f>lookup($A64, TMUI!$A31:N1000, TMUI!I31:I1000)</f>
        <v>0.09350467804</v>
      </c>
      <c r="Q64" s="7">
        <f>lookup($A64, TMUI!$A31:O1000, TMUI!J31:J1000)</f>
        <v>-1.355184796</v>
      </c>
      <c r="R64" s="7">
        <f>lookup($A64, TMUI!$A31:P1000, TMUI!K31:K1000)</f>
        <v>-0.1499705066</v>
      </c>
      <c r="S64" s="8">
        <f t="shared" si="2"/>
        <v>-0.3872602569</v>
      </c>
      <c r="U64" s="7">
        <f>iferror(VLOOKUP($A64, Awario!$A$2:$G1000, 3, false), "")</f>
        <v>4</v>
      </c>
      <c r="V64" s="7">
        <f>iferror(VLOOKUP($A64, Awario!$A$2:$Z1000, 4, false), "")</f>
        <v>913</v>
      </c>
      <c r="W64" s="7">
        <f>iferror(VLOOKUP($A64, Awario!$A$2:$Z1000, 5, false), "")</f>
        <v>377</v>
      </c>
      <c r="X64" s="7">
        <f>iferror(VLOOKUP($A64, Awario!$A$2:$G1000, 6, false), "")</f>
        <v>2.57634135</v>
      </c>
      <c r="Y64" s="7" t="b">
        <f>iferror(VLOOKUP($A64, Awario!$A$2:$Z1000, 7, false), "")</f>
        <v>1</v>
      </c>
      <c r="Z64" s="7" t="str">
        <f>iferror(VLOOKUP($A64, Awario!$A$2:$Z1000, 8, false), "")</f>
        <v/>
      </c>
      <c r="AA64" s="7">
        <f>iferror(VLOOKUP($A64, Awario!$A$2:$Z1000, 9, false), "")</f>
        <v>0.8953180129</v>
      </c>
      <c r="AB64" s="7">
        <f>iferror(VLOOKUP($A64, Awario!$A$2:$Z1000, 10, false), "")</f>
        <v>1.217790903</v>
      </c>
      <c r="AC64" s="7" t="str">
        <f>iferror(VLOOKUP($A64, Awario!$A$2:$Z1000, 11, false), "")</f>
        <v/>
      </c>
      <c r="AD64" s="7">
        <f>iferror(VLOOKUP($A64, Awario!$A$2:$Z1000, 12, false), "")</f>
        <v>1.056554458</v>
      </c>
      <c r="AE64" s="8">
        <f t="shared" si="3"/>
        <v>1.027888349</v>
      </c>
      <c r="AG64" s="7">
        <f t="shared" si="4"/>
        <v>0.3984564906</v>
      </c>
      <c r="AH64" s="7">
        <f>iferror(vlookup(A64, 'October Results'!A$1:AM1000, 39, false), "")</f>
        <v>1.033753959</v>
      </c>
      <c r="AI64" s="3">
        <f t="shared" si="5"/>
        <v>0.5572808576</v>
      </c>
    </row>
    <row r="65">
      <c r="A65" s="3">
        <v>2088.0</v>
      </c>
      <c r="B65" s="1" t="s">
        <v>251</v>
      </c>
      <c r="C65" s="7">
        <f>lookup($A65, NIL!$A204:A1000, NIL!C204:C1000)</f>
        <v>4</v>
      </c>
      <c r="D65" s="7">
        <f>lookup($A65, NIL!$A204:B1000, NIL!D204:D1000)</f>
        <v>1</v>
      </c>
      <c r="E65" s="7">
        <f>lookup($A65, NIL!$A204:D1000, NIL!E204:E1000)</f>
        <v>0.1985627281</v>
      </c>
      <c r="F65" s="7">
        <f>lookup($A65, NIL!$A204:D1000, NIL!F204:F1000)</f>
        <v>0.4169132689</v>
      </c>
      <c r="G65" s="7">
        <f>lookup($A65, NIL!$A204:E1000, NIL!G204:G1000)</f>
        <v>0.3077379985</v>
      </c>
      <c r="H65" s="8">
        <f t="shared" si="1"/>
        <v>0.5547413799</v>
      </c>
      <c r="J65" s="7">
        <f>lookup($A65, TMUI!$A204:H1000, TMUI!C204:C1000)</f>
        <v>75</v>
      </c>
      <c r="K65" s="7">
        <f>lookup($A65, TMUI!$A204:I1000, TMUI!D204:D1000)</f>
        <v>71.88</v>
      </c>
      <c r="L65" s="7">
        <f>lookup($A65, TMUI!$A204:J1000, TMUI!E204:E1000)</f>
        <v>71.88</v>
      </c>
      <c r="M65" s="7">
        <f>lookup($A65, TMUI!$A204:K1000, TMUI!F204:F1000)</f>
        <v>66.41</v>
      </c>
      <c r="N65" s="7">
        <f>lookup($A65, TMUI!$A204:L1000, TMUI!G204:G1000)</f>
        <v>0.04726226926</v>
      </c>
      <c r="O65" s="7">
        <f>lookup($A65, TMUI!$A204:M1000, TMUI!H204:H1000)</f>
        <v>0.259337758</v>
      </c>
      <c r="P65" s="7">
        <f>lookup($A65, TMUI!$A204:N1000, TMUI!I204:I1000)</f>
        <v>0.1673354366</v>
      </c>
      <c r="Q65" s="7">
        <f>lookup($A65, TMUI!$A204:O1000, TMUI!J204:J1000)</f>
        <v>0.7386103086</v>
      </c>
      <c r="R65" s="7">
        <f>lookup($A65, TMUI!$A204:P1000, TMUI!K204:K1000)</f>
        <v>0.3031364431</v>
      </c>
      <c r="S65" s="8">
        <f t="shared" si="2"/>
        <v>0.5505782806</v>
      </c>
      <c r="U65" s="7" t="str">
        <f>iferror(VLOOKUP($A65, Awario!$A$2:$G1000, 3, false), "")</f>
        <v/>
      </c>
      <c r="V65" s="7" t="str">
        <f>iferror(VLOOKUP($A65, Awario!$A$2:$Z1000, 4, false), "")</f>
        <v/>
      </c>
      <c r="W65" s="7" t="str">
        <f>iferror(VLOOKUP($A65, Awario!$A$2:$Z1000, 5, false), "")</f>
        <v/>
      </c>
      <c r="X65" s="7" t="str">
        <f>iferror(VLOOKUP($A65, Awario!$A$2:$G1000, 6, false), "")</f>
        <v/>
      </c>
      <c r="Y65" s="7" t="str">
        <f>iferror(VLOOKUP($A65, Awario!$A$2:$Z1000, 7, false), "")</f>
        <v/>
      </c>
      <c r="Z65" s="7" t="str">
        <f>iferror(VLOOKUP($A65, Awario!$A$2:$Z1000, 8, false), "")</f>
        <v/>
      </c>
      <c r="AA65" s="7" t="str">
        <f>iferror(VLOOKUP($A65, Awario!$A$2:$Z1000, 9, false), "")</f>
        <v/>
      </c>
      <c r="AB65" s="7" t="str">
        <f>iferror(VLOOKUP($A65, Awario!$A$2:$Z1000, 10, false), "")</f>
        <v/>
      </c>
      <c r="AC65" s="7" t="str">
        <f>iferror(VLOOKUP($A65, Awario!$A$2:$Z1000, 11, false), "")</f>
        <v/>
      </c>
      <c r="AD65" s="7" t="str">
        <f>iferror(VLOOKUP($A65, Awario!$A$2:$Z1000, 12, false), "")</f>
        <v/>
      </c>
      <c r="AE65" s="8" t="str">
        <f t="shared" si="3"/>
        <v/>
      </c>
      <c r="AG65" s="7">
        <f t="shared" si="4"/>
        <v>0.5526598302</v>
      </c>
      <c r="AH65" s="7" t="str">
        <f>iferror(vlookup(A65, 'October Results'!A$1:AM1000, 39, false), "")</f>
        <v/>
      </c>
      <c r="AI65" s="3">
        <f t="shared" si="5"/>
        <v>0.5526598302</v>
      </c>
    </row>
    <row r="66">
      <c r="A66" s="3">
        <v>1744.0</v>
      </c>
      <c r="B66" s="1" t="s">
        <v>159</v>
      </c>
      <c r="C66" s="7">
        <f>lookup($A66, NIL!$A120:A1000, NIL!C120:C1000)</f>
        <v>4</v>
      </c>
      <c r="D66" s="7">
        <f>lookup($A66, NIL!$A120:B1000, NIL!D120:D1000)</f>
        <v>1</v>
      </c>
      <c r="E66" s="7">
        <f>lookup($A66, NIL!$A120:D1000, NIL!E120:E1000)</f>
        <v>0.1985627281</v>
      </c>
      <c r="F66" s="7">
        <f>lookup($A66, NIL!$A120:D1000, NIL!F120:F1000)</f>
        <v>0.4169132689</v>
      </c>
      <c r="G66" s="7">
        <f>lookup($A66, NIL!$A120:E1000, NIL!G120:G1000)</f>
        <v>0.3077379985</v>
      </c>
      <c r="H66" s="8">
        <f t="shared" si="1"/>
        <v>0.5547413799</v>
      </c>
      <c r="J66" s="7">
        <f>lookup($A66, TMUI!$A120:H1000, TMUI!C120:C1000)</f>
        <v>75.25</v>
      </c>
      <c r="K66" s="7">
        <f>lookup($A66, TMUI!$A120:I1000, TMUI!D120:D1000)</f>
        <v>72.1</v>
      </c>
      <c r="L66" s="7">
        <f>lookup($A66, TMUI!$A120:J1000, TMUI!E120:E1000)</f>
        <v>69.21</v>
      </c>
      <c r="M66" s="7">
        <f>lookup($A66, TMUI!$A120:K1000, TMUI!F120:F1000)</f>
        <v>62.14</v>
      </c>
      <c r="N66" s="7">
        <f>lookup($A66, TMUI!$A120:L1000, TMUI!G120:G1000)</f>
        <v>0.06420974367</v>
      </c>
      <c r="O66" s="7">
        <f>lookup($A66, TMUI!$A120:M1000, TMUI!H120:H1000)</f>
        <v>0.2740600932</v>
      </c>
      <c r="P66" s="7">
        <f>lookup($A66, TMUI!$A120:N1000, TMUI!I120:I1000)</f>
        <v>-0.02979268867</v>
      </c>
      <c r="Q66" s="7">
        <f>lookup($A66, TMUI!$A120:O1000, TMUI!J120:J1000)</f>
        <v>0.4830943013</v>
      </c>
      <c r="R66" s="7">
        <f>lookup($A66, TMUI!$A120:P1000, TMUI!K120:K1000)</f>
        <v>0.1978928624</v>
      </c>
      <c r="S66" s="8">
        <f t="shared" si="2"/>
        <v>0.444851506</v>
      </c>
      <c r="U66" s="7">
        <f>iferror(VLOOKUP($A66, Awario!$A$2:$G1000, 3, false), "")</f>
        <v>1</v>
      </c>
      <c r="V66" s="7">
        <f>iferror(VLOOKUP($A66, Awario!$A$2:$Z1000, 4, false), "")</f>
        <v>2468</v>
      </c>
      <c r="W66" s="7">
        <f>iferror(VLOOKUP($A66, Awario!$A$2:$Z1000, 5, false), "")</f>
        <v>2688</v>
      </c>
      <c r="X66" s="7">
        <f>iferror(VLOOKUP($A66, Awario!$A$2:$G1000, 6, false), "")</f>
        <v>3.429429264</v>
      </c>
      <c r="Y66" s="7" t="b">
        <f>iferror(VLOOKUP($A66, Awario!$A$2:$Z1000, 7, false), "")</f>
        <v>0</v>
      </c>
      <c r="Z66" s="7">
        <f>iferror(VLOOKUP($A66, Awario!$A$2:$Z1000, 8, false), "")</f>
        <v>0.08914100486</v>
      </c>
      <c r="AA66" s="7">
        <f>iferror(VLOOKUP($A66, Awario!$A$2:$Z1000, 9, false), "")</f>
        <v>1.415389783</v>
      </c>
      <c r="AB66" s="7">
        <f>iferror(VLOOKUP($A66, Awario!$A$2:$Z1000, 10, false), "")</f>
        <v>-0.3612883497</v>
      </c>
      <c r="AC66" s="7">
        <f>iferror(VLOOKUP($A66, Awario!$A$2:$Z1000, 11, false), "")</f>
        <v>-0.0132350963</v>
      </c>
      <c r="AD66" s="7">
        <f>iferror(VLOOKUP($A66, Awario!$A$2:$Z1000, 12, false), "")</f>
        <v>0.3469554458</v>
      </c>
      <c r="AE66" s="8">
        <f t="shared" si="3"/>
        <v>0.5890292402</v>
      </c>
      <c r="AG66" s="7">
        <f t="shared" si="4"/>
        <v>0.5295407087</v>
      </c>
      <c r="AH66" s="7">
        <f>iferror(vlookup(A66, 'October Results'!A$1:AM1000, 39, false), "")</f>
        <v>0.5836027099</v>
      </c>
      <c r="AI66" s="3">
        <f t="shared" si="5"/>
        <v>0.543056209</v>
      </c>
    </row>
    <row r="67">
      <c r="A67" s="3">
        <v>2104.0</v>
      </c>
      <c r="B67" s="1" t="s">
        <v>258</v>
      </c>
      <c r="C67" s="7">
        <f>lookup($A67, NIL!$A215:A1000, NIL!C215:C1000)</f>
        <v>4</v>
      </c>
      <c r="D67" s="7">
        <f>lookup($A67, NIL!$A215:B1000, NIL!D215:D1000)</f>
        <v>1</v>
      </c>
      <c r="E67" s="7">
        <f>lookup($A67, NIL!$A215:D1000, NIL!E215:E1000)</f>
        <v>0.1985627281</v>
      </c>
      <c r="F67" s="7">
        <f>lookup($A67, NIL!$A215:D1000, NIL!F215:F1000)</f>
        <v>0.4169132689</v>
      </c>
      <c r="G67" s="7">
        <f>lookup($A67, NIL!$A215:E1000, NIL!G215:G1000)</f>
        <v>0.3077379985</v>
      </c>
      <c r="H67" s="8">
        <f t="shared" si="1"/>
        <v>0.5547413799</v>
      </c>
      <c r="J67" s="7">
        <f>lookup($A67, TMUI!$A215:H1000, TMUI!C215:C1000)</f>
        <v>75.69</v>
      </c>
      <c r="K67" s="7">
        <f>lookup($A67, TMUI!$A215:I1000, TMUI!D215:D1000)</f>
        <v>72.22</v>
      </c>
      <c r="L67" s="7">
        <f>lookup($A67, TMUI!$A215:J1000, TMUI!E215:E1000)</f>
        <v>70.14</v>
      </c>
      <c r="M67" s="7">
        <f>lookup($A67, TMUI!$A215:K1000, TMUI!F215:F1000)</f>
        <v>64.58</v>
      </c>
      <c r="N67" s="7">
        <f>lookup($A67, TMUI!$A215:L1000, TMUI!G215:G1000)</f>
        <v>0.09403729864</v>
      </c>
      <c r="O67" s="7">
        <f>lookup($A67, TMUI!$A215:M1000, TMUI!H215:H1000)</f>
        <v>0.2820904578</v>
      </c>
      <c r="P67" s="7">
        <f>lookup($A67, TMUI!$A215:N1000, TMUI!I215:I1000)</f>
        <v>0.03886991675</v>
      </c>
      <c r="Q67" s="7">
        <f>lookup($A67, TMUI!$A215:O1000, TMUI!J215:J1000)</f>
        <v>0.6291034483</v>
      </c>
      <c r="R67" s="7">
        <f>lookup($A67, TMUI!$A215:P1000, TMUI!K215:K1000)</f>
        <v>0.2610252804</v>
      </c>
      <c r="S67" s="8">
        <f t="shared" si="2"/>
        <v>0.5109063323</v>
      </c>
      <c r="U67" s="7" t="str">
        <f>iferror(VLOOKUP($A67, Awario!$A$2:$G1000, 3, false), "")</f>
        <v/>
      </c>
      <c r="V67" s="7" t="str">
        <f>iferror(VLOOKUP($A67, Awario!$A$2:$Z1000, 4, false), "")</f>
        <v/>
      </c>
      <c r="W67" s="7" t="str">
        <f>iferror(VLOOKUP($A67, Awario!$A$2:$Z1000, 5, false), "")</f>
        <v/>
      </c>
      <c r="X67" s="7" t="str">
        <f>iferror(VLOOKUP($A67, Awario!$A$2:$G1000, 6, false), "")</f>
        <v/>
      </c>
      <c r="Y67" s="7" t="str">
        <f>iferror(VLOOKUP($A67, Awario!$A$2:$Z1000, 7, false), "")</f>
        <v/>
      </c>
      <c r="Z67" s="7" t="str">
        <f>iferror(VLOOKUP($A67, Awario!$A$2:$Z1000, 8, false), "")</f>
        <v/>
      </c>
      <c r="AA67" s="7" t="str">
        <f>iferror(VLOOKUP($A67, Awario!$A$2:$Z1000, 9, false), "")</f>
        <v/>
      </c>
      <c r="AB67" s="7" t="str">
        <f>iferror(VLOOKUP($A67, Awario!$A$2:$Z1000, 10, false), "")</f>
        <v/>
      </c>
      <c r="AC67" s="7" t="str">
        <f>iferror(VLOOKUP($A67, Awario!$A$2:$Z1000, 11, false), "")</f>
        <v/>
      </c>
      <c r="AD67" s="7" t="str">
        <f>iferror(VLOOKUP($A67, Awario!$A$2:$Z1000, 12, false), "")</f>
        <v/>
      </c>
      <c r="AE67" s="8" t="str">
        <f t="shared" si="3"/>
        <v/>
      </c>
      <c r="AG67" s="7">
        <f t="shared" si="4"/>
        <v>0.5328238561</v>
      </c>
      <c r="AH67" s="7" t="str">
        <f>iferror(vlookup(A67, 'October Results'!A$1:AM1000, 39, false), "")</f>
        <v/>
      </c>
      <c r="AI67" s="3">
        <f t="shared" si="5"/>
        <v>0.5328238561</v>
      </c>
    </row>
    <row r="68">
      <c r="A68" s="3">
        <v>176.0</v>
      </c>
      <c r="B68" s="1" t="s">
        <v>13</v>
      </c>
      <c r="C68" s="7">
        <f>lookup($A68, NIL!$A2:A1000, NIL!C2:C1000)</f>
        <v>4</v>
      </c>
      <c r="D68" s="7">
        <f>lookup($A68, NIL!$A2:B1000, NIL!D2:D1000)</f>
        <v>1</v>
      </c>
      <c r="E68" s="7">
        <f>lookup($A68, NIL!$A2:D1000, NIL!E2:E1000)</f>
        <v>0.1985627281</v>
      </c>
      <c r="F68" s="7">
        <f>lookup($A68, NIL!$A2:D1000, NIL!F2:F1000)</f>
        <v>0.4169132689</v>
      </c>
      <c r="G68" s="7">
        <f>lookup($A68, NIL!$A2:E1000, NIL!G2:G1000)</f>
        <v>0.3077379985</v>
      </c>
      <c r="H68" s="8">
        <f t="shared" si="1"/>
        <v>0.5547413799</v>
      </c>
      <c r="J68" s="7">
        <f>lookup($A68, TMUI!$A2:H1000, TMUI!C2:C1000)</f>
        <v>67.82</v>
      </c>
      <c r="K68" s="7">
        <f>lookup($A68, TMUI!$A2:I1000, TMUI!D2:D1000)</f>
        <v>72.55</v>
      </c>
      <c r="L68" s="7">
        <f>lookup($A68, TMUI!$A2:J1000, TMUI!E2:E1000)</f>
        <v>74.06</v>
      </c>
      <c r="M68" s="7">
        <f>lookup($A68, TMUI!$A2:K1000, TMUI!F2:F1000)</f>
        <v>58.48</v>
      </c>
      <c r="N68" s="7">
        <f>lookup($A68, TMUI!$A2:L1000, TMUI!G2:G1000)</f>
        <v>-0.4394691958</v>
      </c>
      <c r="O68" s="7">
        <f>lookup($A68, TMUI!$A2:M1000, TMUI!H2:H1000)</f>
        <v>0.3041739606</v>
      </c>
      <c r="P68" s="7">
        <f>lookup($A68, TMUI!$A2:N1000, TMUI!I2:I1000)</f>
        <v>0.3282864901</v>
      </c>
      <c r="Q68" s="7">
        <f>lookup($A68, TMUI!$A2:O1000, TMUI!J2:J1000)</f>
        <v>0.2640805807</v>
      </c>
      <c r="R68" s="7">
        <f>lookup($A68, TMUI!$A2:P1000, TMUI!K2:K1000)</f>
        <v>0.1142679589</v>
      </c>
      <c r="S68" s="8">
        <f t="shared" si="2"/>
        <v>0.3380354403</v>
      </c>
      <c r="U68" s="7">
        <f>iferror(VLOOKUP($A68, Awario!$A$2:$G1000, 3, false), "")</f>
        <v>5</v>
      </c>
      <c r="V68" s="7">
        <f>iferror(VLOOKUP($A68, Awario!$A$2:$Z1000, 4, false), "")</f>
        <v>336690</v>
      </c>
      <c r="W68" s="7">
        <f>iferror(VLOOKUP($A68, Awario!$A$2:$Z1000, 5, false), "")</f>
        <v>5406</v>
      </c>
      <c r="X68" s="7">
        <f>iferror(VLOOKUP($A68, Awario!$A$2:$Z1000, 6, false), "")</f>
        <v>3.732876041</v>
      </c>
      <c r="Y68" s="7" t="b">
        <f>iferror(VLOOKUP($A68, Awario!$A$2:$Z1000, 7, false), "")</f>
        <v>0</v>
      </c>
      <c r="Z68" s="7">
        <f>iferror(VLOOKUP($A68, Awario!$A$2:$Z1000, 8, false), "")</f>
        <v>-0.9839436871</v>
      </c>
      <c r="AA68" s="7">
        <f>iferror(VLOOKUP($A68, Awario!$A$2:$Z1000, 9, false), "")</f>
        <v>1.600381388</v>
      </c>
      <c r="AB68" s="7">
        <f>iferror(VLOOKUP($A68, Awario!$A$2:$Z1000, 10, false), "")</f>
        <v>1.744150654</v>
      </c>
      <c r="AC68" s="7">
        <f>iferror(VLOOKUP($A68, Awario!$A$2:$Z1000, 11, false), "")</f>
        <v>-0.4593185376</v>
      </c>
      <c r="AD68" s="7">
        <f>iferror(VLOOKUP($A68, Awario!$A$2:$Z1000, 12, false), "")</f>
        <v>0.9617378348</v>
      </c>
      <c r="AE68" s="8">
        <f t="shared" si="3"/>
        <v>0.9806823313</v>
      </c>
      <c r="AG68" s="7">
        <f t="shared" si="4"/>
        <v>0.6244863838</v>
      </c>
      <c r="AH68" s="7">
        <f>iferror(vlookup(A68, 'October Results'!A$1:AM1000, 39, false), "")</f>
        <v>0.2352225507</v>
      </c>
      <c r="AI68" s="3">
        <f t="shared" si="5"/>
        <v>0.5271704255</v>
      </c>
    </row>
    <row r="69">
      <c r="A69" s="3">
        <v>1250.0</v>
      </c>
      <c r="B69" s="1" t="s">
        <v>93</v>
      </c>
      <c r="C69" s="7">
        <f>lookup($A69, NIL!$A40:A1000, NIL!C40:C1000)</f>
        <v>4</v>
      </c>
      <c r="D69" s="7">
        <f>lookup($A69, NIL!$A40:B1000, NIL!D40:D1000)</f>
        <v>1</v>
      </c>
      <c r="E69" s="7">
        <f>lookup($A69, NIL!$A40:D1000, NIL!E40:E1000)</f>
        <v>0.1985627281</v>
      </c>
      <c r="F69" s="7">
        <f>lookup($A69, NIL!$A40:D1000, NIL!F40:F1000)</f>
        <v>0.4169132689</v>
      </c>
      <c r="G69" s="7">
        <f>lookup($A69, NIL!$A40:E1000, NIL!G40:G1000)</f>
        <v>0.3077379985</v>
      </c>
      <c r="H69" s="8">
        <f t="shared" si="1"/>
        <v>0.5547413799</v>
      </c>
      <c r="J69" s="7">
        <f>lookup($A69, TMUI!$A40:H1000, TMUI!C40:C1000)</f>
        <v>87.85</v>
      </c>
      <c r="K69" s="7">
        <f>lookup($A69, TMUI!$A40:I1000, TMUI!D40:D1000)</f>
        <v>76.22</v>
      </c>
      <c r="L69" s="7">
        <f>lookup($A69, TMUI!$A40:J1000, TMUI!E40:E1000)</f>
        <v>78.84</v>
      </c>
      <c r="M69" s="7">
        <f>lookup($A69, TMUI!$A40:K1000, TMUI!F40:F1000)</f>
        <v>66.94</v>
      </c>
      <c r="N69" s="7">
        <f>lookup($A69, TMUI!$A40:L1000, TMUI!G40:G1000)</f>
        <v>0.918362454</v>
      </c>
      <c r="O69" s="7">
        <f>lookup($A69, TMUI!$A40:M1000, TMUI!H40:H1000)</f>
        <v>0.5497692791</v>
      </c>
      <c r="P69" s="7">
        <f>lookup($A69, TMUI!$A40:N1000, TMUI!I40:I1000)</f>
        <v>0.6811975158</v>
      </c>
      <c r="Q69" s="7">
        <f>lookup($A69, TMUI!$A40:O1000, TMUI!J40:J1000)</f>
        <v>0.7703254102</v>
      </c>
      <c r="R69" s="7">
        <f>lookup($A69, TMUI!$A40:P1000, TMUI!K40:K1000)</f>
        <v>0.7299136648</v>
      </c>
      <c r="S69" s="8">
        <f t="shared" si="2"/>
        <v>0.8543498492</v>
      </c>
      <c r="U69" s="7">
        <f>iferror(VLOOKUP($A69, Awario!$A$2:$G1000, 3, false), "")</f>
        <v>3</v>
      </c>
      <c r="V69" s="7">
        <f>iferror(VLOOKUP($A69, Awario!$A$2:$Z1000, 4, false), "")</f>
        <v>0</v>
      </c>
      <c r="W69" s="7">
        <f>iferror(VLOOKUP($A69, Awario!$A$2:$Z1000, 5, false), "")</f>
        <v>0</v>
      </c>
      <c r="X69" s="7">
        <f>iferror(VLOOKUP($A69, Awario!$A$2:$G1000, 6, false), "")</f>
        <v>0</v>
      </c>
      <c r="Y69" s="7" t="b">
        <f>iferror(VLOOKUP($A69, Awario!$A$2:$Z1000, 7, false), "")</f>
        <v>1</v>
      </c>
      <c r="Z69" s="7" t="str">
        <f>iferror(VLOOKUP($A69, Awario!$A$2:$Z1000, 8, false), "")</f>
        <v/>
      </c>
      <c r="AA69" s="7">
        <f>iferror(VLOOKUP($A69, Awario!$A$2:$Z1000, 9, false), "")</f>
        <v>-0.6753083961</v>
      </c>
      <c r="AB69" s="7">
        <f>iferror(VLOOKUP($A69, Awario!$A$2:$Z1000, 10, false), "")</f>
        <v>0.691431152</v>
      </c>
      <c r="AC69" s="7" t="str">
        <f>iferror(VLOOKUP($A69, Awario!$A$2:$Z1000, 11, false), "")</f>
        <v/>
      </c>
      <c r="AD69" s="7">
        <f>iferror(VLOOKUP($A69, Awario!$A$2:$Z1000, 12, false), "")</f>
        <v>0.008061377976</v>
      </c>
      <c r="AE69" s="8">
        <f t="shared" si="3"/>
        <v>0.08978517682</v>
      </c>
      <c r="AG69" s="7">
        <f t="shared" si="4"/>
        <v>0.4996254686</v>
      </c>
      <c r="AH69" s="7">
        <f>iferror(vlookup(A69, 'October Results'!A$1:AM1000, 39, false), "")</f>
        <v>0.576610619</v>
      </c>
      <c r="AI69" s="3">
        <f t="shared" si="5"/>
        <v>0.5188717562</v>
      </c>
    </row>
    <row r="70">
      <c r="A70" s="3">
        <v>823.0</v>
      </c>
      <c r="B70" s="1" t="s">
        <v>59</v>
      </c>
      <c r="C70" s="7">
        <f>lookup($A70, NIL!$A14:A1000, NIL!C14:C1000)</f>
        <v>4</v>
      </c>
      <c r="D70" s="7">
        <f>lookup($A70, NIL!$A14:B1000, NIL!D14:D1000)</f>
        <v>1</v>
      </c>
      <c r="E70" s="7">
        <f>lookup($A70, NIL!$A14:D1000, NIL!E14:E1000)</f>
        <v>0.1985627281</v>
      </c>
      <c r="F70" s="7">
        <f>lookup($A70, NIL!$A14:D1000, NIL!F14:F1000)</f>
        <v>0.4169132689</v>
      </c>
      <c r="G70" s="7">
        <f>lookup($A70, NIL!$A14:E1000, NIL!G14:G1000)</f>
        <v>0.3077379985</v>
      </c>
      <c r="H70" s="8">
        <f t="shared" si="1"/>
        <v>0.5547413799</v>
      </c>
      <c r="J70" s="7">
        <f>lookup($A70, TMUI!$A14:H1000, TMUI!C14:C1000)</f>
        <v>67.47</v>
      </c>
      <c r="K70" s="7">
        <f>lookup($A70, TMUI!$A14:I1000, TMUI!D14:D1000)</f>
        <v>71.42</v>
      </c>
      <c r="L70" s="7">
        <f>lookup($A70, TMUI!$A14:J1000, TMUI!E14:E1000)</f>
        <v>75.4</v>
      </c>
      <c r="M70" s="7">
        <f>lookup($A70, TMUI!$A14:K1000, TMUI!F14:F1000)</f>
        <v>63.33</v>
      </c>
      <c r="N70" s="7">
        <f>lookup($A70, TMUI!$A14:L1000, TMUI!G14:G1000)</f>
        <v>-0.46319566</v>
      </c>
      <c r="O70" s="7">
        <f>lookup($A70, TMUI!$A14:M1000, TMUI!H14:H1000)</f>
        <v>0.2285546936</v>
      </c>
      <c r="P70" s="7">
        <f>lookup($A70, TMUI!$A14:N1000, TMUI!I14:I1000)</f>
        <v>0.4272197065</v>
      </c>
      <c r="Q70" s="7">
        <f>lookup($A70, TMUI!$A14:O1000, TMUI!J14:J1000)</f>
        <v>0.5543036804</v>
      </c>
      <c r="R70" s="7">
        <f>lookup($A70, TMUI!$A14:P1000, TMUI!K14:K1000)</f>
        <v>0.1867206051</v>
      </c>
      <c r="S70" s="8">
        <f t="shared" si="2"/>
        <v>0.432111797</v>
      </c>
      <c r="U70" s="7">
        <f>iferror(VLOOKUP($A70, Awario!$A$2:$G1000, 3, false), "")</f>
        <v>5</v>
      </c>
      <c r="V70" s="7">
        <f>iferror(VLOOKUP($A70, Awario!$A$2:$Z1000, 4, false), "")</f>
        <v>0</v>
      </c>
      <c r="W70" s="7">
        <f>iferror(VLOOKUP($A70, Awario!$A$2:$Z1000, 5, false), "")</f>
        <v>3725</v>
      </c>
      <c r="X70" s="7">
        <f>iferror(VLOOKUP($A70, Awario!$A$2:$G1000, 6, false), "")</f>
        <v>3.571126277</v>
      </c>
      <c r="Y70" s="7" t="b">
        <f>iferror(VLOOKUP($A70, Awario!$A$2:$Z1000, 7, false), "")</f>
        <v>1</v>
      </c>
      <c r="Z70" s="7" t="str">
        <f>iferror(VLOOKUP($A70, Awario!$A$2:$Z1000, 8, false), "")</f>
        <v/>
      </c>
      <c r="AA70" s="7">
        <f>iferror(VLOOKUP($A70, Awario!$A$2:$Z1000, 9, false), "")</f>
        <v>1.501773162</v>
      </c>
      <c r="AB70" s="7">
        <f>iferror(VLOOKUP($A70, Awario!$A$2:$Z1000, 10, false), "")</f>
        <v>1.744150654</v>
      </c>
      <c r="AC70" s="7" t="str">
        <f>iferror(VLOOKUP($A70, Awario!$A$2:$Z1000, 11, false), "")</f>
        <v/>
      </c>
      <c r="AD70" s="7">
        <f>iferror(VLOOKUP($A70, Awario!$A$2:$Z1000, 12, false), "")</f>
        <v>1.622961908</v>
      </c>
      <c r="AE70" s="8">
        <f t="shared" si="3"/>
        <v>1.273955222</v>
      </c>
      <c r="AG70" s="7">
        <f t="shared" si="4"/>
        <v>0.7536027996</v>
      </c>
      <c r="AH70" s="7">
        <f>iferror(vlookup(A70, 'October Results'!A$1:AM1000, 39, false), "")</f>
        <v>-0.2086222481</v>
      </c>
      <c r="AI70" s="3">
        <f t="shared" si="5"/>
        <v>0.5130465377</v>
      </c>
    </row>
    <row r="71">
      <c r="A71" s="3">
        <v>1713.0</v>
      </c>
      <c r="B71" s="1" t="s">
        <v>170</v>
      </c>
      <c r="C71" s="7">
        <f>lookup($A71, NIL!$A109:A1000, NIL!C109:C1000)</f>
        <v>4</v>
      </c>
      <c r="D71" s="7">
        <f>lookup($A71, NIL!$A109:B1000, NIL!D109:D1000)</f>
        <v>1</v>
      </c>
      <c r="E71" s="7">
        <f>lookup($A71, NIL!$A109:D1000, NIL!E109:E1000)</f>
        <v>0.1985627281</v>
      </c>
      <c r="F71" s="7">
        <f>lookup($A71, NIL!$A109:D1000, NIL!F109:F1000)</f>
        <v>0.4169132689</v>
      </c>
      <c r="G71" s="7">
        <f>lookup($A71, NIL!$A109:E1000, NIL!G109:G1000)</f>
        <v>0.3077379985</v>
      </c>
      <c r="H71" s="8">
        <f t="shared" si="1"/>
        <v>0.5547413799</v>
      </c>
      <c r="J71" s="7">
        <f>lookup($A71, TMUI!$A109:H1000, TMUI!C109:C1000)</f>
        <v>70.97</v>
      </c>
      <c r="K71" s="7">
        <f>lookup($A71, TMUI!$A109:I1000, TMUI!D109:D1000)</f>
        <v>66.72</v>
      </c>
      <c r="L71" s="7">
        <f>lookup($A71, TMUI!$A109:J1000, TMUI!E109:E1000)</f>
        <v>72.73</v>
      </c>
      <c r="M71" s="7">
        <f>lookup($A71, TMUI!$A109:K1000, TMUI!F109:F1000)</f>
        <v>57.55</v>
      </c>
      <c r="N71" s="7">
        <f>lookup($A71, TMUI!$A109:L1000, TMUI!G109:G1000)</f>
        <v>-0.2259310182</v>
      </c>
      <c r="O71" s="7">
        <f>lookup($A71, TMUI!$A109:M1000, TMUI!H109:H1000)</f>
        <v>-0.08596792144</v>
      </c>
      <c r="P71" s="7">
        <f>lookup($A71, TMUI!$A109:N1000, TMUI!I109:I1000)</f>
        <v>0.2300915813</v>
      </c>
      <c r="Q71" s="7">
        <f>lookup($A71, TMUI!$A109:O1000, TMUI!J109:J1000)</f>
        <v>0.2084295534</v>
      </c>
      <c r="R71" s="7">
        <f>lookup($A71, TMUI!$A109:P1000, TMUI!K109:K1000)</f>
        <v>0.03165554875</v>
      </c>
      <c r="S71" s="8">
        <f t="shared" si="2"/>
        <v>0.1779200628</v>
      </c>
      <c r="U71" s="7">
        <f>iferror(VLOOKUP($A71, Awario!$A$2:$G1000, 3, false), "")</f>
        <v>5</v>
      </c>
      <c r="V71" s="7">
        <f>iferror(VLOOKUP($A71, Awario!$A$2:$Z1000, 4, false), "")</f>
        <v>19700</v>
      </c>
      <c r="W71" s="7">
        <f>iferror(VLOOKUP($A71, Awario!$A$2:$Z1000, 5, false), "")</f>
        <v>37</v>
      </c>
      <c r="X71" s="7">
        <f>iferror(VLOOKUP($A71, Awario!$A$2:$G1000, 6, false), "")</f>
        <v>1.568201724</v>
      </c>
      <c r="Y71" s="7" t="b">
        <f>iferror(VLOOKUP($A71, Awario!$A$2:$Z1000, 7, false), "")</f>
        <v>0</v>
      </c>
      <c r="Z71" s="7">
        <f>iferror(VLOOKUP($A71, Awario!$A$2:$Z1000, 8, false), "")</f>
        <v>-0.9981218274</v>
      </c>
      <c r="AA71" s="7">
        <f>iferror(VLOOKUP($A71, Awario!$A$2:$Z1000, 9, false), "")</f>
        <v>0.2807213793</v>
      </c>
      <c r="AB71" s="7">
        <f>iferror(VLOOKUP($A71, Awario!$A$2:$Z1000, 10, false), "")</f>
        <v>1.744150654</v>
      </c>
      <c r="AC71" s="7">
        <f>iferror(VLOOKUP($A71, Awario!$A$2:$Z1000, 11, false), "")</f>
        <v>-0.4652124188</v>
      </c>
      <c r="AD71" s="7">
        <f>iferror(VLOOKUP($A71, Awario!$A$2:$Z1000, 12, false), "")</f>
        <v>0.5198865381</v>
      </c>
      <c r="AE71" s="8">
        <f t="shared" si="3"/>
        <v>0.7210315791</v>
      </c>
      <c r="AG71" s="7">
        <f t="shared" si="4"/>
        <v>0.4845643406</v>
      </c>
      <c r="AH71" s="7">
        <f>iferror(vlookup(A71, 'October Results'!A$1:AM1000, 39, false), "")</f>
        <v>0.5269203551</v>
      </c>
      <c r="AI71" s="3">
        <f t="shared" si="5"/>
        <v>0.4951533442</v>
      </c>
    </row>
    <row r="72">
      <c r="A72" s="3">
        <v>2112.0</v>
      </c>
      <c r="B72" s="1" t="s">
        <v>265</v>
      </c>
      <c r="C72" s="7">
        <f>lookup($A72, NIL!$A222:A1000, NIL!C222:C1000)</f>
        <v>4</v>
      </c>
      <c r="D72" s="7">
        <f>lookup($A72, NIL!$A222:B1000, NIL!D222:D1000)</f>
        <v>1</v>
      </c>
      <c r="E72" s="7">
        <f>lookup($A72, NIL!$A222:D1000, NIL!E222:E1000)</f>
        <v>0.1985627281</v>
      </c>
      <c r="F72" s="7">
        <f>lookup($A72, NIL!$A222:D1000, NIL!F222:F1000)</f>
        <v>0.4169132689</v>
      </c>
      <c r="G72" s="7">
        <f>lookup($A72, NIL!$A222:E1000, NIL!G222:G1000)</f>
        <v>0.3077379985</v>
      </c>
      <c r="H72" s="8">
        <f t="shared" si="1"/>
        <v>0.5547413799</v>
      </c>
      <c r="J72" s="7">
        <f>lookup($A72, TMUI!$A222:H1000, TMUI!C222:C1000)</f>
        <v>82.03</v>
      </c>
      <c r="K72" s="7">
        <f>lookup($A72, TMUI!$A222:I1000, TMUI!D222:D1000)</f>
        <v>63.28</v>
      </c>
      <c r="L72" s="7">
        <f>lookup($A72, TMUI!$A222:J1000, TMUI!E222:E1000)</f>
        <v>78.13</v>
      </c>
      <c r="M72" s="7">
        <f>lookup($A72, TMUI!$A222:K1000, TMUI!F222:F1000)</f>
        <v>51.56</v>
      </c>
      <c r="N72" s="7">
        <f>lookup($A72, TMUI!$A222:L1000, TMUI!G222:G1000)</f>
        <v>0.5238252497</v>
      </c>
      <c r="O72" s="7">
        <f>lookup($A72, TMUI!$A222:M1000, TMUI!H222:H1000)</f>
        <v>-0.3161717077</v>
      </c>
      <c r="P72" s="7">
        <f>lookup($A72, TMUI!$A222:N1000, TMUI!I222:I1000)</f>
        <v>0.6287776772</v>
      </c>
      <c r="Q72" s="7">
        <f>lookup($A72, TMUI!$A222:O1000, TMUI!J222:J1000)</f>
        <v>-0.1500109346</v>
      </c>
      <c r="R72" s="7">
        <f>lookup($A72, TMUI!$A222:P1000, TMUI!K222:K1000)</f>
        <v>0.1716050711</v>
      </c>
      <c r="S72" s="8">
        <f t="shared" si="2"/>
        <v>0.4142524244</v>
      </c>
      <c r="U72" s="7" t="str">
        <f>iferror(VLOOKUP($A72, Awario!$A$2:$G1000, 3, false), "")</f>
        <v/>
      </c>
      <c r="V72" s="7" t="str">
        <f>iferror(VLOOKUP($A72, Awario!$A$2:$Z1000, 4, false), "")</f>
        <v/>
      </c>
      <c r="W72" s="7" t="str">
        <f>iferror(VLOOKUP($A72, Awario!$A$2:$Z1000, 5, false), "")</f>
        <v/>
      </c>
      <c r="X72" s="7" t="str">
        <f>iferror(VLOOKUP($A72, Awario!$A$2:$G1000, 6, false), "")</f>
        <v/>
      </c>
      <c r="Y72" s="7" t="str">
        <f>iferror(VLOOKUP($A72, Awario!$A$2:$Z1000, 7, false), "")</f>
        <v/>
      </c>
      <c r="Z72" s="7" t="str">
        <f>iferror(VLOOKUP($A72, Awario!$A$2:$Z1000, 8, false), "")</f>
        <v/>
      </c>
      <c r="AA72" s="7" t="str">
        <f>iferror(VLOOKUP($A72, Awario!$A$2:$Z1000, 9, false), "")</f>
        <v/>
      </c>
      <c r="AB72" s="7" t="str">
        <f>iferror(VLOOKUP($A72, Awario!$A$2:$Z1000, 10, false), "")</f>
        <v/>
      </c>
      <c r="AC72" s="7" t="str">
        <f>iferror(VLOOKUP($A72, Awario!$A$2:$Z1000, 11, false), "")</f>
        <v/>
      </c>
      <c r="AD72" s="7" t="str">
        <f>iferror(VLOOKUP($A72, Awario!$A$2:$Z1000, 12, false), "")</f>
        <v/>
      </c>
      <c r="AE72" s="8" t="str">
        <f t="shared" si="3"/>
        <v/>
      </c>
      <c r="AG72" s="7">
        <f t="shared" si="4"/>
        <v>0.4844969021</v>
      </c>
      <c r="AH72" s="7" t="str">
        <f>iferror(vlookup(A72, 'October Results'!A$1:AM1000, 39, false), "")</f>
        <v/>
      </c>
      <c r="AI72" s="3">
        <f t="shared" si="5"/>
        <v>0.4844969021</v>
      </c>
    </row>
    <row r="73">
      <c r="A73" s="3">
        <v>831.0</v>
      </c>
      <c r="B73" s="1" t="s">
        <v>65</v>
      </c>
      <c r="C73" s="7">
        <f>lookup($A73, NIL!$A18:A1000, NIL!C18:C1000)</f>
        <v>4</v>
      </c>
      <c r="D73" s="7">
        <f>lookup($A73, NIL!$A18:B1000, NIL!D18:D1000)</f>
        <v>1</v>
      </c>
      <c r="E73" s="7">
        <f>lookup($A73, NIL!$A18:D1000, NIL!E18:E1000)</f>
        <v>0.1985627281</v>
      </c>
      <c r="F73" s="7">
        <f>lookup($A73, NIL!$A18:D1000, NIL!F18:F1000)</f>
        <v>0.4169132689</v>
      </c>
      <c r="G73" s="7">
        <f>lookup($A73, NIL!$A18:E1000, NIL!G18:G1000)</f>
        <v>0.3077379985</v>
      </c>
      <c r="H73" s="8">
        <f t="shared" si="1"/>
        <v>0.5547413799</v>
      </c>
      <c r="J73" s="7">
        <f>lookup($A73, TMUI!$A18:H1000, TMUI!C18:C1000)</f>
        <v>84.2</v>
      </c>
      <c r="K73" s="7">
        <f>lookup($A73, TMUI!$A18:I1000, TMUI!D18:D1000)</f>
        <v>84.06</v>
      </c>
      <c r="L73" s="7">
        <f>lookup($A73, TMUI!$A18:J1000, TMUI!E18:E1000)</f>
        <v>73.94</v>
      </c>
      <c r="M73" s="7">
        <f>lookup($A73, TMUI!$A18:K1000, TMUI!F18:F1000)</f>
        <v>68.75</v>
      </c>
      <c r="N73" s="7">
        <f>lookup($A73, TMUI!$A18:L1000, TMUI!G18:G1000)</f>
        <v>0.6709293276</v>
      </c>
      <c r="O73" s="7">
        <f>lookup($A73, TMUI!$A18:M1000, TMUI!H18:H1000)</f>
        <v>1.074419769</v>
      </c>
      <c r="P73" s="7">
        <f>lookup($A73, TMUI!$A18:N1000, TMUI!I18:I1000)</f>
        <v>0.3194267991</v>
      </c>
      <c r="Q73" s="7">
        <f>lookup($A73, TMUI!$A18:O1000, TMUI!J18:J1000)</f>
        <v>0.8786354742</v>
      </c>
      <c r="R73" s="7">
        <f>lookup($A73, TMUI!$A18:P1000, TMUI!K18:K1000)</f>
        <v>0.7358528424</v>
      </c>
      <c r="S73" s="8">
        <f t="shared" si="2"/>
        <v>0.8578186536</v>
      </c>
      <c r="U73" s="7">
        <f>iferror(VLOOKUP($A73, Awario!$A$2:$G1000, 3, false), "")</f>
        <v>3</v>
      </c>
      <c r="V73" s="7">
        <f>iferror(VLOOKUP($A73, Awario!$A$2:$Z1000, 4, false), "")</f>
        <v>164</v>
      </c>
      <c r="W73" s="7">
        <f>iferror(VLOOKUP($A73, Awario!$A$2:$Z1000, 5, false), "")</f>
        <v>0</v>
      </c>
      <c r="X73" s="7">
        <f>iferror(VLOOKUP($A73, Awario!$A$2:$G1000, 6, false), "")</f>
        <v>0</v>
      </c>
      <c r="Y73" s="7" t="b">
        <f>iferror(VLOOKUP($A73, Awario!$A$2:$Z1000, 7, false), "")</f>
        <v>1</v>
      </c>
      <c r="Z73" s="7" t="str">
        <f>iferror(VLOOKUP($A73, Awario!$A$2:$Z1000, 8, false), "")</f>
        <v/>
      </c>
      <c r="AA73" s="7">
        <f>iferror(VLOOKUP($A73, Awario!$A$2:$Z1000, 9, false), "")</f>
        <v>-0.6753083961</v>
      </c>
      <c r="AB73" s="7">
        <f>iferror(VLOOKUP($A73, Awario!$A$2:$Z1000, 10, false), "")</f>
        <v>0.691431152</v>
      </c>
      <c r="AC73" s="7" t="str">
        <f>iferror(VLOOKUP($A73, Awario!$A$2:$Z1000, 11, false), "")</f>
        <v/>
      </c>
      <c r="AD73" s="7">
        <f>iferror(VLOOKUP($A73, Awario!$A$2:$Z1000, 12, false), "")</f>
        <v>0.008061377976</v>
      </c>
      <c r="AE73" s="8">
        <f t="shared" si="3"/>
        <v>0.08978517682</v>
      </c>
      <c r="AG73" s="7">
        <f t="shared" si="4"/>
        <v>0.5007817368</v>
      </c>
      <c r="AH73" s="7">
        <f>iferror(vlookup(A73, 'October Results'!A$1:AM1000, 39, false), "")</f>
        <v>0.3981056181</v>
      </c>
      <c r="AI73" s="3">
        <f t="shared" si="5"/>
        <v>0.4751127071</v>
      </c>
    </row>
    <row r="74">
      <c r="A74" s="3">
        <v>2108.0</v>
      </c>
      <c r="B74" s="1" t="s">
        <v>261</v>
      </c>
      <c r="C74" s="7">
        <f>lookup($A74, NIL!$A218:A1000, NIL!C218:C1000)</f>
        <v>4</v>
      </c>
      <c r="D74" s="7">
        <f>lookup($A74, NIL!$A218:B1000, NIL!D218:D1000)</f>
        <v>1</v>
      </c>
      <c r="E74" s="7">
        <f>lookup($A74, NIL!$A218:D1000, NIL!E218:E1000)</f>
        <v>0.1985627281</v>
      </c>
      <c r="F74" s="7">
        <f>lookup($A74, NIL!$A218:D1000, NIL!F218:F1000)</f>
        <v>0.4169132689</v>
      </c>
      <c r="G74" s="7">
        <f>lookup($A74, NIL!$A218:E1000, NIL!G218:G1000)</f>
        <v>0.3077379985</v>
      </c>
      <c r="H74" s="8">
        <f t="shared" si="1"/>
        <v>0.5547413799</v>
      </c>
      <c r="J74" s="7">
        <f>lookup($A74, TMUI!$A218:H1000, TMUI!C218:C1000)</f>
        <v>80.47</v>
      </c>
      <c r="K74" s="7">
        <f>lookup($A74, TMUI!$A218:I1000, TMUI!D218:D1000)</f>
        <v>72.66</v>
      </c>
      <c r="L74" s="7">
        <f>lookup($A74, TMUI!$A218:J1000, TMUI!E218:E1000)</f>
        <v>71.88</v>
      </c>
      <c r="M74" s="7">
        <f>lookup($A74, TMUI!$A218:K1000, TMUI!F218:F1000)</f>
        <v>49.22</v>
      </c>
      <c r="N74" s="7">
        <f>lookup($A74, TMUI!$A218:L1000, TMUI!G218:G1000)</f>
        <v>0.4180730094</v>
      </c>
      <c r="O74" s="7">
        <f>lookup($A74, TMUI!$A218:M1000, TMUI!H218:H1000)</f>
        <v>0.3115351282</v>
      </c>
      <c r="P74" s="7">
        <f>lookup($A74, TMUI!$A218:N1000, TMUI!I218:I1000)</f>
        <v>0.1673354366</v>
      </c>
      <c r="Q74" s="7">
        <f>lookup($A74, TMUI!$A218:O1000, TMUI!J218:J1000)</f>
        <v>-0.2900361002</v>
      </c>
      <c r="R74" s="7">
        <f>lookup($A74, TMUI!$A218:P1000, TMUI!K218:K1000)</f>
        <v>0.1517268685</v>
      </c>
      <c r="S74" s="8">
        <f t="shared" si="2"/>
        <v>0.3895213325</v>
      </c>
      <c r="U74" s="7" t="str">
        <f>iferror(VLOOKUP($A74, Awario!$A$2:$G1000, 3, false), "")</f>
        <v/>
      </c>
      <c r="V74" s="7" t="str">
        <f>iferror(VLOOKUP($A74, Awario!$A$2:$Z1000, 4, false), "")</f>
        <v/>
      </c>
      <c r="W74" s="7" t="str">
        <f>iferror(VLOOKUP($A74, Awario!$A$2:$Z1000, 5, false), "")</f>
        <v/>
      </c>
      <c r="X74" s="7" t="str">
        <f>iferror(VLOOKUP($A74, Awario!$A$2:$G1000, 6, false), "")</f>
        <v/>
      </c>
      <c r="Y74" s="7" t="str">
        <f>iferror(VLOOKUP($A74, Awario!$A$2:$Z1000, 7, false), "")</f>
        <v/>
      </c>
      <c r="Z74" s="7" t="str">
        <f>iferror(VLOOKUP($A74, Awario!$A$2:$Z1000, 8, false), "")</f>
        <v/>
      </c>
      <c r="AA74" s="7" t="str">
        <f>iferror(VLOOKUP($A74, Awario!$A$2:$Z1000, 9, false), "")</f>
        <v/>
      </c>
      <c r="AB74" s="7" t="str">
        <f>iferror(VLOOKUP($A74, Awario!$A$2:$Z1000, 10, false), "")</f>
        <v/>
      </c>
      <c r="AC74" s="7" t="str">
        <f>iferror(VLOOKUP($A74, Awario!$A$2:$Z1000, 11, false), "")</f>
        <v/>
      </c>
      <c r="AD74" s="7" t="str">
        <f>iferror(VLOOKUP($A74, Awario!$A$2:$Z1000, 12, false), "")</f>
        <v/>
      </c>
      <c r="AE74" s="8" t="str">
        <f t="shared" si="3"/>
        <v/>
      </c>
      <c r="AG74" s="7">
        <f t="shared" si="4"/>
        <v>0.4721313562</v>
      </c>
      <c r="AH74" s="7" t="str">
        <f>iferror(vlookup(A74, 'October Results'!A$1:AM1000, 39, false), "")</f>
        <v/>
      </c>
      <c r="AI74" s="3">
        <f t="shared" si="5"/>
        <v>0.4721313562</v>
      </c>
    </row>
    <row r="75">
      <c r="A75" s="3">
        <v>1839.0</v>
      </c>
      <c r="B75" s="1" t="s">
        <v>200</v>
      </c>
      <c r="C75" s="7">
        <f>lookup($A75, NIL!$A140:A1000, NIL!C140:C1000)</f>
        <v>4</v>
      </c>
      <c r="D75" s="7">
        <f>lookup($A75, NIL!$A140:B1000, NIL!D140:D1000)</f>
        <v>1</v>
      </c>
      <c r="E75" s="7">
        <f>lookup($A75, NIL!$A140:D1000, NIL!E140:E1000)</f>
        <v>0.1985627281</v>
      </c>
      <c r="F75" s="7">
        <f>lookup($A75, NIL!$A140:D1000, NIL!F140:F1000)</f>
        <v>0.4169132689</v>
      </c>
      <c r="G75" s="7">
        <f>lookup($A75, NIL!$A140:E1000, NIL!G140:G1000)</f>
        <v>0.3077379985</v>
      </c>
      <c r="H75" s="8">
        <f t="shared" si="1"/>
        <v>0.5547413799</v>
      </c>
      <c r="J75" s="7">
        <f>lookup($A75, TMUI!$A140:H1000, TMUI!C140:C1000)</f>
        <v>71.21</v>
      </c>
      <c r="K75" s="7">
        <f>lookup($A75, TMUI!$A140:I1000, TMUI!D140:D1000)</f>
        <v>75.98</v>
      </c>
      <c r="L75" s="7">
        <f>lookup($A75, TMUI!$A140:J1000, TMUI!E140:E1000)</f>
        <v>79.49</v>
      </c>
      <c r="M75" s="7">
        <f>lookup($A75, TMUI!$A140:K1000, TMUI!F140:F1000)</f>
        <v>57.23</v>
      </c>
      <c r="N75" s="7">
        <f>lookup($A75, TMUI!$A140:L1000, TMUI!G140:G1000)</f>
        <v>-0.2096614428</v>
      </c>
      <c r="O75" s="7">
        <f>lookup($A75, TMUI!$A140:M1000, TMUI!H140:H1000)</f>
        <v>0.5337085498</v>
      </c>
      <c r="P75" s="7">
        <f>lookup($A75, TMUI!$A140:N1000, TMUI!I140:I1000)</f>
        <v>0.7291875088</v>
      </c>
      <c r="Q75" s="7">
        <f>lookup($A75, TMUI!$A140:O1000, TMUI!J140:J1000)</f>
        <v>0.1892808128</v>
      </c>
      <c r="R75" s="7">
        <f>lookup($A75, TMUI!$A140:P1000, TMUI!K140:K1000)</f>
        <v>0.3106288572</v>
      </c>
      <c r="S75" s="8">
        <f t="shared" si="2"/>
        <v>0.5573408806</v>
      </c>
      <c r="U75" s="7">
        <f>iferror(VLOOKUP($A75, Awario!$A$2:$G1000, 3, false), "")</f>
        <v>1</v>
      </c>
      <c r="V75" s="7">
        <f>iferror(VLOOKUP($A75, Awario!$A$2:$Z1000, 4, false), "")</f>
        <v>920</v>
      </c>
      <c r="W75" s="7">
        <f>iferror(VLOOKUP($A75, Awario!$A$2:$Z1000, 5, false), "")</f>
        <v>128</v>
      </c>
      <c r="X75" s="7">
        <f>iferror(VLOOKUP($A75, Awario!$A$2:$G1000, 6, false), "")</f>
        <v>2.10720997</v>
      </c>
      <c r="Y75" s="7" t="b">
        <f>iferror(VLOOKUP($A75, Awario!$A$2:$Z1000, 7, false), "")</f>
        <v>1</v>
      </c>
      <c r="Z75" s="7" t="str">
        <f>iferror(VLOOKUP($A75, Awario!$A$2:$Z1000, 8, false), "")</f>
        <v/>
      </c>
      <c r="AA75" s="7">
        <f>iferror(VLOOKUP($A75, Awario!$A$2:$Z1000, 9, false), "")</f>
        <v>0.6093193678</v>
      </c>
      <c r="AB75" s="7">
        <f>iferror(VLOOKUP($A75, Awario!$A$2:$Z1000, 10, false), "")</f>
        <v>-0.3612883497</v>
      </c>
      <c r="AC75" s="7" t="str">
        <f>iferror(VLOOKUP($A75, Awario!$A$2:$Z1000, 11, false), "")</f>
        <v/>
      </c>
      <c r="AD75" s="7">
        <f>iferror(VLOOKUP($A75, Awario!$A$2:$Z1000, 12, false), "")</f>
        <v>0.124015509</v>
      </c>
      <c r="AE75" s="8">
        <f t="shared" si="3"/>
        <v>0.3521583579</v>
      </c>
      <c r="AG75" s="7">
        <f t="shared" si="4"/>
        <v>0.4880802061</v>
      </c>
      <c r="AH75" s="7">
        <f>iferror(vlookup(A75, 'October Results'!A$1:AM1000, 39, false), "")</f>
        <v>0.3250699893</v>
      </c>
      <c r="AI75" s="3">
        <f t="shared" si="5"/>
        <v>0.4473276519</v>
      </c>
    </row>
    <row r="76">
      <c r="A76" s="3">
        <v>2062.0</v>
      </c>
      <c r="B76" s="1" t="s">
        <v>242</v>
      </c>
      <c r="C76" s="7">
        <f>lookup($A76, NIL!$A194:A1000, NIL!C194:C1000)</f>
        <v>4</v>
      </c>
      <c r="D76" s="7">
        <f>lookup($A76, NIL!$A194:B1000, NIL!D194:D1000)</f>
        <v>1</v>
      </c>
      <c r="E76" s="7">
        <f>lookup($A76, NIL!$A194:D1000, NIL!E194:E1000)</f>
        <v>0.1985627281</v>
      </c>
      <c r="F76" s="7">
        <f>lookup($A76, NIL!$A194:D1000, NIL!F194:F1000)</f>
        <v>0.4169132689</v>
      </c>
      <c r="G76" s="7">
        <f>lookup($A76, NIL!$A194:E1000, NIL!G194:G1000)</f>
        <v>0.3077379985</v>
      </c>
      <c r="H76" s="8">
        <f t="shared" si="1"/>
        <v>0.5547413799</v>
      </c>
      <c r="J76" s="7">
        <f>lookup($A76, TMUI!$A194:H1000, TMUI!C194:C1000)</f>
        <v>74.22</v>
      </c>
      <c r="K76" s="7">
        <f>lookup($A76, TMUI!$A194:I1000, TMUI!D194:D1000)</f>
        <v>64.06</v>
      </c>
      <c r="L76" s="7">
        <f>lookup($A76, TMUI!$A194:J1000, TMUI!E194:E1000)</f>
        <v>82.81</v>
      </c>
      <c r="M76" s="7">
        <f>lookup($A76, TMUI!$A194:K1000, TMUI!F194:F1000)</f>
        <v>47.66</v>
      </c>
      <c r="N76" s="7">
        <f>lookup($A76, TMUI!$A194:L1000, TMUI!G194:G1000)</f>
        <v>-0.005613850899</v>
      </c>
      <c r="O76" s="7">
        <f>lookup($A76, TMUI!$A194:M1000, TMUI!H194:H1000)</f>
        <v>-0.2639743376</v>
      </c>
      <c r="P76" s="7">
        <f>lookup($A76, TMUI!$A194:N1000, TMUI!I194:I1000)</f>
        <v>0.9743056271</v>
      </c>
      <c r="Q76" s="7">
        <f>lookup($A76, TMUI!$A194:O1000, TMUI!J194:J1000)</f>
        <v>-0.3833862106</v>
      </c>
      <c r="R76" s="7">
        <f>lookup($A76, TMUI!$A194:P1000, TMUI!K194:K1000)</f>
        <v>0.08033280699</v>
      </c>
      <c r="S76" s="8">
        <f t="shared" si="2"/>
        <v>0.2834304271</v>
      </c>
      <c r="U76" s="7" t="str">
        <f>iferror(VLOOKUP($A76, Awario!$A$2:$G1000, 3, false), "")</f>
        <v/>
      </c>
      <c r="V76" s="7" t="str">
        <f>iferror(VLOOKUP($A76, Awario!$A$2:$Z1000, 4, false), "")</f>
        <v/>
      </c>
      <c r="W76" s="7" t="str">
        <f>iferror(VLOOKUP($A76, Awario!$A$2:$Z1000, 5, false), "")</f>
        <v/>
      </c>
      <c r="X76" s="7" t="str">
        <f>iferror(VLOOKUP($A76, Awario!$A$2:$G1000, 6, false), "")</f>
        <v/>
      </c>
      <c r="Y76" s="7" t="str">
        <f>iferror(VLOOKUP($A76, Awario!$A$2:$Z1000, 7, false), "")</f>
        <v/>
      </c>
      <c r="Z76" s="7" t="str">
        <f>iferror(VLOOKUP($A76, Awario!$A$2:$Z1000, 8, false), "")</f>
        <v/>
      </c>
      <c r="AA76" s="7" t="str">
        <f>iferror(VLOOKUP($A76, Awario!$A$2:$Z1000, 9, false), "")</f>
        <v/>
      </c>
      <c r="AB76" s="7" t="str">
        <f>iferror(VLOOKUP($A76, Awario!$A$2:$Z1000, 10, false), "")</f>
        <v/>
      </c>
      <c r="AC76" s="7" t="str">
        <f>iferror(VLOOKUP($A76, Awario!$A$2:$Z1000, 11, false), "")</f>
        <v/>
      </c>
      <c r="AD76" s="7" t="str">
        <f>iferror(VLOOKUP($A76, Awario!$A$2:$Z1000, 12, false), "")</f>
        <v/>
      </c>
      <c r="AE76" s="8" t="str">
        <f t="shared" si="3"/>
        <v/>
      </c>
      <c r="AG76" s="7">
        <f t="shared" si="4"/>
        <v>0.4190859035</v>
      </c>
      <c r="AH76" s="7" t="str">
        <f>iferror(vlookup(A76, 'October Results'!A$1:AM1000, 39, false), "")</f>
        <v/>
      </c>
      <c r="AI76" s="3">
        <f t="shared" si="5"/>
        <v>0.4190859035</v>
      </c>
    </row>
    <row r="77">
      <c r="A77" s="3">
        <v>1893.0</v>
      </c>
      <c r="B77" s="1" t="s">
        <v>192</v>
      </c>
      <c r="C77" s="7">
        <f>lookup($A77, NIL!$A165:A1000, NIL!C165:C1000)</f>
        <v>4</v>
      </c>
      <c r="D77" s="7">
        <f>lookup($A77, NIL!$A165:B1000, NIL!D165:D1000)</f>
        <v>1</v>
      </c>
      <c r="E77" s="7">
        <f>lookup($A77, NIL!$A165:D1000, NIL!E165:E1000)</f>
        <v>0.1985627281</v>
      </c>
      <c r="F77" s="7">
        <f>lookup($A77, NIL!$A165:D1000, NIL!F165:F1000)</f>
        <v>0.4169132689</v>
      </c>
      <c r="G77" s="7">
        <f>lookup($A77, NIL!$A165:E1000, NIL!G165:G1000)</f>
        <v>0.3077379985</v>
      </c>
      <c r="H77" s="8">
        <f t="shared" si="1"/>
        <v>0.5547413799</v>
      </c>
      <c r="J77" s="7">
        <f>lookup($A77, TMUI!$A165:H1000, TMUI!C165:C1000)</f>
        <v>75.9</v>
      </c>
      <c r="K77" s="7">
        <f>lookup($A77, TMUI!$A165:I1000, TMUI!D165:D1000)</f>
        <v>67.03</v>
      </c>
      <c r="L77" s="7">
        <f>lookup($A77, TMUI!$A165:J1000, TMUI!E165:E1000)</f>
        <v>79.88</v>
      </c>
      <c r="M77" s="7">
        <f>lookup($A77, TMUI!$A165:K1000, TMUI!F165:F1000)</f>
        <v>41.37</v>
      </c>
      <c r="N77" s="7">
        <f>lookup($A77, TMUI!$A165:L1000, TMUI!G165:G1000)</f>
        <v>0.1082731771</v>
      </c>
      <c r="O77" s="7">
        <f>lookup($A77, TMUI!$A165:M1000, TMUI!H165:H1000)</f>
        <v>-0.06522281279</v>
      </c>
      <c r="P77" s="7">
        <f>lookup($A77, TMUI!$A165:N1000, TMUI!I165:I1000)</f>
        <v>0.7579815046</v>
      </c>
      <c r="Q77" s="7">
        <f>lookup($A77, TMUI!$A165:O1000, TMUI!J165:J1000)</f>
        <v>-0.7597786429</v>
      </c>
      <c r="R77" s="7">
        <f>lookup($A77, TMUI!$A165:P1000, TMUI!K165:K1000)</f>
        <v>0.01031330652</v>
      </c>
      <c r="S77" s="8">
        <f t="shared" si="2"/>
        <v>0.101554451</v>
      </c>
      <c r="U77" s="7">
        <f>iferror(VLOOKUP($A77, Awario!$A$2:$G1000, 3, false), "")</f>
        <v>1</v>
      </c>
      <c r="V77" s="7">
        <f>iferror(VLOOKUP($A77, Awario!$A$2:$Z1000, 4, false), "")</f>
        <v>1208</v>
      </c>
      <c r="W77" s="7">
        <f>iferror(VLOOKUP($A77, Awario!$A$2:$Z1000, 5, false), "")</f>
        <v>1513</v>
      </c>
      <c r="X77" s="7">
        <f>iferror(VLOOKUP($A77, Awario!$A$2:$G1000, 6, false), "")</f>
        <v>3.179838928</v>
      </c>
      <c r="Y77" s="7" t="b">
        <f>iferror(VLOOKUP($A77, Awario!$A$2:$Z1000, 7, false), "")</f>
        <v>0</v>
      </c>
      <c r="Z77" s="7">
        <f>iferror(VLOOKUP($A77, Awario!$A$2:$Z1000, 8, false), "")</f>
        <v>0.2524834437</v>
      </c>
      <c r="AA77" s="7">
        <f>iferror(VLOOKUP($A77, Awario!$A$2:$Z1000, 9, false), "")</f>
        <v>1.263230919</v>
      </c>
      <c r="AB77" s="7">
        <f>iferror(VLOOKUP($A77, Awario!$A$2:$Z1000, 10, false), "")</f>
        <v>-0.3612883497</v>
      </c>
      <c r="AC77" s="7">
        <f>iferror(VLOOKUP($A77, Awario!$A$2:$Z1000, 11, false), "")</f>
        <v>0.05466668049</v>
      </c>
      <c r="AD77" s="7">
        <f>iferror(VLOOKUP($A77, Awario!$A$2:$Z1000, 12, false), "")</f>
        <v>0.31886975</v>
      </c>
      <c r="AE77" s="8">
        <f t="shared" si="3"/>
        <v>0.5646855319</v>
      </c>
      <c r="AG77" s="7">
        <f t="shared" si="4"/>
        <v>0.4069937876</v>
      </c>
      <c r="AH77" s="7">
        <f>iferror(vlookup(A77, 'October Results'!A$1:AM1000, 39, false), "")</f>
        <v>0.4157598786</v>
      </c>
      <c r="AI77" s="3">
        <f t="shared" si="5"/>
        <v>0.4091853103</v>
      </c>
    </row>
    <row r="78">
      <c r="A78" s="3">
        <v>1460.0</v>
      </c>
      <c r="B78" s="1" t="s">
        <v>127</v>
      </c>
      <c r="C78" s="7">
        <f>lookup($A78, NIL!$A68:A1000, NIL!C68:C1000)</f>
        <v>4</v>
      </c>
      <c r="D78" s="7">
        <f>lookup($A78, NIL!$A68:B1000, NIL!D68:D1000)</f>
        <v>1</v>
      </c>
      <c r="E78" s="7">
        <f>lookup($A78, NIL!$A68:D1000, NIL!E68:E1000)</f>
        <v>0.1985627281</v>
      </c>
      <c r="F78" s="7">
        <f>lookup($A78, NIL!$A68:D1000, NIL!F68:F1000)</f>
        <v>0.4169132689</v>
      </c>
      <c r="G78" s="7">
        <f>lookup($A78, NIL!$A68:E1000, NIL!G68:G1000)</f>
        <v>0.3077379985</v>
      </c>
      <c r="H78" s="8">
        <f t="shared" si="1"/>
        <v>0.5547413799</v>
      </c>
      <c r="J78" s="7">
        <f>lookup($A78, TMUI!$A68:H1000, TMUI!C68:C1000)</f>
        <v>94.53</v>
      </c>
      <c r="K78" s="7">
        <f>lookup($A78, TMUI!$A68:I1000, TMUI!D68:D1000)</f>
        <v>92.78</v>
      </c>
      <c r="L78" s="7">
        <f>lookup($A78, TMUI!$A68:J1000, TMUI!E68:E1000)</f>
        <v>91.51</v>
      </c>
      <c r="M78" s="7">
        <f>lookup($A78, TMUI!$A68:K1000, TMUI!F68:F1000)</f>
        <v>89.04</v>
      </c>
      <c r="N78" s="7">
        <f>lookup($A78, TMUI!$A68:L1000, TMUI!G68:G1000)</f>
        <v>1.37119897</v>
      </c>
      <c r="O78" s="7">
        <f>lookup($A78, TMUI!$A68:M1000, TMUI!H68:H1000)</f>
        <v>1.657959599</v>
      </c>
      <c r="P78" s="7">
        <f>lookup($A78, TMUI!$A68:N1000, TMUI!I68:I1000)</f>
        <v>1.616633226</v>
      </c>
      <c r="Q78" s="7">
        <f>lookup($A78, TMUI!$A68:O1000, TMUI!J68:J1000)</f>
        <v>2.092785308</v>
      </c>
      <c r="R78" s="7">
        <f>lookup($A78, TMUI!$A68:P1000, TMUI!K68:K1000)</f>
        <v>1.684644276</v>
      </c>
      <c r="S78" s="8">
        <f t="shared" si="2"/>
        <v>1.297938471</v>
      </c>
      <c r="U78" s="7">
        <f>iferror(VLOOKUP($A78, Awario!$A$2:$G1000, 3, false), "")</f>
        <v>1</v>
      </c>
      <c r="V78" s="7">
        <f>iferror(VLOOKUP($A78, Awario!$A$2:$Z1000, 4, false), "")</f>
        <v>0</v>
      </c>
      <c r="W78" s="7">
        <f>iferror(VLOOKUP($A78, Awario!$A$2:$Z1000, 5, false), "")</f>
        <v>0</v>
      </c>
      <c r="X78" s="7">
        <f>iferror(VLOOKUP($A78, Awario!$A$2:$G1000, 6, false), "")</f>
        <v>0</v>
      </c>
      <c r="Y78" s="7" t="b">
        <f>iferror(VLOOKUP($A78, Awario!$A$2:$Z1000, 7, false), "")</f>
        <v>1</v>
      </c>
      <c r="Z78" s="7" t="str">
        <f>iferror(VLOOKUP($A78, Awario!$A$2:$Z1000, 8, false), "")</f>
        <v/>
      </c>
      <c r="AA78" s="7">
        <f>iferror(VLOOKUP($A78, Awario!$A$2:$Z1000, 9, false), "")</f>
        <v>-0.6753083961</v>
      </c>
      <c r="AB78" s="7">
        <f>iferror(VLOOKUP($A78, Awario!$A$2:$Z1000, 10, false), "")</f>
        <v>-0.3612883497</v>
      </c>
      <c r="AC78" s="7" t="str">
        <f>iferror(VLOOKUP($A78, Awario!$A$2:$Z1000, 11, false), "")</f>
        <v/>
      </c>
      <c r="AD78" s="7">
        <f>iferror(VLOOKUP($A78, Awario!$A$2:$Z1000, 12, false), "")</f>
        <v>-0.5182983729</v>
      </c>
      <c r="AE78" s="8">
        <f t="shared" si="3"/>
        <v>-0.7199294222</v>
      </c>
      <c r="AG78" s="7">
        <f t="shared" si="4"/>
        <v>0.3775834764</v>
      </c>
      <c r="AH78" s="7">
        <f>iferror(vlookup(A78, 'October Results'!A$1:AM1000, 39, false), "")</f>
        <v>0.4807810793</v>
      </c>
      <c r="AI78" s="3">
        <f t="shared" si="5"/>
        <v>0.4033828771</v>
      </c>
    </row>
    <row r="79">
      <c r="A79" s="3">
        <v>1087.0</v>
      </c>
      <c r="B79" s="1" t="s">
        <v>83</v>
      </c>
      <c r="C79" s="7">
        <f>lookup($A79, NIL!$A32:A1000, NIL!C32:C1000)</f>
        <v>4</v>
      </c>
      <c r="D79" s="7">
        <f>lookup($A79, NIL!$A32:B1000, NIL!D32:D1000)</f>
        <v>1</v>
      </c>
      <c r="E79" s="7">
        <f>lookup($A79, NIL!$A32:D1000, NIL!E32:E1000)</f>
        <v>0.1985627281</v>
      </c>
      <c r="F79" s="7">
        <f>lookup($A79, NIL!$A32:D1000, NIL!F32:F1000)</f>
        <v>0.4169132689</v>
      </c>
      <c r="G79" s="7">
        <f>lookup($A79, NIL!$A32:E1000, NIL!G32:G1000)</f>
        <v>0.3077379985</v>
      </c>
      <c r="H79" s="8">
        <f t="shared" si="1"/>
        <v>0.5547413799</v>
      </c>
      <c r="J79" s="7">
        <f>lookup($A79, TMUI!$A32:H1000, TMUI!C32:C1000)</f>
        <v>60.81</v>
      </c>
      <c r="K79" s="7">
        <f>lookup($A79, TMUI!$A32:I1000, TMUI!D32:D1000)</f>
        <v>71.01</v>
      </c>
      <c r="L79" s="7">
        <f>lookup($A79, TMUI!$A32:J1000, TMUI!E32:E1000)</f>
        <v>69.12</v>
      </c>
      <c r="M79" s="7">
        <f>lookup($A79, TMUI!$A32:K1000, TMUI!F32:F1000)</f>
        <v>47.4</v>
      </c>
      <c r="N79" s="7">
        <f>lookup($A79, TMUI!$A32:L1000, TMUI!G32:G1000)</f>
        <v>-0.9146763783</v>
      </c>
      <c r="O79" s="7">
        <f>lookup($A79, TMUI!$A32:M1000, TMUI!H32:H1000)</f>
        <v>0.2011176144</v>
      </c>
      <c r="P79" s="7">
        <f>lookup($A79, TMUI!$A32:N1000, TMUI!I32:I1000)</f>
        <v>-0.03643745693</v>
      </c>
      <c r="Q79" s="7">
        <f>lookup($A79, TMUI!$A32:O1000, TMUI!J32:J1000)</f>
        <v>-0.3989445623</v>
      </c>
      <c r="R79" s="7">
        <f>lookup($A79, TMUI!$A32:P1000, TMUI!K32:K1000)</f>
        <v>-0.2872351958</v>
      </c>
      <c r="S79" s="8">
        <f t="shared" si="2"/>
        <v>-0.5359432767</v>
      </c>
      <c r="U79" s="7">
        <f>iferror(VLOOKUP($A79, Awario!$A$2:$G1000, 3, false), "")</f>
        <v>5</v>
      </c>
      <c r="V79" s="7">
        <f>iferror(VLOOKUP($A79, Awario!$A$2:$Z1000, 4, false), "")</f>
        <v>285</v>
      </c>
      <c r="W79" s="7">
        <f>iferror(VLOOKUP($A79, Awario!$A$2:$Z1000, 5, false), "")</f>
        <v>3117</v>
      </c>
      <c r="X79" s="7">
        <f>iferror(VLOOKUP($A79, Awario!$A$2:$G1000, 6, false), "")</f>
        <v>3.493736802</v>
      </c>
      <c r="Y79" s="7" t="b">
        <f>iferror(VLOOKUP($A79, Awario!$A$2:$Z1000, 7, false), "")</f>
        <v>1</v>
      </c>
      <c r="Z79" s="7" t="str">
        <f>iferror(VLOOKUP($A79, Awario!$A$2:$Z1000, 8, false), "")</f>
        <v/>
      </c>
      <c r="AA79" s="7">
        <f>iferror(VLOOKUP($A79, Awario!$A$2:$Z1000, 9, false), "")</f>
        <v>1.454593873</v>
      </c>
      <c r="AB79" s="7">
        <f>iferror(VLOOKUP($A79, Awario!$A$2:$Z1000, 10, false), "")</f>
        <v>1.744150654</v>
      </c>
      <c r="AC79" s="7" t="str">
        <f>iferror(VLOOKUP($A79, Awario!$A$2:$Z1000, 11, false), "")</f>
        <v/>
      </c>
      <c r="AD79" s="7">
        <f>iferror(VLOOKUP($A79, Awario!$A$2:$Z1000, 12, false), "")</f>
        <v>1.599372263</v>
      </c>
      <c r="AE79" s="8">
        <f t="shared" si="3"/>
        <v>1.264662905</v>
      </c>
      <c r="AG79" s="7">
        <f t="shared" si="4"/>
        <v>0.4278203361</v>
      </c>
      <c r="AH79" s="7">
        <f>iferror(vlookup(A79, 'October Results'!A$1:AM1000, 39, false), "")</f>
        <v>0.3201740441</v>
      </c>
      <c r="AI79" s="3">
        <f t="shared" si="5"/>
        <v>0.4009087631</v>
      </c>
    </row>
    <row r="80">
      <c r="A80" s="3">
        <v>1444.0</v>
      </c>
      <c r="B80" s="1" t="s">
        <v>116</v>
      </c>
      <c r="C80" s="7">
        <f>lookup($A80, NIL!$A59:A1000, NIL!C59:C1000)</f>
        <v>4</v>
      </c>
      <c r="D80" s="7">
        <f>lookup($A80, NIL!$A59:B1000, NIL!D59:D1000)</f>
        <v>1</v>
      </c>
      <c r="E80" s="7">
        <f>lookup($A80, NIL!$A59:D1000, NIL!E59:E1000)</f>
        <v>0.1985627281</v>
      </c>
      <c r="F80" s="7">
        <f>lookup($A80, NIL!$A59:D1000, NIL!F59:F1000)</f>
        <v>0.4169132689</v>
      </c>
      <c r="G80" s="7">
        <f>lookup($A80, NIL!$A59:E1000, NIL!G59:G1000)</f>
        <v>0.3077379985</v>
      </c>
      <c r="H80" s="8">
        <f t="shared" si="1"/>
        <v>0.5547413799</v>
      </c>
      <c r="J80" s="7">
        <f>lookup($A80, TMUI!$A59:H1000, TMUI!C59:C1000)</f>
        <v>76.63</v>
      </c>
      <c r="K80" s="7">
        <f>lookup($A80, TMUI!$A59:I1000, TMUI!D59:D1000)</f>
        <v>76.09</v>
      </c>
      <c r="L80" s="7">
        <f>lookup($A80, TMUI!$A59:J1000, TMUI!E59:E1000)</f>
        <v>72.87</v>
      </c>
      <c r="M80" s="7">
        <f>lookup($A80, TMUI!$A59:K1000, TMUI!F59:F1000)</f>
        <v>63.05</v>
      </c>
      <c r="N80" s="7">
        <f>lookup($A80, TMUI!$A59:L1000, TMUI!G59:G1000)</f>
        <v>0.1577598024</v>
      </c>
      <c r="O80" s="7">
        <f>lookup($A80, TMUI!$A59:M1000, TMUI!H59:H1000)</f>
        <v>0.5410697174</v>
      </c>
      <c r="P80" s="7">
        <f>lookup($A80, TMUI!$A59:N1000, TMUI!I59:I1000)</f>
        <v>0.2404278875</v>
      </c>
      <c r="Q80" s="7">
        <f>lookup($A80, TMUI!$A59:O1000, TMUI!J59:J1000)</f>
        <v>0.5375485324</v>
      </c>
      <c r="R80" s="7">
        <f>lookup($A80, TMUI!$A59:P1000, TMUI!K59:K1000)</f>
        <v>0.3692014849</v>
      </c>
      <c r="S80" s="8">
        <f t="shared" si="2"/>
        <v>0.6076195232</v>
      </c>
      <c r="U80" s="7">
        <f>iferror(VLOOKUP($A80, Awario!$A$2:$G1000, 3, false), "")</f>
        <v>4</v>
      </c>
      <c r="V80" s="7">
        <f>iferror(VLOOKUP($A80, Awario!$A$2:$Z1000, 4, false), "")</f>
        <v>0</v>
      </c>
      <c r="W80" s="7">
        <f>iferror(VLOOKUP($A80, Awario!$A$2:$Z1000, 5, false), "")</f>
        <v>0</v>
      </c>
      <c r="X80" s="7">
        <f>iferror(VLOOKUP($A80, Awario!$A$2:$G1000, 6, false), "")</f>
        <v>0</v>
      </c>
      <c r="Y80" s="7" t="b">
        <f>iferror(VLOOKUP($A80, Awario!$A$2:$Z1000, 7, false), "")</f>
        <v>1</v>
      </c>
      <c r="Z80" s="7" t="str">
        <f>iferror(VLOOKUP($A80, Awario!$A$2:$Z1000, 8, false), "")</f>
        <v/>
      </c>
      <c r="AA80" s="7">
        <f>iferror(VLOOKUP($A80, Awario!$A$2:$Z1000, 9, false), "")</f>
        <v>-0.6753083961</v>
      </c>
      <c r="AB80" s="7">
        <f>iferror(VLOOKUP($A80, Awario!$A$2:$Z1000, 10, false), "")</f>
        <v>1.217790903</v>
      </c>
      <c r="AC80" s="7" t="str">
        <f>iferror(VLOOKUP($A80, Awario!$A$2:$Z1000, 11, false), "")</f>
        <v/>
      </c>
      <c r="AD80" s="7">
        <f>iferror(VLOOKUP($A80, Awario!$A$2:$Z1000, 12, false), "")</f>
        <v>0.2712412534</v>
      </c>
      <c r="AE80" s="8">
        <f t="shared" si="3"/>
        <v>0.5208082693</v>
      </c>
      <c r="AG80" s="7">
        <f t="shared" si="4"/>
        <v>0.5610563908</v>
      </c>
      <c r="AH80" s="7">
        <f>iferror(vlookup(A80, 'October Results'!A$1:AM1000, 39, false), "")</f>
        <v>-0.1462997892</v>
      </c>
      <c r="AI80" s="3">
        <f t="shared" si="5"/>
        <v>0.3842173458</v>
      </c>
    </row>
    <row r="81">
      <c r="A81" s="3">
        <v>810.0</v>
      </c>
      <c r="B81" s="1" t="s">
        <v>54</v>
      </c>
      <c r="C81" s="7">
        <f>lookup($A81, NIL!$A11:A1000, NIL!C11:C1000)</f>
        <v>4</v>
      </c>
      <c r="D81" s="7">
        <f>lookup($A81, NIL!$A11:B1000, NIL!D11:D1000)</f>
        <v>1</v>
      </c>
      <c r="E81" s="7">
        <f>lookup($A81, NIL!$A11:D1000, NIL!E11:E1000)</f>
        <v>0.1985627281</v>
      </c>
      <c r="F81" s="7">
        <f>lookup($A81, NIL!$A11:D1000, NIL!F11:F1000)</f>
        <v>0.4169132689</v>
      </c>
      <c r="G81" s="7">
        <f>lookup($A81, NIL!$A11:E1000, NIL!G11:G1000)</f>
        <v>0.3077379985</v>
      </c>
      <c r="H81" s="8">
        <f t="shared" si="1"/>
        <v>0.5547413799</v>
      </c>
      <c r="J81" s="7">
        <f>lookup($A81, TMUI!$A11:H1000, TMUI!C11:C1000)</f>
        <v>87.66</v>
      </c>
      <c r="K81" s="7">
        <f>lookup($A81, TMUI!$A11:I1000, TMUI!D11:D1000)</f>
        <v>69.34</v>
      </c>
      <c r="L81" s="7">
        <f>lookup($A81, TMUI!$A11:J1000, TMUI!E11:E1000)</f>
        <v>69.73</v>
      </c>
      <c r="M81" s="7">
        <f>lookup($A81, TMUI!$A11:K1000, TMUI!F11:F1000)</f>
        <v>52.93</v>
      </c>
      <c r="N81" s="7">
        <f>lookup($A81, TMUI!$A11:L1000, TMUI!G11:G1000)</f>
        <v>0.9054823734</v>
      </c>
      <c r="O81" s="7">
        <f>lookup($A81, TMUI!$A11:M1000, TMUI!H11:H1000)</f>
        <v>0.0893617065</v>
      </c>
      <c r="P81" s="7">
        <f>lookup($A81, TMUI!$A11:N1000, TMUI!I11:I1000)</f>
        <v>0.008599305757</v>
      </c>
      <c r="Q81" s="7">
        <f>lookup($A81, TMUI!$A11:O1000, TMUI!J11:J1000)</f>
        <v>-0.06803038895</v>
      </c>
      <c r="R81" s="7">
        <f>lookup($A81, TMUI!$A11:P1000, TMUI!K11:K1000)</f>
        <v>0.2338532492</v>
      </c>
      <c r="S81" s="8">
        <f t="shared" si="2"/>
        <v>0.4835837561</v>
      </c>
      <c r="U81" s="7" t="str">
        <f>iferror(VLOOKUP($A81, Awario!$A$2:$G1000, 3, false), "")</f>
        <v/>
      </c>
      <c r="V81" s="7" t="str">
        <f>iferror(VLOOKUP($A81, Awario!$A$2:$Z1000, 4, false), "")</f>
        <v/>
      </c>
      <c r="W81" s="7" t="str">
        <f>iferror(VLOOKUP($A81, Awario!$A$2:$Z1000, 5, false), "")</f>
        <v/>
      </c>
      <c r="X81" s="7" t="str">
        <f>iferror(VLOOKUP($A81, Awario!$A$2:$G1000, 6, false), "")</f>
        <v/>
      </c>
      <c r="Y81" s="7" t="str">
        <f>iferror(VLOOKUP($A81, Awario!$A$2:$Z1000, 7, false), "")</f>
        <v/>
      </c>
      <c r="Z81" s="7" t="str">
        <f>iferror(VLOOKUP($A81, Awario!$A$2:$Z1000, 8, false), "")</f>
        <v/>
      </c>
      <c r="AA81" s="7" t="str">
        <f>iferror(VLOOKUP($A81, Awario!$A$2:$Z1000, 9, false), "")</f>
        <v/>
      </c>
      <c r="AB81" s="7" t="str">
        <f>iferror(VLOOKUP($A81, Awario!$A$2:$Z1000, 10, false), "")</f>
        <v/>
      </c>
      <c r="AC81" s="7" t="str">
        <f>iferror(VLOOKUP($A81, Awario!$A$2:$Z1000, 11, false), "")</f>
        <v/>
      </c>
      <c r="AD81" s="7" t="str">
        <f>iferror(VLOOKUP($A81, Awario!$A$2:$Z1000, 12, false), "")</f>
        <v/>
      </c>
      <c r="AE81" s="8" t="str">
        <f t="shared" si="3"/>
        <v/>
      </c>
      <c r="AG81" s="7">
        <f t="shared" si="4"/>
        <v>0.519162568</v>
      </c>
      <c r="AH81" s="7">
        <f>iferror(vlookup(A81, 'October Results'!A$1:AM1000, 39, false), "")</f>
        <v>-0.07417972503</v>
      </c>
      <c r="AI81" s="3">
        <f t="shared" si="5"/>
        <v>0.3708269947</v>
      </c>
    </row>
    <row r="82">
      <c r="A82" s="3">
        <v>1439.0</v>
      </c>
      <c r="B82" s="1" t="s">
        <v>113</v>
      </c>
      <c r="C82" s="7">
        <f>lookup($A82, NIL!$A57:A1000, NIL!C57:C1000)</f>
        <v>4</v>
      </c>
      <c r="D82" s="7">
        <f>lookup($A82, NIL!$A57:B1000, NIL!D57:D1000)</f>
        <v>1</v>
      </c>
      <c r="E82" s="7">
        <f>lookup($A82, NIL!$A57:D1000, NIL!E57:E1000)</f>
        <v>0.1985627281</v>
      </c>
      <c r="F82" s="7">
        <f>lookup($A82, NIL!$A57:D1000, NIL!F57:F1000)</f>
        <v>0.4169132689</v>
      </c>
      <c r="G82" s="7">
        <f>lookup($A82, NIL!$A57:E1000, NIL!G57:G1000)</f>
        <v>0.3077379985</v>
      </c>
      <c r="H82" s="8">
        <f t="shared" si="1"/>
        <v>0.5547413799</v>
      </c>
      <c r="J82" s="7">
        <f>lookup($A82, TMUI!$A57:H1000, TMUI!C57:C1000)</f>
        <v>81.44</v>
      </c>
      <c r="K82" s="7">
        <f>lookup($A82, TMUI!$A57:I1000, TMUI!D57:D1000)</f>
        <v>67.59</v>
      </c>
      <c r="L82" s="7">
        <f>lookup($A82, TMUI!$A57:J1000, TMUI!E57:E1000)</f>
        <v>82.84</v>
      </c>
      <c r="M82" s="7">
        <f>lookup($A82, TMUI!$A57:K1000, TMUI!F57:F1000)</f>
        <v>46.76</v>
      </c>
      <c r="N82" s="7">
        <f>lookup($A82, TMUI!$A57:L1000, TMUI!G57:G1000)</f>
        <v>0.4838292101</v>
      </c>
      <c r="O82" s="7">
        <f>lookup($A82, TMUI!$A57:M1000, TMUI!H57:H1000)</f>
        <v>-0.02774777781</v>
      </c>
      <c r="P82" s="7">
        <f>lookup($A82, TMUI!$A57:N1000, TMUI!I57:I1000)</f>
        <v>0.9765205498</v>
      </c>
      <c r="Q82" s="7">
        <f>lookup($A82, TMUI!$A57:O1000, TMUI!J57:J1000)</f>
        <v>-0.4372420435</v>
      </c>
      <c r="R82" s="7">
        <f>lookup($A82, TMUI!$A57:P1000, TMUI!K57:K1000)</f>
        <v>0.2488399846</v>
      </c>
      <c r="S82" s="8">
        <f t="shared" si="2"/>
        <v>0.4988386359</v>
      </c>
      <c r="U82" s="7">
        <f>iferror(VLOOKUP($A82, Awario!$A$2:$G1000, 3, false), "")</f>
        <v>3</v>
      </c>
      <c r="V82" s="7">
        <f>iferror(VLOOKUP($A82, Awario!$A$2:$Z1000, 4, false), "")</f>
        <v>0</v>
      </c>
      <c r="W82" s="7">
        <f>iferror(VLOOKUP($A82, Awario!$A$2:$Z1000, 5, false), "")</f>
        <v>0</v>
      </c>
      <c r="X82" s="7">
        <f>iferror(VLOOKUP($A82, Awario!$A$2:$G1000, 6, false), "")</f>
        <v>0</v>
      </c>
      <c r="Y82" s="7" t="b">
        <f>iferror(VLOOKUP($A82, Awario!$A$2:$Z1000, 7, false), "")</f>
        <v>1</v>
      </c>
      <c r="Z82" s="7" t="str">
        <f>iferror(VLOOKUP($A82, Awario!$A$2:$Z1000, 8, false), "")</f>
        <v/>
      </c>
      <c r="AA82" s="7">
        <f>iferror(VLOOKUP($A82, Awario!$A$2:$Z1000, 9, false), "")</f>
        <v>-0.6753083961</v>
      </c>
      <c r="AB82" s="7">
        <f>iferror(VLOOKUP($A82, Awario!$A$2:$Z1000, 10, false), "")</f>
        <v>0.691431152</v>
      </c>
      <c r="AC82" s="7" t="str">
        <f>iferror(VLOOKUP($A82, Awario!$A$2:$Z1000, 11, false), "")</f>
        <v/>
      </c>
      <c r="AD82" s="7">
        <f>iferror(VLOOKUP($A82, Awario!$A$2:$Z1000, 12, false), "")</f>
        <v>0.008061377976</v>
      </c>
      <c r="AE82" s="8">
        <f t="shared" si="3"/>
        <v>0.08978517682</v>
      </c>
      <c r="AG82" s="7">
        <f t="shared" si="4"/>
        <v>0.3811217309</v>
      </c>
      <c r="AH82" s="7">
        <f>iferror(vlookup(A82, 'October Results'!A$1:AM1000, 39, false), "")</f>
        <v>0.3090899064</v>
      </c>
      <c r="AI82" s="3">
        <f t="shared" si="5"/>
        <v>0.3631137747</v>
      </c>
    </row>
    <row r="83">
      <c r="A83" s="3">
        <v>2009.0</v>
      </c>
      <c r="B83" s="1" t="s">
        <v>151</v>
      </c>
      <c r="C83" s="7">
        <f>lookup($A83, NIL!$A183:A1000, NIL!C183:C1000)</f>
        <v>4</v>
      </c>
      <c r="D83" s="7">
        <f>lookup($A83, NIL!$A183:B1000, NIL!D183:D1000)</f>
        <v>1</v>
      </c>
      <c r="E83" s="7">
        <f>lookup($A83, NIL!$A183:D1000, NIL!E183:E1000)</f>
        <v>0.1985627281</v>
      </c>
      <c r="F83" s="7">
        <f>lookup($A83, NIL!$A183:D1000, NIL!F183:F1000)</f>
        <v>0.4169132689</v>
      </c>
      <c r="G83" s="7">
        <f>lookup($A83, NIL!$A183:E1000, NIL!G183:G1000)</f>
        <v>0.3077379985</v>
      </c>
      <c r="H83" s="8">
        <f t="shared" si="1"/>
        <v>0.5547413799</v>
      </c>
      <c r="J83" s="7">
        <f>lookup($A83, TMUI!$A183:H1000, TMUI!C183:C1000)</f>
        <v>89.57</v>
      </c>
      <c r="K83" s="7">
        <f>lookup($A83, TMUI!$A183:I1000, TMUI!D183:D1000)</f>
        <v>73.36</v>
      </c>
      <c r="L83" s="7">
        <f>lookup($A83, TMUI!$A183:J1000, TMUI!E183:E1000)</f>
        <v>77.5</v>
      </c>
      <c r="M83" s="7">
        <f>lookup($A83, TMUI!$A183:K1000, TMUI!F183:F1000)</f>
        <v>56.52</v>
      </c>
      <c r="N83" s="7">
        <f>lookup($A83, TMUI!$A183:L1000, TMUI!G183:G1000)</f>
        <v>1.034961078</v>
      </c>
      <c r="O83" s="7">
        <f>lookup($A83, TMUI!$A183:M1000, TMUI!H183:H1000)</f>
        <v>0.3583789219</v>
      </c>
      <c r="P83" s="7">
        <f>lookup($A83, TMUI!$A183:N1000, TMUI!I183:I1000)</f>
        <v>0.5822642994</v>
      </c>
      <c r="Q83" s="7">
        <f>lookup($A83, TMUI!$A183:O1000, TMUI!J183:J1000)</f>
        <v>0.1467945446</v>
      </c>
      <c r="R83" s="7">
        <f>lookup($A83, TMUI!$A183:P1000, TMUI!K183:K1000)</f>
        <v>0.530599711</v>
      </c>
      <c r="S83" s="8">
        <f t="shared" si="2"/>
        <v>0.7284227557</v>
      </c>
      <c r="U83" s="7">
        <f>iferror(VLOOKUP($A83, Awario!$A$2:$G1000, 3, false), "")</f>
        <v>2</v>
      </c>
      <c r="V83" s="7" t="str">
        <f>iferror(VLOOKUP($A83, Awario!$A$2:$Z1000, 4, false), "")</f>
        <v/>
      </c>
      <c r="W83" s="7">
        <f>iferror(VLOOKUP($A83, Awario!$A$2:$Z1000, 5, false), "")</f>
        <v>0</v>
      </c>
      <c r="X83" s="7">
        <f>iferror(VLOOKUP($A83, Awario!$A$2:$G1000, 6, false), "")</f>
        <v>0</v>
      </c>
      <c r="Y83" s="7" t="b">
        <f>iferror(VLOOKUP($A83, Awario!$A$2:$Z1000, 7, false), "")</f>
        <v>1</v>
      </c>
      <c r="Z83" s="7" t="str">
        <f>iferror(VLOOKUP($A83, Awario!$A$2:$Z1000, 8, false), "")</f>
        <v/>
      </c>
      <c r="AA83" s="7">
        <f>iferror(VLOOKUP($A83, Awario!$A$2:$Z1000, 9, false), "")</f>
        <v>-0.6753083961</v>
      </c>
      <c r="AB83" s="7">
        <f>iferror(VLOOKUP($A83, Awario!$A$2:$Z1000, 10, false), "")</f>
        <v>0.1650714012</v>
      </c>
      <c r="AC83" s="7" t="str">
        <f>iferror(VLOOKUP($A83, Awario!$A$2:$Z1000, 11, false), "")</f>
        <v/>
      </c>
      <c r="AD83" s="7">
        <f>iferror(VLOOKUP($A83, Awario!$A$2:$Z1000, 12, false), "")</f>
        <v>-0.2551184975</v>
      </c>
      <c r="AE83" s="8">
        <f t="shared" si="3"/>
        <v>-0.5050925633</v>
      </c>
      <c r="AG83" s="7">
        <f t="shared" si="4"/>
        <v>0.2593571908</v>
      </c>
      <c r="AH83" s="7">
        <f>iferror(vlookup(A83, 'October Results'!A$1:AM1000, 39, false), "")</f>
        <v>0.6741675884</v>
      </c>
      <c r="AI83" s="3">
        <f t="shared" si="5"/>
        <v>0.3630597902</v>
      </c>
    </row>
    <row r="84">
      <c r="A84" s="3">
        <v>2100.0</v>
      </c>
      <c r="B84" s="1" t="s">
        <v>256</v>
      </c>
      <c r="C84" s="7">
        <f>lookup($A84, NIL!$A213:A1000, NIL!C213:C1000)</f>
        <v>4</v>
      </c>
      <c r="D84" s="7">
        <f>lookup($A84, NIL!$A213:B1000, NIL!D213:D1000)</f>
        <v>1</v>
      </c>
      <c r="E84" s="7">
        <f>lookup($A84, NIL!$A213:D1000, NIL!E213:E1000)</f>
        <v>0.1985627281</v>
      </c>
      <c r="F84" s="7">
        <f>lookup($A84, NIL!$A213:D1000, NIL!F213:F1000)</f>
        <v>0.4169132689</v>
      </c>
      <c r="G84" s="7">
        <f>lookup($A84, NIL!$A213:E1000, NIL!G213:G1000)</f>
        <v>0.3077379985</v>
      </c>
      <c r="H84" s="8">
        <f t="shared" si="1"/>
        <v>0.5547413799</v>
      </c>
      <c r="J84" s="7">
        <f>lookup($A84, TMUI!$A213:H1000, TMUI!C213:C1000)</f>
        <v>80.47</v>
      </c>
      <c r="K84" s="7">
        <f>lookup($A84, TMUI!$A213:I1000, TMUI!D213:D1000)</f>
        <v>67.97</v>
      </c>
      <c r="L84" s="7">
        <f>lookup($A84, TMUI!$A213:J1000, TMUI!E213:E1000)</f>
        <v>64.06</v>
      </c>
      <c r="M84" s="7">
        <f>lookup($A84, TMUI!$A213:K1000, TMUI!F213:F1000)</f>
        <v>54.69</v>
      </c>
      <c r="N84" s="7">
        <f>lookup($A84, TMUI!$A213:L1000, TMUI!G213:G1000)</f>
        <v>0.4180730094</v>
      </c>
      <c r="O84" s="7">
        <f>lookup($A84, TMUI!$A213:M1000, TMUI!H213:H1000)</f>
        <v>-0.002318289791</v>
      </c>
      <c r="P84" s="7">
        <f>lookup($A84, TMUI!$A213:N1000, TMUI!I213:I1000)</f>
        <v>-0.410021095</v>
      </c>
      <c r="Q84" s="7">
        <f>lookup($A84, TMUI!$A213:O1000, TMUI!J213:J1000)</f>
        <v>0.03728768432</v>
      </c>
      <c r="R84" s="7">
        <f>lookup($A84, TMUI!$A213:P1000, TMUI!K213:K1000)</f>
        <v>0.01075532723</v>
      </c>
      <c r="S84" s="8">
        <f t="shared" si="2"/>
        <v>0.1037078938</v>
      </c>
      <c r="U84" s="7" t="str">
        <f>iferror(VLOOKUP($A84, Awario!$A$2:$G1000, 3, false), "")</f>
        <v/>
      </c>
      <c r="V84" s="7" t="str">
        <f>iferror(VLOOKUP($A84, Awario!$A$2:$Z1000, 4, false), "")</f>
        <v/>
      </c>
      <c r="W84" s="7" t="str">
        <f>iferror(VLOOKUP($A84, Awario!$A$2:$Z1000, 5, false), "")</f>
        <v/>
      </c>
      <c r="X84" s="7" t="str">
        <f>iferror(VLOOKUP($A84, Awario!$A$2:$G1000, 6, false), "")</f>
        <v/>
      </c>
      <c r="Y84" s="7" t="str">
        <f>iferror(VLOOKUP($A84, Awario!$A$2:$Z1000, 7, false), "")</f>
        <v/>
      </c>
      <c r="Z84" s="7" t="str">
        <f>iferror(VLOOKUP($A84, Awario!$A$2:$Z1000, 8, false), "")</f>
        <v/>
      </c>
      <c r="AA84" s="7" t="str">
        <f>iferror(VLOOKUP($A84, Awario!$A$2:$Z1000, 9, false), "")</f>
        <v/>
      </c>
      <c r="AB84" s="7" t="str">
        <f>iferror(VLOOKUP($A84, Awario!$A$2:$Z1000, 10, false), "")</f>
        <v/>
      </c>
      <c r="AC84" s="7" t="str">
        <f>iferror(VLOOKUP($A84, Awario!$A$2:$Z1000, 11, false), "")</f>
        <v/>
      </c>
      <c r="AD84" s="7" t="str">
        <f>iferror(VLOOKUP($A84, Awario!$A$2:$Z1000, 12, false), "")</f>
        <v/>
      </c>
      <c r="AE84" s="8" t="str">
        <f t="shared" si="3"/>
        <v/>
      </c>
      <c r="AG84" s="7">
        <f t="shared" si="4"/>
        <v>0.3292246368</v>
      </c>
      <c r="AH84" s="7" t="str">
        <f>iferror(vlookup(A84, 'October Results'!A$1:AM1000, 39, false), "")</f>
        <v/>
      </c>
      <c r="AI84" s="3">
        <f t="shared" si="5"/>
        <v>0.3292246368</v>
      </c>
    </row>
    <row r="85">
      <c r="A85" s="3">
        <v>865.0</v>
      </c>
      <c r="B85" s="1" t="s">
        <v>66</v>
      </c>
      <c r="C85" s="7">
        <f>lookup($A85, NIL!$A19:A1000, NIL!C19:C1000)</f>
        <v>4</v>
      </c>
      <c r="D85" s="7">
        <f>lookup($A85, NIL!$A19:B1000, NIL!D19:D1000)</f>
        <v>1</v>
      </c>
      <c r="E85" s="7">
        <f>lookup($A85, NIL!$A19:D1000, NIL!E19:E1000)</f>
        <v>0.1985627281</v>
      </c>
      <c r="F85" s="7">
        <f>lookup($A85, NIL!$A19:D1000, NIL!F19:F1000)</f>
        <v>0.4169132689</v>
      </c>
      <c r="G85" s="7">
        <f>lookup($A85, NIL!$A19:E1000, NIL!G19:G1000)</f>
        <v>0.3077379985</v>
      </c>
      <c r="H85" s="8">
        <f t="shared" si="1"/>
        <v>0.5547413799</v>
      </c>
      <c r="J85" s="7">
        <f>lookup($A85, TMUI!$A19:H1000, TMUI!C19:C1000)</f>
        <v>89.83</v>
      </c>
      <c r="K85" s="7">
        <f>lookup($A85, TMUI!$A19:I1000, TMUI!D19:D1000)</f>
        <v>83.22</v>
      </c>
      <c r="L85" s="7">
        <f>lookup($A85, TMUI!$A19:J1000, TMUI!E19:E1000)</f>
        <v>89.5</v>
      </c>
      <c r="M85" s="7">
        <f>lookup($A85, TMUI!$A19:K1000, TMUI!F19:F1000)</f>
        <v>79.67</v>
      </c>
      <c r="N85" s="7">
        <f>lookup($A85, TMUI!$A19:L1000, TMUI!G19:G1000)</f>
        <v>1.052586451</v>
      </c>
      <c r="O85" s="7">
        <f>lookup($A85, TMUI!$A19:M1000, TMUI!H19:H1000)</f>
        <v>1.018207216</v>
      </c>
      <c r="P85" s="7">
        <f>lookup($A85, TMUI!$A19:N1000, TMUI!I19:I1000)</f>
        <v>1.468233402</v>
      </c>
      <c r="Q85" s="7">
        <f>lookup($A85, TMUI!$A19:O1000, TMUI!J19:J1000)</f>
        <v>1.532086247</v>
      </c>
      <c r="R85" s="7">
        <f>lookup($A85, TMUI!$A19:P1000, TMUI!K19:K1000)</f>
        <v>1.267778329</v>
      </c>
      <c r="S85" s="8">
        <f t="shared" si="2"/>
        <v>1.125956628</v>
      </c>
      <c r="U85" s="7">
        <f>iferror(VLOOKUP($A85, Awario!$A$2:$G1000, 3, false), "")</f>
        <v>1</v>
      </c>
      <c r="V85" s="7">
        <f>iferror(VLOOKUP($A85, Awario!$A$2:$Z1000, 4, false), "")</f>
        <v>129</v>
      </c>
      <c r="W85" s="7">
        <f>iferror(VLOOKUP($A85, Awario!$A$2:$Z1000, 5, false), "")</f>
        <v>0</v>
      </c>
      <c r="X85" s="7">
        <f>iferror(VLOOKUP($A85, Awario!$A$2:$G1000, 6, false), "")</f>
        <v>0</v>
      </c>
      <c r="Y85" s="7" t="b">
        <f>iferror(VLOOKUP($A85, Awario!$A$2:$Z1000, 7, false), "")</f>
        <v>1</v>
      </c>
      <c r="Z85" s="7" t="str">
        <f>iferror(VLOOKUP($A85, Awario!$A$2:$Z1000, 8, false), "")</f>
        <v/>
      </c>
      <c r="AA85" s="7">
        <f>iferror(VLOOKUP($A85, Awario!$A$2:$Z1000, 9, false), "")</f>
        <v>-0.6753083961</v>
      </c>
      <c r="AB85" s="7">
        <f>iferror(VLOOKUP($A85, Awario!$A$2:$Z1000, 10, false), "")</f>
        <v>-0.3612883497</v>
      </c>
      <c r="AC85" s="7" t="str">
        <f>iferror(VLOOKUP($A85, Awario!$A$2:$Z1000, 11, false), "")</f>
        <v/>
      </c>
      <c r="AD85" s="7">
        <f>iferror(VLOOKUP($A85, Awario!$A$2:$Z1000, 12, false), "")</f>
        <v>-0.5182983729</v>
      </c>
      <c r="AE85" s="8">
        <f t="shared" si="3"/>
        <v>-0.7199294222</v>
      </c>
      <c r="AG85" s="7">
        <f t="shared" si="4"/>
        <v>0.3202561954</v>
      </c>
      <c r="AH85" s="7">
        <f>iferror(vlookup(A85, 'October Results'!A$1:AM1000, 39, false), "")</f>
        <v>0.2392291215</v>
      </c>
      <c r="AI85" s="3">
        <f t="shared" si="5"/>
        <v>0.2999994269</v>
      </c>
    </row>
    <row r="86">
      <c r="A86" s="3">
        <v>755.0</v>
      </c>
      <c r="B86" s="1" t="s">
        <v>52</v>
      </c>
      <c r="C86" s="7">
        <f>lookup($A86, NIL!$A9:A1000, NIL!C9:C1000)</f>
        <v>4</v>
      </c>
      <c r="D86" s="7">
        <f>lookup($A86, NIL!$A9:B1000, NIL!D9:D1000)</f>
        <v>1</v>
      </c>
      <c r="E86" s="7">
        <f>lookup($A86, NIL!$A9:D1000, NIL!E9:E1000)</f>
        <v>0.1985627281</v>
      </c>
      <c r="F86" s="7">
        <f>lookup($A86, NIL!$A9:D1000, NIL!F9:F1000)</f>
        <v>0.4169132689</v>
      </c>
      <c r="G86" s="7">
        <f>lookup($A86, NIL!$A9:E1000, NIL!G9:G1000)</f>
        <v>0.3077379985</v>
      </c>
      <c r="H86" s="8">
        <f t="shared" si="1"/>
        <v>0.5547413799</v>
      </c>
      <c r="J86" s="7">
        <f>lookup($A86, TMUI!$A9:H1000, TMUI!C9:C1000)</f>
        <v>91.27</v>
      </c>
      <c r="K86" s="7">
        <f>lookup($A86, TMUI!$A9:I1000, TMUI!D9:D1000)</f>
        <v>75.26</v>
      </c>
      <c r="L86" s="7">
        <f>lookup($A86, TMUI!$A9:J1000, TMUI!E9:E1000)</f>
        <v>74.35</v>
      </c>
      <c r="M86" s="7">
        <f>lookup($A86, TMUI!$A9:K1000, TMUI!F9:F1000)</f>
        <v>69.87</v>
      </c>
      <c r="N86" s="7">
        <f>lookup($A86, TMUI!$A9:L1000, TMUI!G9:G1000)</f>
        <v>1.150203904</v>
      </c>
      <c r="O86" s="7">
        <f>lookup($A86, TMUI!$A9:M1000, TMUI!H9:H1000)</f>
        <v>0.485526362</v>
      </c>
      <c r="P86" s="7">
        <f>lookup($A86, TMUI!$A9:N1000, TMUI!I9:I1000)</f>
        <v>0.3496974101</v>
      </c>
      <c r="Q86" s="7">
        <f>lookup($A86, TMUI!$A9:O1000, TMUI!J9:J1000)</f>
        <v>0.9456560663</v>
      </c>
      <c r="R86" s="7">
        <f>lookup($A86, TMUI!$A9:P1000, TMUI!K9:K1000)</f>
        <v>0.7327709356</v>
      </c>
      <c r="S86" s="8">
        <f t="shared" si="2"/>
        <v>0.856020406</v>
      </c>
      <c r="U86" s="7">
        <f>iferror(VLOOKUP($A86, Awario!$A$2:$G1000, 3, false), "")</f>
        <v>1</v>
      </c>
      <c r="V86" s="7">
        <f>iferror(VLOOKUP($A86, Awario!$A$2:$Z1000, 4, false), "")</f>
        <v>0</v>
      </c>
      <c r="W86" s="7">
        <f>iferror(VLOOKUP($A86, Awario!$A$2:$Z1000, 5, false), "")</f>
        <v>0</v>
      </c>
      <c r="X86" s="7">
        <f>iferror(VLOOKUP($A86, Awario!$A$2:$G1000, 6, false), "")</f>
        <v>0</v>
      </c>
      <c r="Y86" s="7" t="b">
        <f>iferror(VLOOKUP($A86, Awario!$A$2:$Z1000, 7, false), "")</f>
        <v>1</v>
      </c>
      <c r="Z86" s="7" t="str">
        <f>iferror(VLOOKUP($A86, Awario!$A$2:$Z1000, 8, false), "")</f>
        <v/>
      </c>
      <c r="AA86" s="7">
        <f>iferror(VLOOKUP($A86, Awario!$A$2:$Z1000, 9, false), "")</f>
        <v>-0.6753083961</v>
      </c>
      <c r="AB86" s="7">
        <f>iferror(VLOOKUP($A86, Awario!$A$2:$Z1000, 10, false), "")</f>
        <v>-0.3612883497</v>
      </c>
      <c r="AC86" s="7" t="str">
        <f>iferror(VLOOKUP($A86, Awario!$A$2:$Z1000, 11, false), "")</f>
        <v/>
      </c>
      <c r="AD86" s="7">
        <f>iferror(VLOOKUP($A86, Awario!$A$2:$Z1000, 12, false), "")</f>
        <v>-0.5182983729</v>
      </c>
      <c r="AE86" s="8">
        <f t="shared" si="3"/>
        <v>-0.7199294222</v>
      </c>
      <c r="AG86" s="7">
        <f t="shared" si="4"/>
        <v>0.2302774546</v>
      </c>
      <c r="AH86" s="7">
        <f>iferror(vlookup(A86, 'October Results'!A$1:AM1000, 39, false), "")</f>
        <v>0.4574869037</v>
      </c>
      <c r="AI86" s="3">
        <f t="shared" si="5"/>
        <v>0.2870798169</v>
      </c>
    </row>
    <row r="87">
      <c r="A87" s="3">
        <v>1092.0</v>
      </c>
      <c r="B87" s="1" t="s">
        <v>85</v>
      </c>
      <c r="C87" s="7">
        <f>lookup($A87, NIL!$A33:A1000, NIL!C33:C1000)</f>
        <v>4</v>
      </c>
      <c r="D87" s="7">
        <f>lookup($A87, NIL!$A33:B1000, NIL!D33:D1000)</f>
        <v>1</v>
      </c>
      <c r="E87" s="7">
        <f>lookup($A87, NIL!$A33:D1000, NIL!E33:E1000)</f>
        <v>0.1985627281</v>
      </c>
      <c r="F87" s="7">
        <f>lookup($A87, NIL!$A33:D1000, NIL!F33:F1000)</f>
        <v>0.4169132689</v>
      </c>
      <c r="G87" s="7">
        <f>lookup($A87, NIL!$A33:E1000, NIL!G33:G1000)</f>
        <v>0.3077379985</v>
      </c>
      <c r="H87" s="8">
        <f t="shared" si="1"/>
        <v>0.5547413799</v>
      </c>
      <c r="J87" s="7">
        <f>lookup($A87, TMUI!$A33:H1000, TMUI!C33:C1000)</f>
        <v>84.42</v>
      </c>
      <c r="K87" s="7">
        <f>lookup($A87, TMUI!$A33:I1000, TMUI!D33:D1000)</f>
        <v>74.05</v>
      </c>
      <c r="L87" s="7">
        <f>lookup($A87, TMUI!$A33:J1000, TMUI!E33:E1000)</f>
        <v>80.83</v>
      </c>
      <c r="M87" s="7">
        <f>lookup($A87, TMUI!$A33:K1000, TMUI!F33:F1000)</f>
        <v>66.01</v>
      </c>
      <c r="N87" s="7">
        <f>lookup($A87, TMUI!$A33:L1000, TMUI!G33:G1000)</f>
        <v>0.6858431051</v>
      </c>
      <c r="O87" s="7">
        <f>lookup($A87, TMUI!$A33:M1000, TMUI!H33:H1000)</f>
        <v>0.4045535186</v>
      </c>
      <c r="P87" s="7">
        <f>lookup($A87, TMUI!$A33:N1000, TMUI!I33:I1000)</f>
        <v>0.8281207252</v>
      </c>
      <c r="Q87" s="7">
        <f>lookup($A87, TMUI!$A33:O1000, TMUI!J33:J1000)</f>
        <v>0.7146743828</v>
      </c>
      <c r="R87" s="7">
        <f>lookup($A87, TMUI!$A33:P1000, TMUI!K33:K1000)</f>
        <v>0.6582979329</v>
      </c>
      <c r="S87" s="8">
        <f t="shared" si="2"/>
        <v>0.8113556143</v>
      </c>
      <c r="U87" s="7">
        <f>iferror(VLOOKUP($A87, Awario!$A$2:$G1000, 3, false), "")</f>
        <v>2</v>
      </c>
      <c r="V87" s="7">
        <f>iferror(VLOOKUP($A87, Awario!$A$2:$Z1000, 4, false), "")</f>
        <v>0</v>
      </c>
      <c r="W87" s="7">
        <f>iferror(VLOOKUP($A87, Awario!$A$2:$Z1000, 5, false), "")</f>
        <v>0</v>
      </c>
      <c r="X87" s="7">
        <f>iferror(VLOOKUP($A87, Awario!$A$2:$G1000, 6, false), "")</f>
        <v>0</v>
      </c>
      <c r="Y87" s="7" t="b">
        <f>iferror(VLOOKUP($A87, Awario!$A$2:$Z1000, 7, false), "")</f>
        <v>1</v>
      </c>
      <c r="Z87" s="7" t="str">
        <f>iferror(VLOOKUP($A87, Awario!$A$2:$Z1000, 8, false), "")</f>
        <v/>
      </c>
      <c r="AA87" s="7">
        <f>iferror(VLOOKUP($A87, Awario!$A$2:$Z1000, 9, false), "")</f>
        <v>-0.6753083961</v>
      </c>
      <c r="AB87" s="7">
        <f>iferror(VLOOKUP($A87, Awario!$A$2:$Z1000, 10, false), "")</f>
        <v>0.1650714012</v>
      </c>
      <c r="AC87" s="7" t="str">
        <f>iferror(VLOOKUP($A87, Awario!$A$2:$Z1000, 11, false), "")</f>
        <v/>
      </c>
      <c r="AD87" s="7">
        <f>iferror(VLOOKUP($A87, Awario!$A$2:$Z1000, 12, false), "")</f>
        <v>-0.2551184975</v>
      </c>
      <c r="AE87" s="8">
        <f t="shared" si="3"/>
        <v>-0.5050925633</v>
      </c>
      <c r="AG87" s="7">
        <f t="shared" si="4"/>
        <v>0.287001477</v>
      </c>
      <c r="AH87" s="7">
        <f>iferror(vlookup(A87, 'October Results'!A$1:AM1000, 39, false), "")</f>
        <v>0.2837443712</v>
      </c>
      <c r="AI87" s="3">
        <f t="shared" si="5"/>
        <v>0.2861872005</v>
      </c>
    </row>
    <row r="88">
      <c r="A88" s="3">
        <v>1729.0</v>
      </c>
      <c r="B88" s="1" t="s">
        <v>171</v>
      </c>
      <c r="C88" s="7">
        <f>lookup($A88, NIL!$A118:A1000, NIL!C118:C1000)</f>
        <v>4</v>
      </c>
      <c r="D88" s="7">
        <f>lookup($A88, NIL!$A118:B1000, NIL!D118:D1000)</f>
        <v>1</v>
      </c>
      <c r="E88" s="7">
        <f>lookup($A88, NIL!$A118:D1000, NIL!E118:E1000)</f>
        <v>0.1985627281</v>
      </c>
      <c r="F88" s="7">
        <f>lookup($A88, NIL!$A118:D1000, NIL!F118:F1000)</f>
        <v>0.4169132689</v>
      </c>
      <c r="G88" s="7">
        <f>lookup($A88, NIL!$A118:E1000, NIL!G118:G1000)</f>
        <v>0.3077379985</v>
      </c>
      <c r="H88" s="8">
        <f t="shared" si="1"/>
        <v>0.5547413799</v>
      </c>
      <c r="J88" s="7">
        <f>lookup($A88, TMUI!$A118:H1000, TMUI!C118:C1000)</f>
        <v>56.17</v>
      </c>
      <c r="K88" s="7">
        <f>lookup($A88, TMUI!$A118:I1000, TMUI!D118:D1000)</f>
        <v>58.05</v>
      </c>
      <c r="L88" s="7">
        <f>lookup($A88, TMUI!$A118:J1000, TMUI!E118:E1000)</f>
        <v>61.29</v>
      </c>
      <c r="M88" s="7">
        <f>lookup($A88, TMUI!$A118:K1000, TMUI!F118:F1000)</f>
        <v>42.77</v>
      </c>
      <c r="N88" s="7">
        <f>lookup($A88, TMUI!$A118:L1000, TMUI!G118:G1000)</f>
        <v>-1.229221503</v>
      </c>
      <c r="O88" s="7">
        <f>lookup($A88, TMUI!$A118:M1000, TMUI!H118:H1000)</f>
        <v>-0.6661617666</v>
      </c>
      <c r="P88" s="7">
        <f>lookup($A88, TMUI!$A118:N1000, TMUI!I118:I1000)</f>
        <v>-0.6145322961</v>
      </c>
      <c r="Q88" s="7">
        <f>lookup($A88, TMUI!$A118:O1000, TMUI!J118:J1000)</f>
        <v>-0.6760029028</v>
      </c>
      <c r="R88" s="7">
        <f>lookup($A88, TMUI!$A118:P1000, TMUI!K118:K1000)</f>
        <v>-0.7964796172</v>
      </c>
      <c r="S88" s="8">
        <f t="shared" si="2"/>
        <v>-0.8924570674</v>
      </c>
      <c r="U88" s="7">
        <f>iferror(VLOOKUP($A88, Awario!$A$2:$G1000, 3, false), "")</f>
        <v>2</v>
      </c>
      <c r="V88" s="7">
        <f>iferror(VLOOKUP($A88, Awario!$A$2:$Z1000, 4, false), "")</f>
        <v>0</v>
      </c>
      <c r="W88" s="7">
        <f>iferror(VLOOKUP($A88, Awario!$A$2:$Z1000, 5, false), "")</f>
        <v>2688</v>
      </c>
      <c r="X88" s="7">
        <f>iferror(VLOOKUP($A88, Awario!$A$2:$G1000, 6, false), "")</f>
        <v>3.429429264</v>
      </c>
      <c r="Y88" s="7" t="b">
        <f>iferror(VLOOKUP($A88, Awario!$A$2:$Z1000, 7, false), "")</f>
        <v>1</v>
      </c>
      <c r="Z88" s="7" t="str">
        <f>iferror(VLOOKUP($A88, Awario!$A$2:$Z1000, 8, false), "")</f>
        <v/>
      </c>
      <c r="AA88" s="7">
        <f>iferror(VLOOKUP($A88, Awario!$A$2:$Z1000, 9, false), "")</f>
        <v>1.415389783</v>
      </c>
      <c r="AB88" s="7">
        <f>iferror(VLOOKUP($A88, Awario!$A$2:$Z1000, 10, false), "")</f>
        <v>0.1650714012</v>
      </c>
      <c r="AC88" s="7" t="str">
        <f>iferror(VLOOKUP($A88, Awario!$A$2:$Z1000, 11, false), "")</f>
        <v/>
      </c>
      <c r="AD88" s="7">
        <f>iferror(VLOOKUP($A88, Awario!$A$2:$Z1000, 12, false), "")</f>
        <v>0.7902305922</v>
      </c>
      <c r="AE88" s="8">
        <f t="shared" si="3"/>
        <v>0.8889491505</v>
      </c>
      <c r="AG88" s="7">
        <f t="shared" si="4"/>
        <v>0.1837444877</v>
      </c>
      <c r="AH88" s="7">
        <f>iferror(vlookup(A88, 'October Results'!A$1:AM1000, 39, false), "")</f>
        <v>0.5424451895</v>
      </c>
      <c r="AI88" s="3">
        <f t="shared" si="5"/>
        <v>0.2734196631</v>
      </c>
    </row>
    <row r="89">
      <c r="A89" s="3">
        <v>1358.0</v>
      </c>
      <c r="B89" s="1" t="s">
        <v>102</v>
      </c>
      <c r="C89" s="7">
        <f>lookup($A89, NIL!$A47:A1000, NIL!C47:C1000)</f>
        <v>4</v>
      </c>
      <c r="D89" s="7">
        <f>lookup($A89, NIL!$A47:B1000, NIL!D47:D1000)</f>
        <v>1</v>
      </c>
      <c r="E89" s="7">
        <f>lookup($A89, NIL!$A47:D1000, NIL!E47:E1000)</f>
        <v>0.1985627281</v>
      </c>
      <c r="F89" s="7">
        <f>lookup($A89, NIL!$A47:D1000, NIL!F47:F1000)</f>
        <v>0.4169132689</v>
      </c>
      <c r="G89" s="7">
        <f>lookup($A89, NIL!$A47:E1000, NIL!G47:G1000)</f>
        <v>0.3077379985</v>
      </c>
      <c r="H89" s="8">
        <f t="shared" si="1"/>
        <v>0.5547413799</v>
      </c>
      <c r="J89" s="7">
        <f>lookup($A89, TMUI!$A47:H1000, TMUI!C47:C1000)</f>
        <v>78.12</v>
      </c>
      <c r="K89" s="7">
        <f>lookup($A89, TMUI!$A47:I1000, TMUI!D47:D1000)</f>
        <v>70.06</v>
      </c>
      <c r="L89" s="7">
        <f>lookup($A89, TMUI!$A47:J1000, TMUI!E47:E1000)</f>
        <v>78.37</v>
      </c>
      <c r="M89" s="7">
        <f>lookup($A89, TMUI!$A47:K1000, TMUI!F47:F1000)</f>
        <v>45.13</v>
      </c>
      <c r="N89" s="7">
        <f>lookup($A89, TMUI!$A47:L1000, TMUI!G47:G1000)</f>
        <v>0.2587667499</v>
      </c>
      <c r="O89" s="7">
        <f>lookup($A89, TMUI!$A47:M1000, TMUI!H47:H1000)</f>
        <v>0.1375438943</v>
      </c>
      <c r="P89" s="7">
        <f>lookup($A89, TMUI!$A47:N1000, TMUI!I47:I1000)</f>
        <v>0.6464970593</v>
      </c>
      <c r="Q89" s="7">
        <f>lookup($A89, TMUI!$A47:O1000, TMUI!J47:J1000)</f>
        <v>-0.5347809409</v>
      </c>
      <c r="R89" s="7">
        <f>lookup($A89, TMUI!$A47:P1000, TMUI!K47:K1000)</f>
        <v>0.1270066906</v>
      </c>
      <c r="S89" s="8">
        <f t="shared" si="2"/>
        <v>0.3563799807</v>
      </c>
      <c r="U89" s="7" t="str">
        <f>iferror(VLOOKUP($A89, Awario!$A$2:$G1000, 3, false), "")</f>
        <v/>
      </c>
      <c r="V89" s="7" t="str">
        <f>iferror(VLOOKUP($A89, Awario!$A$2:$Z1000, 4, false), "")</f>
        <v/>
      </c>
      <c r="W89" s="7" t="str">
        <f>iferror(VLOOKUP($A89, Awario!$A$2:$Z1000, 5, false), "")</f>
        <v/>
      </c>
      <c r="X89" s="7" t="str">
        <f>iferror(VLOOKUP($A89, Awario!$A$2:$G1000, 6, false), "")</f>
        <v/>
      </c>
      <c r="Y89" s="7" t="str">
        <f>iferror(VLOOKUP($A89, Awario!$A$2:$Z1000, 7, false), "")</f>
        <v/>
      </c>
      <c r="Z89" s="7" t="str">
        <f>iferror(VLOOKUP($A89, Awario!$A$2:$Z1000, 8, false), "")</f>
        <v/>
      </c>
      <c r="AA89" s="7" t="str">
        <f>iferror(VLOOKUP($A89, Awario!$A$2:$Z1000, 9, false), "")</f>
        <v/>
      </c>
      <c r="AB89" s="7" t="str">
        <f>iferror(VLOOKUP($A89, Awario!$A$2:$Z1000, 10, false), "")</f>
        <v/>
      </c>
      <c r="AC89" s="7" t="str">
        <f>iferror(VLOOKUP($A89, Awario!$A$2:$Z1000, 11, false), "")</f>
        <v/>
      </c>
      <c r="AD89" s="7" t="str">
        <f>iferror(VLOOKUP($A89, Awario!$A$2:$Z1000, 12, false), "")</f>
        <v/>
      </c>
      <c r="AE89" s="8" t="str">
        <f t="shared" si="3"/>
        <v/>
      </c>
      <c r="AG89" s="7">
        <f t="shared" si="4"/>
        <v>0.4555606803</v>
      </c>
      <c r="AH89" s="7">
        <f>iferror(vlookup(A89, 'October Results'!A$1:AM1000, 39, false), "")</f>
        <v>-0.3675289085</v>
      </c>
      <c r="AI89" s="3">
        <f t="shared" si="5"/>
        <v>0.2497882831</v>
      </c>
    </row>
    <row r="90">
      <c r="A90" s="3">
        <v>1397.0</v>
      </c>
      <c r="B90" s="13" t="s">
        <v>106</v>
      </c>
      <c r="C90" s="7">
        <f>lookup($A90, NIL!$A50:A1000, NIL!C50:C1000)</f>
        <v>4</v>
      </c>
      <c r="D90" s="7">
        <f>lookup($A90, NIL!$A50:B1000, NIL!D50:D1000)</f>
        <v>1</v>
      </c>
      <c r="E90" s="7">
        <f>lookup($A90, NIL!$A50:D1000, NIL!E50:E1000)</f>
        <v>0.1985627281</v>
      </c>
      <c r="F90" s="7">
        <f>lookup($A90, NIL!$A50:D1000, NIL!F50:F1000)</f>
        <v>0.4169132689</v>
      </c>
      <c r="G90" s="7">
        <f>lookup($A90, NIL!$A50:E1000, NIL!G50:G1000)</f>
        <v>0.3077379985</v>
      </c>
      <c r="H90" s="8">
        <f t="shared" si="1"/>
        <v>0.5547413799</v>
      </c>
      <c r="J90" s="7">
        <f>lookup($A90, TMUI!$A50:H1000, TMUI!C50:C1000)</f>
        <v>76.46</v>
      </c>
      <c r="K90" s="7">
        <f>lookup($A90, TMUI!$A50:I1000, TMUI!D50:D1000)</f>
        <v>71.02</v>
      </c>
      <c r="L90" s="7">
        <f>lookup($A90, TMUI!$A50:J1000, TMUI!E50:E1000)</f>
        <v>77.82</v>
      </c>
      <c r="M90" s="7">
        <f>lookup($A90, TMUI!$A50:K1000, TMUI!F50:F1000)</f>
        <v>63.45</v>
      </c>
      <c r="N90" s="7">
        <f>lookup($A90, TMUI!$A50:L1000, TMUI!G50:G1000)</f>
        <v>0.1462355198</v>
      </c>
      <c r="O90" s="7">
        <f>lookup($A90, TMUI!$A50:M1000, TMUI!H50:H1000)</f>
        <v>0.2017868114</v>
      </c>
      <c r="P90" s="7">
        <f>lookup($A90, TMUI!$A50:N1000, TMUI!I50:I1000)</f>
        <v>0.6058901421</v>
      </c>
      <c r="Q90" s="7">
        <f>lookup($A90, TMUI!$A50:O1000, TMUI!J50:J1000)</f>
        <v>0.5614844581</v>
      </c>
      <c r="R90" s="7">
        <f>lookup($A90, TMUI!$A50:P1000, TMUI!K50:K1000)</f>
        <v>0.3788492329</v>
      </c>
      <c r="S90" s="8">
        <f t="shared" si="2"/>
        <v>0.6155072972</v>
      </c>
      <c r="U90" s="7">
        <f>iferror(VLOOKUP($A90, Awario!$A$2:$G1000, 3, false), "")</f>
        <v>2</v>
      </c>
      <c r="V90" s="7">
        <f>iferror(VLOOKUP($A90, Awario!$A$2:$Z1000, 4, false), "")</f>
        <v>0</v>
      </c>
      <c r="W90" s="7">
        <f>iferror(VLOOKUP($A90, Awario!$A$2:$Z1000, 5, false), "")</f>
        <v>0</v>
      </c>
      <c r="X90" s="7">
        <f>iferror(VLOOKUP($A90, Awario!$A$2:$G1000, 6, false), "")</f>
        <v>0</v>
      </c>
      <c r="Y90" s="7" t="b">
        <f>iferror(VLOOKUP($A90, Awario!$A$2:$Z1000, 7, false), "")</f>
        <v>1</v>
      </c>
      <c r="Z90" s="7" t="str">
        <f>iferror(VLOOKUP($A90, Awario!$A$2:$Z1000, 8, false), "")</f>
        <v/>
      </c>
      <c r="AA90" s="7">
        <f>iferror(VLOOKUP($A90, Awario!$A$2:$Z1000, 9, false), "")</f>
        <v>-0.6753083961</v>
      </c>
      <c r="AB90" s="7">
        <f>iferror(VLOOKUP($A90, Awario!$A$2:$Z1000, 10, false), "")</f>
        <v>0.1650714012</v>
      </c>
      <c r="AC90" s="7" t="str">
        <f>iferror(VLOOKUP($A90, Awario!$A$2:$Z1000, 11, false), "")</f>
        <v/>
      </c>
      <c r="AD90" s="7">
        <f>iferror(VLOOKUP($A90, Awario!$A$2:$Z1000, 12, false), "")</f>
        <v>-0.2551184975</v>
      </c>
      <c r="AE90" s="8">
        <f t="shared" si="3"/>
        <v>-0.5050925633</v>
      </c>
      <c r="AG90" s="7">
        <f t="shared" si="4"/>
        <v>0.2217187046</v>
      </c>
      <c r="AH90" s="7">
        <f>iferror(vlookup(A90, 'October Results'!A$1:AM1000, 39, false), "")</f>
        <v>0.3174675763</v>
      </c>
      <c r="AI90" s="3">
        <f t="shared" si="5"/>
        <v>0.2456559225</v>
      </c>
    </row>
    <row r="91">
      <c r="A91" s="3">
        <v>520.0</v>
      </c>
      <c r="B91" s="1" t="s">
        <v>49</v>
      </c>
      <c r="C91" s="7">
        <f>lookup($A91, NIL!$A6:A1000, NIL!C6:C1000)</f>
        <v>4</v>
      </c>
      <c r="D91" s="7">
        <f>lookup($A91, NIL!$A6:B1000, NIL!D6:D1000)</f>
        <v>1</v>
      </c>
      <c r="E91" s="7">
        <f>lookup($A91, NIL!$A6:D1000, NIL!E6:E1000)</f>
        <v>0.1985627281</v>
      </c>
      <c r="F91" s="7">
        <f>lookup($A91, NIL!$A6:D1000, NIL!F6:F1000)</f>
        <v>0.4169132689</v>
      </c>
      <c r="G91" s="7">
        <f>lookup($A91, NIL!$A6:E1000, NIL!G6:G1000)</f>
        <v>0.3077379985</v>
      </c>
      <c r="H91" s="8">
        <f t="shared" si="1"/>
        <v>0.5547413799</v>
      </c>
      <c r="J91" s="7">
        <f>lookup($A91, TMUI!$A6:H1000, TMUI!C6:C1000)</f>
        <v>62.63</v>
      </c>
      <c r="K91" s="7">
        <f>lookup($A91, TMUI!$A6:I1000, TMUI!D6:D1000)</f>
        <v>73.38</v>
      </c>
      <c r="L91" s="7">
        <f>lookup($A91, TMUI!$A6:J1000, TMUI!E6:E1000)</f>
        <v>72.09</v>
      </c>
      <c r="M91" s="7">
        <f>lookup($A91, TMUI!$A6:K1000, TMUI!F6:F1000)</f>
        <v>48.79</v>
      </c>
      <c r="N91" s="7">
        <f>lookup($A91, TMUI!$A6:L1000, TMUI!G6:G1000)</f>
        <v>-0.7912987646</v>
      </c>
      <c r="O91" s="7">
        <f>lookup($A91, TMUI!$A6:M1000, TMUI!H6:H1000)</f>
        <v>0.359717316</v>
      </c>
      <c r="P91" s="7">
        <f>lookup($A91, TMUI!$A6:N1000, TMUI!I6:I1000)</f>
        <v>0.1828398958</v>
      </c>
      <c r="Q91" s="7">
        <f>lookup($A91, TMUI!$A6:O1000, TMUI!J6:J1000)</f>
        <v>-0.3157672204</v>
      </c>
      <c r="R91" s="7">
        <f>lookup($A91, TMUI!$A6:P1000, TMUI!K6:K1000)</f>
        <v>-0.1411271933</v>
      </c>
      <c r="S91" s="8">
        <f t="shared" si="2"/>
        <v>-0.3756689943</v>
      </c>
      <c r="U91" s="7">
        <f>iferror(VLOOKUP($A91, Awario!$A$2:$G1000, 3, false), "")</f>
        <v>4</v>
      </c>
      <c r="V91" s="7">
        <f>iferror(VLOOKUP($A91, Awario!$A$2:$Z1000, 4, false), "")</f>
        <v>0</v>
      </c>
      <c r="W91" s="7">
        <f>iferror(VLOOKUP($A91, Awario!$A$2:$Z1000, 5, false), "")</f>
        <v>0</v>
      </c>
      <c r="X91" s="7">
        <f>iferror(VLOOKUP($A91, Awario!$A$2:$G1000, 6, false), "")</f>
        <v>0</v>
      </c>
      <c r="Y91" s="7" t="b">
        <f>iferror(VLOOKUP($A91, Awario!$A$2:$Z1000, 7, false), "")</f>
        <v>1</v>
      </c>
      <c r="Z91" s="7" t="str">
        <f>iferror(VLOOKUP($A91, Awario!$A$2:$Z1000, 8, false), "")</f>
        <v/>
      </c>
      <c r="AA91" s="7">
        <f>iferror(VLOOKUP($A91, Awario!$A$2:$Z1000, 9, false), "")</f>
        <v>-0.6753083961</v>
      </c>
      <c r="AB91" s="7">
        <f>iferror(VLOOKUP($A91, Awario!$A$2:$Z1000, 10, false), "")</f>
        <v>1.217790903</v>
      </c>
      <c r="AC91" s="7" t="str">
        <f>iferror(VLOOKUP($A91, Awario!$A$2:$Z1000, 11, false), "")</f>
        <v/>
      </c>
      <c r="AD91" s="7">
        <f>iferror(VLOOKUP($A91, Awario!$A$2:$Z1000, 12, false), "")</f>
        <v>0.2712412534</v>
      </c>
      <c r="AE91" s="8">
        <f t="shared" si="3"/>
        <v>0.5208082693</v>
      </c>
      <c r="AG91" s="7">
        <f t="shared" si="4"/>
        <v>0.2332935516</v>
      </c>
      <c r="AH91" s="7">
        <f>iferror(vlookup(A91, 'October Results'!A$1:AM1000, 39, false), "")</f>
        <v>0.2791077726</v>
      </c>
      <c r="AI91" s="3">
        <f t="shared" si="5"/>
        <v>0.2447471069</v>
      </c>
    </row>
    <row r="92">
      <c r="A92" s="3">
        <v>808.0</v>
      </c>
      <c r="B92" s="1" t="s">
        <v>53</v>
      </c>
      <c r="C92" s="7">
        <f>lookup($A92, NIL!$A10:A1000, NIL!C10:C1000)</f>
        <v>4</v>
      </c>
      <c r="D92" s="7">
        <f>lookup($A92, NIL!$A10:B1000, NIL!D10:D1000)</f>
        <v>1</v>
      </c>
      <c r="E92" s="7">
        <f>lookup($A92, NIL!$A10:D1000, NIL!E10:E1000)</f>
        <v>0.1985627281</v>
      </c>
      <c r="F92" s="7">
        <f>lookup($A92, NIL!$A10:D1000, NIL!F10:F1000)</f>
        <v>0.4169132689</v>
      </c>
      <c r="G92" s="7">
        <f>lookup($A92, NIL!$A10:E1000, NIL!G10:G1000)</f>
        <v>0.3077379985</v>
      </c>
      <c r="H92" s="8">
        <f t="shared" si="1"/>
        <v>0.5547413799</v>
      </c>
      <c r="J92" s="7">
        <f>lookup($A92, TMUI!$A10:H1000, TMUI!C10:C1000)</f>
        <v>85.01</v>
      </c>
      <c r="K92" s="7">
        <f>lookup($A92, TMUI!$A10:I1000, TMUI!D10:D1000)</f>
        <v>83.27</v>
      </c>
      <c r="L92" s="7">
        <f>lookup($A92, TMUI!$A10:J1000, TMUI!E10:E1000)</f>
        <v>93.25</v>
      </c>
      <c r="M92" s="7">
        <f>lookup($A92, TMUI!$A10:K1000, TMUI!F10:F1000)</f>
        <v>79.02</v>
      </c>
      <c r="N92" s="7">
        <f>lookup($A92, TMUI!$A10:L1000, TMUI!G10:G1000)</f>
        <v>0.7258391447</v>
      </c>
      <c r="O92" s="7">
        <f>lookup($A92, TMUI!$A10:M1000, TMUI!H10:H1000)</f>
        <v>1.021553202</v>
      </c>
      <c r="P92" s="7">
        <f>lookup($A92, TMUI!$A10:N1000, TMUI!I10:I1000)</f>
        <v>1.745098746</v>
      </c>
      <c r="Q92" s="7">
        <f>lookup($A92, TMUI!$A10:O1000, TMUI!J10:J1000)</f>
        <v>1.493190368</v>
      </c>
      <c r="R92" s="7">
        <f>lookup($A92, TMUI!$A10:P1000, TMUI!K10:K1000)</f>
        <v>1.246420365</v>
      </c>
      <c r="S92" s="8">
        <f t="shared" si="2"/>
        <v>1.11643198</v>
      </c>
      <c r="U92" s="7">
        <f>iferror(VLOOKUP($A92, Awario!$A$2:$G1000, 3, false), "")</f>
        <v>0</v>
      </c>
      <c r="V92" s="7">
        <f>iferror(VLOOKUP($A92, Awario!$A$2:$Z1000, 4, false), "")</f>
        <v>0</v>
      </c>
      <c r="W92" s="7">
        <f>iferror(VLOOKUP($A92, Awario!$A$2:$Z1000, 5, false), "")</f>
        <v>0</v>
      </c>
      <c r="X92" s="7">
        <f>iferror(VLOOKUP($A92, Awario!$A$2:$G1000, 6, false), "")</f>
        <v>0</v>
      </c>
      <c r="Y92" s="7" t="b">
        <f>iferror(VLOOKUP($A92, Awario!$A$2:$Z1000, 7, false), "")</f>
        <v>1</v>
      </c>
      <c r="Z92" s="7" t="str">
        <f>iferror(VLOOKUP($A92, Awario!$A$2:$Z1000, 8, false), "")</f>
        <v/>
      </c>
      <c r="AA92" s="7">
        <f>iferror(VLOOKUP($A92, Awario!$A$2:$Z1000, 9, false), "")</f>
        <v>-0.6753083961</v>
      </c>
      <c r="AB92" s="7">
        <f>iferror(VLOOKUP($A92, Awario!$A$2:$Z1000, 10, false), "")</f>
        <v>-0.8876481006</v>
      </c>
      <c r="AC92" s="7" t="str">
        <f>iferror(VLOOKUP($A92, Awario!$A$2:$Z1000, 11, false), "")</f>
        <v/>
      </c>
      <c r="AD92" s="7">
        <f>iferror(VLOOKUP($A92, Awario!$A$2:$Z1000, 12, false), "")</f>
        <v>-0.7814782483</v>
      </c>
      <c r="AE92" s="8">
        <f t="shared" si="3"/>
        <v>-0.8840125838</v>
      </c>
      <c r="AG92" s="7">
        <f t="shared" si="4"/>
        <v>0.2623869252</v>
      </c>
      <c r="AH92" s="7">
        <f>iferror(vlookup(A92, 'October Results'!A$1:AM1000, 39, false), "")</f>
        <v>0.1285179829</v>
      </c>
      <c r="AI92" s="3">
        <f t="shared" si="5"/>
        <v>0.2289196896</v>
      </c>
    </row>
    <row r="93">
      <c r="A93" s="3">
        <v>955.0</v>
      </c>
      <c r="B93" s="1" t="s">
        <v>76</v>
      </c>
      <c r="C93" s="7">
        <f>lookup($A93, NIL!$A26:A1000, NIL!C26:C1000)</f>
        <v>4</v>
      </c>
      <c r="D93" s="7">
        <f>lookup($A93, NIL!$A26:B1000, NIL!D26:D1000)</f>
        <v>1</v>
      </c>
      <c r="E93" s="7">
        <f>lookup($A93, NIL!$A26:D1000, NIL!E26:E1000)</f>
        <v>0.1985627281</v>
      </c>
      <c r="F93" s="7">
        <f>lookup($A93, NIL!$A26:D1000, NIL!F26:F1000)</f>
        <v>0.4169132689</v>
      </c>
      <c r="G93" s="7">
        <f>lookup($A93, NIL!$A26:E1000, NIL!G26:G1000)</f>
        <v>0.3077379985</v>
      </c>
      <c r="H93" s="8">
        <f t="shared" si="1"/>
        <v>0.5547413799</v>
      </c>
      <c r="J93" s="7">
        <f>lookup($A93, TMUI!$A26:H1000, TMUI!C26:C1000)</f>
        <v>87.38</v>
      </c>
      <c r="K93" s="7">
        <f>lookup($A93, TMUI!$A26:I1000, TMUI!D26:D1000)</f>
        <v>85.42</v>
      </c>
      <c r="L93" s="7">
        <f>lookup($A93, TMUI!$A26:J1000, TMUI!E26:E1000)</f>
        <v>80</v>
      </c>
      <c r="M93" s="7">
        <f>lookup($A93, TMUI!$A26:K1000, TMUI!F26:F1000)</f>
        <v>68.96</v>
      </c>
      <c r="N93" s="7">
        <f>lookup($A93, TMUI!$A26:L1000, TMUI!G26:G1000)</f>
        <v>0.8865012021</v>
      </c>
      <c r="O93" s="7">
        <f>lookup($A93, TMUI!$A26:M1000, TMUI!H26:H1000)</f>
        <v>1.165430568</v>
      </c>
      <c r="P93" s="7">
        <f>lookup($A93, TMUI!$A26:N1000, TMUI!I26:I1000)</f>
        <v>0.7668411957</v>
      </c>
      <c r="Q93" s="7">
        <f>lookup($A93, TMUI!$A26:O1000, TMUI!J26:J1000)</f>
        <v>0.8912018352</v>
      </c>
      <c r="R93" s="7">
        <f>lookup($A93, TMUI!$A26:P1000, TMUI!K26:K1000)</f>
        <v>0.9274937003</v>
      </c>
      <c r="S93" s="8">
        <f t="shared" si="2"/>
        <v>0.9630647435</v>
      </c>
      <c r="U93" s="7">
        <f>iferror(VLOOKUP($A93, Awario!$A$2:$G1000, 3, false), "")</f>
        <v>1</v>
      </c>
      <c r="V93" s="7">
        <f>iferror(VLOOKUP($A93, Awario!$A$2:$Z1000, 4, false), "")</f>
        <v>0</v>
      </c>
      <c r="W93" s="7">
        <f>iferror(VLOOKUP($A93, Awario!$A$2:$Z1000, 5, false), "")</f>
        <v>0</v>
      </c>
      <c r="X93" s="7">
        <f>iferror(VLOOKUP($A93, Awario!$A$2:$G1000, 6, false), "")</f>
        <v>0</v>
      </c>
      <c r="Y93" s="7" t="b">
        <f>iferror(VLOOKUP($A93, Awario!$A$2:$Z1000, 7, false), "")</f>
        <v>1</v>
      </c>
      <c r="Z93" s="7" t="str">
        <f>iferror(VLOOKUP($A93, Awario!$A$2:$Z1000, 8, false), "")</f>
        <v/>
      </c>
      <c r="AA93" s="7">
        <f>iferror(VLOOKUP($A93, Awario!$A$2:$Z1000, 9, false), "")</f>
        <v>-0.6753083961</v>
      </c>
      <c r="AB93" s="7">
        <f>iferror(VLOOKUP($A93, Awario!$A$2:$Z1000, 10, false), "")</f>
        <v>-0.3612883497</v>
      </c>
      <c r="AC93" s="7" t="str">
        <f>iferror(VLOOKUP($A93, Awario!$A$2:$Z1000, 11, false), "")</f>
        <v/>
      </c>
      <c r="AD93" s="7">
        <f>iferror(VLOOKUP($A93, Awario!$A$2:$Z1000, 12, false), "")</f>
        <v>-0.5182983729</v>
      </c>
      <c r="AE93" s="8">
        <f t="shared" si="3"/>
        <v>-0.7199294222</v>
      </c>
      <c r="AG93" s="7">
        <f t="shared" si="4"/>
        <v>0.2659589004</v>
      </c>
      <c r="AH93" s="7">
        <f>iferror(vlookup(A93, 'October Results'!A$1:AM1000, 39, false), "")</f>
        <v>0.1109810011</v>
      </c>
      <c r="AI93" s="3">
        <f t="shared" si="5"/>
        <v>0.2272144256</v>
      </c>
    </row>
    <row r="94">
      <c r="A94" s="3">
        <v>1862.0</v>
      </c>
      <c r="B94" s="1" t="s">
        <v>135</v>
      </c>
      <c r="C94" s="7">
        <f>lookup($A94, NIL!$A151:A1000, NIL!C151:C1000)</f>
        <v>4</v>
      </c>
      <c r="D94" s="7">
        <f>lookup($A94, NIL!$A151:B1000, NIL!D151:D1000)</f>
        <v>1</v>
      </c>
      <c r="E94" s="7">
        <f>lookup($A94, NIL!$A151:D1000, NIL!E151:E1000)</f>
        <v>0.1985627281</v>
      </c>
      <c r="F94" s="7">
        <f>lookup($A94, NIL!$A151:D1000, NIL!F151:F1000)</f>
        <v>0.4169132689</v>
      </c>
      <c r="G94" s="7">
        <f>lookup($A94, NIL!$A151:E1000, NIL!G151:G1000)</f>
        <v>0.3077379985</v>
      </c>
      <c r="H94" s="8">
        <f t="shared" si="1"/>
        <v>0.5547413799</v>
      </c>
      <c r="J94" s="7">
        <f>lookup($A94, TMUI!$A151:H1000, TMUI!C151:C1000)</f>
        <v>92.81</v>
      </c>
      <c r="K94" s="7">
        <f>lookup($A94, TMUI!$A151:I1000, TMUI!D151:D1000)</f>
        <v>65.28</v>
      </c>
      <c r="L94" s="7">
        <f>lookup($A94, TMUI!$A151:J1000, TMUI!E151:E1000)</f>
        <v>70.52</v>
      </c>
      <c r="M94" s="7">
        <f>lookup($A94, TMUI!$A151:K1000, TMUI!F151:F1000)</f>
        <v>39.29</v>
      </c>
      <c r="N94" s="7">
        <f>lookup($A94, TMUI!$A151:L1000, TMUI!G151:G1000)</f>
        <v>1.254600346</v>
      </c>
      <c r="O94" s="7">
        <f>lookup($A94, TMUI!$A151:M1000, TMUI!H151:H1000)</f>
        <v>-0.1823322971</v>
      </c>
      <c r="P94" s="7">
        <f>lookup($A94, TMUI!$A151:N1000, TMUI!I151:I1000)</f>
        <v>0.06692560498</v>
      </c>
      <c r="Q94" s="7">
        <f>lookup($A94, TMUI!$A151:O1000, TMUI!J151:J1000)</f>
        <v>-0.8842454568</v>
      </c>
      <c r="R94" s="7">
        <f>lookup($A94, TMUI!$A151:P1000, TMUI!K151:K1000)</f>
        <v>0.06373704935</v>
      </c>
      <c r="S94" s="8">
        <f t="shared" si="2"/>
        <v>0.252461976</v>
      </c>
      <c r="U94" s="7">
        <f>iferror(VLOOKUP($A94, Awario!$A$2:$G1000, 3, false), "")</f>
        <v>1</v>
      </c>
      <c r="V94" s="7">
        <f>iferror(VLOOKUP($A94, Awario!$A$2:$Z1000, 4, false), "")</f>
        <v>0</v>
      </c>
      <c r="W94" s="7">
        <f>iferror(VLOOKUP($A94, Awario!$A$2:$Z1000, 5, false), "")</f>
        <v>0</v>
      </c>
      <c r="X94" s="7">
        <f>iferror(VLOOKUP($A94, Awario!$A$2:$G1000, 6, false), "")</f>
        <v>0</v>
      </c>
      <c r="Y94" s="7" t="b">
        <f>iferror(VLOOKUP($A94, Awario!$A$2:$Z1000, 7, false), "")</f>
        <v>1</v>
      </c>
      <c r="Z94" s="7" t="str">
        <f>iferror(VLOOKUP($A94, Awario!$A$2:$Z1000, 8, false), "")</f>
        <v/>
      </c>
      <c r="AA94" s="7">
        <f>iferror(VLOOKUP($A94, Awario!$A$2:$Z1000, 9, false), "")</f>
        <v>-0.6753083961</v>
      </c>
      <c r="AB94" s="7">
        <f>iferror(VLOOKUP($A94, Awario!$A$2:$Z1000, 10, false), "")</f>
        <v>-0.3612883497</v>
      </c>
      <c r="AC94" s="7" t="str">
        <f>iferror(VLOOKUP($A94, Awario!$A$2:$Z1000, 11, false), "")</f>
        <v/>
      </c>
      <c r="AD94" s="7">
        <f>iferror(VLOOKUP($A94, Awario!$A$2:$Z1000, 12, false), "")</f>
        <v>-0.5182983729</v>
      </c>
      <c r="AE94" s="8">
        <f t="shared" si="3"/>
        <v>-0.7199294222</v>
      </c>
      <c r="AG94" s="7">
        <f t="shared" si="4"/>
        <v>0.02909131125</v>
      </c>
      <c r="AH94" s="7">
        <f>iferror(vlookup(A94, 'October Results'!A$1:AM1000, 39, false), "")</f>
        <v>0.7401425606</v>
      </c>
      <c r="AI94" s="3">
        <f t="shared" si="5"/>
        <v>0.2068541236</v>
      </c>
    </row>
    <row r="95">
      <c r="A95" s="3">
        <v>1975.0</v>
      </c>
      <c r="B95" s="1" t="s">
        <v>225</v>
      </c>
      <c r="C95" s="7">
        <f>lookup($A95, NIL!$A172:A1000, NIL!C172:C1000)</f>
        <v>4</v>
      </c>
      <c r="D95" s="7">
        <f>lookup($A95, NIL!$A172:B1000, NIL!D172:D1000)</f>
        <v>1</v>
      </c>
      <c r="E95" s="7">
        <f>lookup($A95, NIL!$A172:D1000, NIL!E172:E1000)</f>
        <v>0.1985627281</v>
      </c>
      <c r="F95" s="7">
        <f>lookup($A95, NIL!$A172:D1000, NIL!F172:F1000)</f>
        <v>0.4169132689</v>
      </c>
      <c r="G95" s="7">
        <f>lookup($A95, NIL!$A172:E1000, NIL!G172:G1000)</f>
        <v>0.3077379985</v>
      </c>
      <c r="H95" s="8">
        <f t="shared" si="1"/>
        <v>0.5547413799</v>
      </c>
      <c r="J95" s="7">
        <f>lookup($A95, TMUI!$A172:H1000, TMUI!C172:C1000)</f>
        <v>80.24</v>
      </c>
      <c r="K95" s="7">
        <f>lookup($A95, TMUI!$A172:I1000, TMUI!D172:D1000)</f>
        <v>85.16</v>
      </c>
      <c r="L95" s="7">
        <f>lookup($A95, TMUI!$A172:J1000, TMUI!E172:E1000)</f>
        <v>71.25</v>
      </c>
      <c r="M95" s="7">
        <f>lookup($A95, TMUI!$A172:K1000, TMUI!F172:F1000)</f>
        <v>69.96</v>
      </c>
      <c r="N95" s="7">
        <f>lookup($A95, TMUI!$A172:L1000, TMUI!G172:G1000)</f>
        <v>0.4024813329</v>
      </c>
      <c r="O95" s="7">
        <f>lookup($A95, TMUI!$A172:M1000, TMUI!H172:H1000)</f>
        <v>1.148031445</v>
      </c>
      <c r="P95" s="7">
        <f>lookup($A95, TMUI!$A172:N1000, TMUI!I172:I1000)</f>
        <v>0.1208220587</v>
      </c>
      <c r="Q95" s="7">
        <f>lookup($A95, TMUI!$A172:O1000, TMUI!J172:J1000)</f>
        <v>0.9510416496</v>
      </c>
      <c r="R95" s="7">
        <f>lookup($A95, TMUI!$A172:P1000, TMUI!K172:K1000)</f>
        <v>0.6555941215</v>
      </c>
      <c r="S95" s="8">
        <f t="shared" si="2"/>
        <v>0.8096876691</v>
      </c>
      <c r="U95" s="7">
        <f>iferror(VLOOKUP($A95, Awario!$A$2:$G1000, 3, false), "")</f>
        <v>1</v>
      </c>
      <c r="V95" s="7" t="str">
        <f>iferror(VLOOKUP($A95, Awario!$A$2:$Z1000, 4, false), "")</f>
        <v/>
      </c>
      <c r="W95" s="7">
        <f>iferror(VLOOKUP($A95, Awario!$A$2:$Z1000, 5, false), "")</f>
        <v>0</v>
      </c>
      <c r="X95" s="7">
        <f>iferror(VLOOKUP($A95, Awario!$A$2:$G1000, 6, false), "")</f>
        <v>0</v>
      </c>
      <c r="Y95" s="7" t="b">
        <f>iferror(VLOOKUP($A95, Awario!$A$2:$Z1000, 7, false), "")</f>
        <v>1</v>
      </c>
      <c r="Z95" s="7" t="str">
        <f>iferror(VLOOKUP($A95, Awario!$A$2:$Z1000, 8, false), "")</f>
        <v/>
      </c>
      <c r="AA95" s="7">
        <f>iferror(VLOOKUP($A95, Awario!$A$2:$Z1000, 9, false), "")</f>
        <v>-0.6753083961</v>
      </c>
      <c r="AB95" s="7">
        <f>iferror(VLOOKUP($A95, Awario!$A$2:$Z1000, 10, false), "")</f>
        <v>-0.3612883497</v>
      </c>
      <c r="AC95" s="7" t="str">
        <f>iferror(VLOOKUP($A95, Awario!$A$2:$Z1000, 11, false), "")</f>
        <v/>
      </c>
      <c r="AD95" s="7">
        <f>iferror(VLOOKUP($A95, Awario!$A$2:$Z1000, 12, false), "")</f>
        <v>-0.5182983729</v>
      </c>
      <c r="AE95" s="8">
        <f t="shared" si="3"/>
        <v>-0.7199294222</v>
      </c>
      <c r="AG95" s="7">
        <f t="shared" si="4"/>
        <v>0.2148332089</v>
      </c>
      <c r="AH95" s="7">
        <f>iferror(vlookup(A95, 'October Results'!A$1:AM1000, 39, false), "")</f>
        <v>0.153449751</v>
      </c>
      <c r="AI95" s="3">
        <f t="shared" si="5"/>
        <v>0.1994873444</v>
      </c>
    </row>
    <row r="96">
      <c r="A96" s="3">
        <v>1949.0</v>
      </c>
      <c r="B96" s="1" t="s">
        <v>224</v>
      </c>
      <c r="C96" s="7">
        <f>lookup($A96, NIL!$A170:A1000, NIL!C170:C1000)</f>
        <v>4</v>
      </c>
      <c r="D96" s="7">
        <f>lookup($A96, NIL!$A170:B1000, NIL!D170:D1000)</f>
        <v>1</v>
      </c>
      <c r="E96" s="7">
        <f>lookup($A96, NIL!$A170:D1000, NIL!E170:E1000)</f>
        <v>0.1985627281</v>
      </c>
      <c r="F96" s="7">
        <f>lookup($A96, NIL!$A170:D1000, NIL!F170:F1000)</f>
        <v>0.4169132689</v>
      </c>
      <c r="G96" s="7">
        <f>lookup($A96, NIL!$A170:E1000, NIL!G170:G1000)</f>
        <v>0.3077379985</v>
      </c>
      <c r="H96" s="8">
        <f t="shared" si="1"/>
        <v>0.5547413799</v>
      </c>
      <c r="J96" s="7">
        <f>lookup($A96, TMUI!$A170:H1000, TMUI!C170:C1000)</f>
        <v>76.29</v>
      </c>
      <c r="K96" s="7">
        <f>lookup($A96, TMUI!$A170:I1000, TMUI!D170:D1000)</f>
        <v>82.27</v>
      </c>
      <c r="L96" s="7">
        <f>lookup($A96, TMUI!$A170:J1000, TMUI!E170:E1000)</f>
        <v>80.78</v>
      </c>
      <c r="M96" s="7">
        <f>lookup($A96, TMUI!$A170:K1000, TMUI!F170:F1000)</f>
        <v>75.59</v>
      </c>
      <c r="N96" s="7">
        <f>lookup($A96, TMUI!$A170:L1000, TMUI!G170:G1000)</f>
        <v>0.1347112372</v>
      </c>
      <c r="O96" s="7">
        <f>lookup($A96, TMUI!$A170:M1000, TMUI!H170:H1000)</f>
        <v>0.9546334963</v>
      </c>
      <c r="P96" s="7">
        <f>lookup($A96, TMUI!$A170:N1000, TMUI!I170:I1000)</f>
        <v>0.8244291873</v>
      </c>
      <c r="Q96" s="7">
        <f>lookup($A96, TMUI!$A170:O1000, TMUI!J170:J1000)</f>
        <v>1.287939804</v>
      </c>
      <c r="R96" s="7">
        <f>lookup($A96, TMUI!$A170:P1000, TMUI!K170:K1000)</f>
        <v>0.8004284313</v>
      </c>
      <c r="S96" s="8">
        <f t="shared" si="2"/>
        <v>0.8946666593</v>
      </c>
      <c r="U96" s="7">
        <f>iferror(VLOOKUP($A96, Awario!$A$2:$G1000, 3, false), "")</f>
        <v>1</v>
      </c>
      <c r="V96" s="7" t="str">
        <f>iferror(VLOOKUP($A96, Awario!$A$2:$Z1000, 4, false), "")</f>
        <v/>
      </c>
      <c r="W96" s="7">
        <f>iferror(VLOOKUP($A96, Awario!$A$2:$Z1000, 5, false), "")</f>
        <v>0</v>
      </c>
      <c r="X96" s="7">
        <f>iferror(VLOOKUP($A96, Awario!$A$2:$G1000, 6, false), "")</f>
        <v>0</v>
      </c>
      <c r="Y96" s="7" t="b">
        <f>iferror(VLOOKUP($A96, Awario!$A$2:$Z1000, 7, false), "")</f>
        <v>1</v>
      </c>
      <c r="Z96" s="7" t="str">
        <f>iferror(VLOOKUP($A96, Awario!$A$2:$Z1000, 8, false), "")</f>
        <v/>
      </c>
      <c r="AA96" s="7">
        <f>iferror(VLOOKUP($A96, Awario!$A$2:$Z1000, 9, false), "")</f>
        <v>-0.6753083961</v>
      </c>
      <c r="AB96" s="7">
        <f>iferror(VLOOKUP($A96, Awario!$A$2:$Z1000, 10, false), "")</f>
        <v>-0.3612883497</v>
      </c>
      <c r="AC96" s="7" t="str">
        <f>iferror(VLOOKUP($A96, Awario!$A$2:$Z1000, 11, false), "")</f>
        <v/>
      </c>
      <c r="AD96" s="7">
        <f>iferror(VLOOKUP($A96, Awario!$A$2:$Z1000, 12, false), "")</f>
        <v>-0.5182983729</v>
      </c>
      <c r="AE96" s="8">
        <f t="shared" si="3"/>
        <v>-0.7199294222</v>
      </c>
      <c r="AG96" s="7">
        <f t="shared" si="4"/>
        <v>0.243159539</v>
      </c>
      <c r="AH96" s="7">
        <f>iferror(vlookup(A96, 'October Results'!A$1:AM1000, 39, false), "")</f>
        <v>0.06812800624</v>
      </c>
      <c r="AI96" s="3">
        <f t="shared" si="5"/>
        <v>0.1994016558</v>
      </c>
    </row>
    <row r="97">
      <c r="A97" s="3">
        <v>830.0</v>
      </c>
      <c r="B97" s="1" t="s">
        <v>63</v>
      </c>
      <c r="C97" s="7">
        <f>lookup($A97, NIL!$A17:A1000, NIL!C17:C1000)</f>
        <v>4</v>
      </c>
      <c r="D97" s="7">
        <f>lookup($A97, NIL!$A17:B1000, NIL!D17:D1000)</f>
        <v>1</v>
      </c>
      <c r="E97" s="7">
        <f>lookup($A97, NIL!$A17:D1000, NIL!E17:E1000)</f>
        <v>0.1985627281</v>
      </c>
      <c r="F97" s="7">
        <f>lookup($A97, NIL!$A17:D1000, NIL!F17:F1000)</f>
        <v>0.4169132689</v>
      </c>
      <c r="G97" s="7">
        <f>lookup($A97, NIL!$A17:E1000, NIL!G17:G1000)</f>
        <v>0.3077379985</v>
      </c>
      <c r="H97" s="8">
        <f t="shared" si="1"/>
        <v>0.5547413799</v>
      </c>
      <c r="J97" s="7">
        <f>lookup($A97, TMUI!$A17:H1000, TMUI!C17:C1000)</f>
        <v>81.32</v>
      </c>
      <c r="K97" s="7">
        <f>lookup($A97, TMUI!$A17:I1000, TMUI!D17:D1000)</f>
        <v>67.5</v>
      </c>
      <c r="L97" s="7">
        <f>lookup($A97, TMUI!$A17:J1000, TMUI!E17:E1000)</f>
        <v>64.66</v>
      </c>
      <c r="M97" s="7">
        <f>lookup($A97, TMUI!$A17:K1000, TMUI!F17:F1000)</f>
        <v>46.92</v>
      </c>
      <c r="N97" s="7">
        <f>lookup($A97, TMUI!$A17:L1000, TMUI!G17:G1000)</f>
        <v>0.4756944224</v>
      </c>
      <c r="O97" s="7">
        <f>lookup($A97, TMUI!$A17:M1000, TMUI!H17:H1000)</f>
        <v>-0.03377055129</v>
      </c>
      <c r="P97" s="7">
        <f>lookup($A97, TMUI!$A17:N1000, TMUI!I17:I1000)</f>
        <v>-0.3657226399</v>
      </c>
      <c r="Q97" s="7">
        <f>lookup($A97, TMUI!$A17:O1000, TMUI!J17:J1000)</f>
        <v>-0.4276676732</v>
      </c>
      <c r="R97" s="7">
        <f>lookup($A97, TMUI!$A17:P1000, TMUI!K17:K1000)</f>
        <v>-0.08786661051</v>
      </c>
      <c r="S97" s="8">
        <f t="shared" si="2"/>
        <v>-0.2964230263</v>
      </c>
      <c r="U97" s="7">
        <f>iferror(VLOOKUP($A97, Awario!$A$2:$G1000, 3, false), "")</f>
        <v>1</v>
      </c>
      <c r="V97" s="7">
        <f>iferror(VLOOKUP($A97, Awario!$A$2:$Z1000, 4, false), "")</f>
        <v>336993</v>
      </c>
      <c r="W97" s="7">
        <f>iferror(VLOOKUP($A97, Awario!$A$2:$Z1000, 5, false), "")</f>
        <v>730</v>
      </c>
      <c r="X97" s="7">
        <f>iferror(VLOOKUP($A97, Awario!$A$2:$G1000, 6, false), "")</f>
        <v>2.86332286</v>
      </c>
      <c r="Y97" s="7" t="b">
        <f>iferror(VLOOKUP($A97, Awario!$A$2:$Z1000, 7, false), "")</f>
        <v>0</v>
      </c>
      <c r="Z97" s="7">
        <f>iferror(VLOOKUP($A97, Awario!$A$2:$Z1000, 8, false), "")</f>
        <v>-0.9978337829</v>
      </c>
      <c r="AA97" s="7">
        <f>iferror(VLOOKUP($A97, Awario!$A$2:$Z1000, 9, false), "")</f>
        <v>1.070271824</v>
      </c>
      <c r="AB97" s="7">
        <f>iferror(VLOOKUP($A97, Awario!$A$2:$Z1000, 10, false), "")</f>
        <v>-0.3612883497</v>
      </c>
      <c r="AC97" s="7">
        <f>iferror(VLOOKUP($A97, Awario!$A$2:$Z1000, 11, false), "")</f>
        <v>-0.4650926781</v>
      </c>
      <c r="AD97" s="7">
        <f>iferror(VLOOKUP($A97, Awario!$A$2:$Z1000, 12, false), "")</f>
        <v>0.08129693213</v>
      </c>
      <c r="AE97" s="8">
        <f t="shared" si="3"/>
        <v>0.2851261688</v>
      </c>
      <c r="AG97" s="7">
        <f t="shared" si="4"/>
        <v>0.1811481741</v>
      </c>
      <c r="AH97" s="7">
        <f>iferror(vlookup(A97, 'October Results'!A$1:AM1000, 39, false), "")</f>
        <v>0.2376352458</v>
      </c>
      <c r="AI97" s="3">
        <f t="shared" si="5"/>
        <v>0.1952699421</v>
      </c>
    </row>
    <row r="98">
      <c r="A98" s="3">
        <v>1221.0</v>
      </c>
      <c r="B98" s="1" t="s">
        <v>89</v>
      </c>
      <c r="C98" s="7">
        <f>lookup($A98, NIL!$A37:A1000, NIL!C37:C1000)</f>
        <v>4</v>
      </c>
      <c r="D98" s="7">
        <f>lookup($A98, NIL!$A37:B1000, NIL!D37:D1000)</f>
        <v>1</v>
      </c>
      <c r="E98" s="7">
        <f>lookup($A98, NIL!$A37:D1000, NIL!E37:E1000)</f>
        <v>0.1985627281</v>
      </c>
      <c r="F98" s="7">
        <f>lookup($A98, NIL!$A37:D1000, NIL!F37:F1000)</f>
        <v>0.4169132689</v>
      </c>
      <c r="G98" s="7">
        <f>lookup($A98, NIL!$A37:E1000, NIL!G37:G1000)</f>
        <v>0.3077379985</v>
      </c>
      <c r="H98" s="8">
        <f t="shared" si="1"/>
        <v>0.5547413799</v>
      </c>
      <c r="J98" s="7">
        <f>lookup($A98, TMUI!$A37:H1000, TMUI!C37:C1000)</f>
        <v>89.17</v>
      </c>
      <c r="K98" s="7">
        <f>lookup($A98, TMUI!$A37:I1000, TMUI!D37:D1000)</f>
        <v>84.45</v>
      </c>
      <c r="L98" s="7">
        <f>lookup($A98, TMUI!$A37:J1000, TMUI!E37:E1000)</f>
        <v>80.25</v>
      </c>
      <c r="M98" s="7">
        <f>lookup($A98, TMUI!$A37:K1000, TMUI!F37:F1000)</f>
        <v>64.98</v>
      </c>
      <c r="N98" s="7">
        <f>lookup($A98, TMUI!$A37:L1000, TMUI!G37:G1000)</f>
        <v>1.007845119</v>
      </c>
      <c r="O98" s="7">
        <f>lookup($A98, TMUI!$A37:M1000, TMUI!H37:H1000)</f>
        <v>1.100518454</v>
      </c>
      <c r="P98" s="7">
        <f>lookup($A98, TMUI!$A37:N1000, TMUI!I37:I1000)</f>
        <v>0.7852988853</v>
      </c>
      <c r="Q98" s="7">
        <f>lookup($A98, TMUI!$A37:O1000, TMUI!J37:J1000)</f>
        <v>0.6530393741</v>
      </c>
      <c r="R98" s="7">
        <f>lookup($A98, TMUI!$A37:P1000, TMUI!K37:K1000)</f>
        <v>0.886675458</v>
      </c>
      <c r="S98" s="8">
        <f t="shared" si="2"/>
        <v>0.9416344609</v>
      </c>
      <c r="U98" s="7">
        <f>iferror(VLOOKUP($A98, Awario!$A$2:$G1000, 3, false), "")</f>
        <v>0</v>
      </c>
      <c r="V98" s="7">
        <f>iferror(VLOOKUP($A98, Awario!$A$2:$Z1000, 4, false), "")</f>
        <v>0</v>
      </c>
      <c r="W98" s="7">
        <f>iferror(VLOOKUP($A98, Awario!$A$2:$Z1000, 5, false), "")</f>
        <v>0</v>
      </c>
      <c r="X98" s="7">
        <f>iferror(VLOOKUP($A98, Awario!$A$2:$G1000, 6, false), "")</f>
        <v>0</v>
      </c>
      <c r="Y98" s="7" t="b">
        <f>iferror(VLOOKUP($A98, Awario!$A$2:$Z1000, 7, false), "")</f>
        <v>1</v>
      </c>
      <c r="Z98" s="7" t="str">
        <f>iferror(VLOOKUP($A98, Awario!$A$2:$Z1000, 8, false), "")</f>
        <v/>
      </c>
      <c r="AA98" s="7">
        <f>iferror(VLOOKUP($A98, Awario!$A$2:$Z1000, 9, false), "")</f>
        <v>-0.6753083961</v>
      </c>
      <c r="AB98" s="7">
        <f>iferror(VLOOKUP($A98, Awario!$A$2:$Z1000, 10, false), "")</f>
        <v>-0.8876481006</v>
      </c>
      <c r="AC98" s="7" t="str">
        <f>iferror(VLOOKUP($A98, Awario!$A$2:$Z1000, 11, false), "")</f>
        <v/>
      </c>
      <c r="AD98" s="7">
        <f>iferror(VLOOKUP($A98, Awario!$A$2:$Z1000, 12, false), "")</f>
        <v>-0.7814782483</v>
      </c>
      <c r="AE98" s="8">
        <f t="shared" si="3"/>
        <v>-0.8840125838</v>
      </c>
      <c r="AG98" s="7">
        <f t="shared" si="4"/>
        <v>0.2041210857</v>
      </c>
      <c r="AH98" s="7">
        <f>iferror(vlookup(A98, 'October Results'!A$1:AM1000, 39, false), "")</f>
        <v>0.1513256937</v>
      </c>
      <c r="AI98" s="3">
        <f t="shared" si="5"/>
        <v>0.1909222377</v>
      </c>
    </row>
    <row r="99">
      <c r="A99" s="3">
        <v>1826.0</v>
      </c>
      <c r="B99" s="1" t="s">
        <v>195</v>
      </c>
      <c r="C99" s="7">
        <f>lookup($A99, NIL!$A136:A1000, NIL!C136:C1000)</f>
        <v>4</v>
      </c>
      <c r="D99" s="7">
        <f>lookup($A99, NIL!$A136:B1000, NIL!D136:D1000)</f>
        <v>1</v>
      </c>
      <c r="E99" s="7">
        <f>lookup($A99, NIL!$A136:D1000, NIL!E136:E1000)</f>
        <v>0.1985627281</v>
      </c>
      <c r="F99" s="7">
        <f>lookup($A99, NIL!$A136:D1000, NIL!F136:F1000)</f>
        <v>0.4169132689</v>
      </c>
      <c r="G99" s="7">
        <f>lookup($A99, NIL!$A136:E1000, NIL!G136:G1000)</f>
        <v>0.3077379985</v>
      </c>
      <c r="H99" s="8">
        <f t="shared" si="1"/>
        <v>0.5547413799</v>
      </c>
      <c r="J99" s="7">
        <f>lookup($A99, TMUI!$A136:H1000, TMUI!C136:C1000)</f>
        <v>88.58</v>
      </c>
      <c r="K99" s="7">
        <f>lookup($A99, TMUI!$A136:I1000, TMUI!D136:D1000)</f>
        <v>77.13</v>
      </c>
      <c r="L99" s="7">
        <f>lookup($A99, TMUI!$A136:J1000, TMUI!E136:E1000)</f>
        <v>76.42</v>
      </c>
      <c r="M99" s="7">
        <f>lookup($A99, TMUI!$A136:K1000, TMUI!F136:F1000)</f>
        <v>64.18</v>
      </c>
      <c r="N99" s="7">
        <f>lookup($A99, TMUI!$A136:L1000, TMUI!G136:G1000)</f>
        <v>0.9678490793</v>
      </c>
      <c r="O99" s="7">
        <f>lookup($A99, TMUI!$A136:M1000, TMUI!H136:H1000)</f>
        <v>0.6106662109</v>
      </c>
      <c r="P99" s="7">
        <f>lookup($A99, TMUI!$A136:N1000, TMUI!I136:I1000)</f>
        <v>0.5025270802</v>
      </c>
      <c r="Q99" s="7">
        <f>lookup($A99, TMUI!$A136:O1000, TMUI!J136:J1000)</f>
        <v>0.6051675226</v>
      </c>
      <c r="R99" s="7">
        <f>lookup($A99, TMUI!$A136:P1000, TMUI!K136:K1000)</f>
        <v>0.6715524732</v>
      </c>
      <c r="S99" s="8">
        <f t="shared" si="2"/>
        <v>0.8194830524</v>
      </c>
      <c r="U99" s="7">
        <f>iferror(VLOOKUP($A99, Awario!$A$2:$G1000, 3, false), "")</f>
        <v>0</v>
      </c>
      <c r="V99" s="7">
        <f>iferror(VLOOKUP($A99, Awario!$A$2:$Z1000, 4, false), "")</f>
        <v>398</v>
      </c>
      <c r="W99" s="7">
        <f>iferror(VLOOKUP($A99, Awario!$A$2:$Z1000, 5, false), "")</f>
        <v>0</v>
      </c>
      <c r="X99" s="7">
        <f>iferror(VLOOKUP($A99, Awario!$A$2:$G1000, 6, false), "")</f>
        <v>0</v>
      </c>
      <c r="Y99" s="7" t="b">
        <f>iferror(VLOOKUP($A99, Awario!$A$2:$Z1000, 7, false), "")</f>
        <v>1</v>
      </c>
      <c r="Z99" s="7" t="str">
        <f>iferror(VLOOKUP($A99, Awario!$A$2:$Z1000, 8, false), "")</f>
        <v/>
      </c>
      <c r="AA99" s="7">
        <f>iferror(VLOOKUP($A99, Awario!$A$2:$Z1000, 9, false), "")</f>
        <v>-0.6753083961</v>
      </c>
      <c r="AB99" s="7">
        <f>iferror(VLOOKUP($A99, Awario!$A$2:$Z1000, 10, false), "")</f>
        <v>-0.8876481006</v>
      </c>
      <c r="AC99" s="7" t="str">
        <f>iferror(VLOOKUP($A99, Awario!$A$2:$Z1000, 11, false), "")</f>
        <v/>
      </c>
      <c r="AD99" s="7">
        <f>iferror(VLOOKUP($A99, Awario!$A$2:$Z1000, 12, false), "")</f>
        <v>-0.7814782483</v>
      </c>
      <c r="AE99" s="8">
        <f t="shared" si="3"/>
        <v>-0.8840125838</v>
      </c>
      <c r="AG99" s="7">
        <f t="shared" si="4"/>
        <v>0.1634039495</v>
      </c>
      <c r="AH99" s="7">
        <f>iferror(vlookup(A99, 'October Results'!A$1:AM1000, 39, false), "")</f>
        <v>0.259906299</v>
      </c>
      <c r="AI99" s="3">
        <f t="shared" si="5"/>
        <v>0.1875295369</v>
      </c>
    </row>
    <row r="100">
      <c r="A100" s="3">
        <v>1748.0</v>
      </c>
      <c r="B100" s="1" t="s">
        <v>180</v>
      </c>
      <c r="C100" s="7">
        <f>lookup($A100, NIL!$A123:A1000, NIL!C123:C1000)</f>
        <v>4</v>
      </c>
      <c r="D100" s="7">
        <f>lookup($A100, NIL!$A123:B1000, NIL!D123:D1000)</f>
        <v>1</v>
      </c>
      <c r="E100" s="7">
        <f>lookup($A100, NIL!$A123:D1000, NIL!E123:E1000)</f>
        <v>0.1985627281</v>
      </c>
      <c r="F100" s="7">
        <f>lookup($A100, NIL!$A123:D1000, NIL!F123:F1000)</f>
        <v>0.4169132689</v>
      </c>
      <c r="G100" s="7">
        <f>lookup($A100, NIL!$A123:E1000, NIL!G123:G1000)</f>
        <v>0.3077379985</v>
      </c>
      <c r="H100" s="8">
        <f t="shared" si="1"/>
        <v>0.5547413799</v>
      </c>
      <c r="J100" s="7">
        <f>lookup($A100, TMUI!$A123:H1000, TMUI!C123:C1000)</f>
        <v>83.08</v>
      </c>
      <c r="K100" s="7">
        <f>lookup($A100, TMUI!$A123:I1000, TMUI!D123:D1000)</f>
        <v>83.09</v>
      </c>
      <c r="L100" s="7">
        <f>lookup($A100, TMUI!$A123:J1000, TMUI!E123:E1000)</f>
        <v>85.94</v>
      </c>
      <c r="M100" s="7">
        <f>lookup($A100, TMUI!$A123:K1000, TMUI!F123:F1000)</f>
        <v>78.52</v>
      </c>
      <c r="N100" s="7">
        <f>lookup($A100, TMUI!$A123:L1000, TMUI!G123:G1000)</f>
        <v>0.5950046422</v>
      </c>
      <c r="O100" s="7">
        <f>lookup($A100, TMUI!$A123:M1000, TMUI!H123:H1000)</f>
        <v>1.009507655</v>
      </c>
      <c r="P100" s="7">
        <f>lookup($A100, TMUI!$A123:N1000, TMUI!I123:I1000)</f>
        <v>1.205395901</v>
      </c>
      <c r="Q100" s="7">
        <f>lookup($A100, TMUI!$A123:O1000, TMUI!J123:J1000)</f>
        <v>1.46327046</v>
      </c>
      <c r="R100" s="7">
        <f>lookup($A100, TMUI!$A123:P1000, TMUI!K123:K1000)</f>
        <v>1.068294665</v>
      </c>
      <c r="S100" s="8">
        <f t="shared" si="2"/>
        <v>1.03358341</v>
      </c>
      <c r="U100" s="7">
        <f>iferror(VLOOKUP($A100, Awario!$A$2:$G1000, 3, false), "")</f>
        <v>0</v>
      </c>
      <c r="V100" s="7">
        <f>iferror(VLOOKUP($A100, Awario!$A$2:$Z1000, 4, false), "")</f>
        <v>0</v>
      </c>
      <c r="W100" s="7">
        <f>iferror(VLOOKUP($A100, Awario!$A$2:$Z1000, 5, false), "")</f>
        <v>0</v>
      </c>
      <c r="X100" s="7">
        <f>iferror(VLOOKUP($A100, Awario!$A$2:$G1000, 6, false), "")</f>
        <v>0</v>
      </c>
      <c r="Y100" s="7" t="b">
        <f>iferror(VLOOKUP($A100, Awario!$A$2:$Z1000, 7, false), "")</f>
        <v>1</v>
      </c>
      <c r="Z100" s="7" t="str">
        <f>iferror(VLOOKUP($A100, Awario!$A$2:$Z1000, 8, false), "")</f>
        <v/>
      </c>
      <c r="AA100" s="7">
        <f>iferror(VLOOKUP($A100, Awario!$A$2:$Z1000, 9, false), "")</f>
        <v>-0.6753083961</v>
      </c>
      <c r="AB100" s="7">
        <f>iferror(VLOOKUP($A100, Awario!$A$2:$Z1000, 10, false), "")</f>
        <v>-0.8876481006</v>
      </c>
      <c r="AC100" s="7" t="str">
        <f>iferror(VLOOKUP($A100, Awario!$A$2:$Z1000, 11, false), "")</f>
        <v/>
      </c>
      <c r="AD100" s="7">
        <f>iferror(VLOOKUP($A100, Awario!$A$2:$Z1000, 12, false), "")</f>
        <v>-0.7814782483</v>
      </c>
      <c r="AE100" s="8">
        <f t="shared" si="3"/>
        <v>-0.8840125838</v>
      </c>
      <c r="AG100" s="7">
        <f t="shared" si="4"/>
        <v>0.2347707352</v>
      </c>
      <c r="AH100" s="7">
        <f>iferror(vlookup(A100, 'October Results'!A$1:AM1000, 39, false), "")</f>
        <v>0.04430046607</v>
      </c>
      <c r="AI100" s="3">
        <f t="shared" si="5"/>
        <v>0.1871531679</v>
      </c>
    </row>
    <row r="101">
      <c r="A101" s="3">
        <v>1766.0</v>
      </c>
      <c r="B101" s="1" t="s">
        <v>188</v>
      </c>
      <c r="C101" s="7">
        <f>lookup($A101, NIL!$A131:A1000, NIL!C131:C1000)</f>
        <v>4</v>
      </c>
      <c r="D101" s="7">
        <f>lookup($A101, NIL!$A131:B1000, NIL!D131:D1000)</f>
        <v>1</v>
      </c>
      <c r="E101" s="7">
        <f>lookup($A101, NIL!$A131:D1000, NIL!E131:E1000)</f>
        <v>0.1985627281</v>
      </c>
      <c r="F101" s="7">
        <f>lookup($A101, NIL!$A131:D1000, NIL!F131:F1000)</f>
        <v>0.4169132689</v>
      </c>
      <c r="G101" s="7">
        <f>lookup($A101, NIL!$A131:E1000, NIL!G131:G1000)</f>
        <v>0.3077379985</v>
      </c>
      <c r="H101" s="8">
        <f t="shared" si="1"/>
        <v>0.5547413799</v>
      </c>
      <c r="J101" s="7">
        <f>lookup($A101, TMUI!$A131:H1000, TMUI!C131:C1000)</f>
        <v>71.42</v>
      </c>
      <c r="K101" s="7">
        <f>lookup($A101, TMUI!$A131:I1000, TMUI!D131:D1000)</f>
        <v>75.21</v>
      </c>
      <c r="L101" s="7">
        <f>lookup($A101, TMUI!$A131:J1000, TMUI!E131:E1000)</f>
        <v>73.87</v>
      </c>
      <c r="M101" s="7">
        <f>lookup($A101, TMUI!$A131:K1000, TMUI!F131:F1000)</f>
        <v>61.42</v>
      </c>
      <c r="N101" s="7">
        <f>lookup($A101, TMUI!$A131:L1000, TMUI!G131:G1000)</f>
        <v>-0.1954255643</v>
      </c>
      <c r="O101" s="7">
        <f>lookup($A101, TMUI!$A131:M1000, TMUI!H131:H1000)</f>
        <v>0.4821803767</v>
      </c>
      <c r="P101" s="7">
        <f>lookup($A101, TMUI!$A131:N1000, TMUI!I131:I1000)</f>
        <v>0.314258646</v>
      </c>
      <c r="Q101" s="7">
        <f>lookup($A101, TMUI!$A131:O1000, TMUI!J131:J1000)</f>
        <v>0.4400096349</v>
      </c>
      <c r="R101" s="7">
        <f>lookup($A101, TMUI!$A131:P1000, TMUI!K131:K1000)</f>
        <v>0.2602557733</v>
      </c>
      <c r="S101" s="8">
        <f t="shared" si="2"/>
        <v>0.5101526961</v>
      </c>
      <c r="U101" s="7">
        <f>iferror(VLOOKUP($A101, Awario!$A$2:$G1000, 3, false), "")</f>
        <v>2</v>
      </c>
      <c r="V101" s="7">
        <f>iferror(VLOOKUP($A101, Awario!$A$2:$Z1000, 4, false), "")</f>
        <v>0</v>
      </c>
      <c r="W101" s="7">
        <f>iferror(VLOOKUP($A101, Awario!$A$2:$Z1000, 5, false), "")</f>
        <v>0</v>
      </c>
      <c r="X101" s="7">
        <f>iferror(VLOOKUP($A101, Awario!$A$2:$G1000, 6, false), "")</f>
        <v>0</v>
      </c>
      <c r="Y101" s="7" t="b">
        <f>iferror(VLOOKUP($A101, Awario!$A$2:$Z1000, 7, false), "")</f>
        <v>1</v>
      </c>
      <c r="Z101" s="7" t="str">
        <f>iferror(VLOOKUP($A101, Awario!$A$2:$Z1000, 8, false), "")</f>
        <v/>
      </c>
      <c r="AA101" s="7">
        <f>iferror(VLOOKUP($A101, Awario!$A$2:$Z1000, 9, false), "")</f>
        <v>-0.6753083961</v>
      </c>
      <c r="AB101" s="7">
        <f>iferror(VLOOKUP($A101, Awario!$A$2:$Z1000, 10, false), "")</f>
        <v>0.1650714012</v>
      </c>
      <c r="AC101" s="7" t="str">
        <f>iferror(VLOOKUP($A101, Awario!$A$2:$Z1000, 11, false), "")</f>
        <v/>
      </c>
      <c r="AD101" s="7">
        <f>iferror(VLOOKUP($A101, Awario!$A$2:$Z1000, 12, false), "")</f>
        <v>-0.2551184975</v>
      </c>
      <c r="AE101" s="8">
        <f t="shared" si="3"/>
        <v>-0.5050925633</v>
      </c>
      <c r="AG101" s="7">
        <f t="shared" si="4"/>
        <v>0.1866005042</v>
      </c>
      <c r="AH101" s="7" t="str">
        <f>iferror(vlookup(A101, 'October Results'!A$1:AM1000, 39, false), "")</f>
        <v/>
      </c>
      <c r="AI101" s="3">
        <f t="shared" si="5"/>
        <v>0.1866005042</v>
      </c>
    </row>
    <row r="102">
      <c r="A102" s="3">
        <v>877.0</v>
      </c>
      <c r="B102" s="1" t="s">
        <v>70</v>
      </c>
      <c r="C102" s="7">
        <f>lookup($A102, NIL!$A22:A1000, NIL!C22:C1000)</f>
        <v>4</v>
      </c>
      <c r="D102" s="7">
        <f>lookup($A102, NIL!$A22:B1000, NIL!D22:D1000)</f>
        <v>1</v>
      </c>
      <c r="E102" s="7">
        <f>lookup($A102, NIL!$A22:D1000, NIL!E22:E1000)</f>
        <v>0.1985627281</v>
      </c>
      <c r="F102" s="7">
        <f>lookup($A102, NIL!$A22:D1000, NIL!F22:F1000)</f>
        <v>0.4169132689</v>
      </c>
      <c r="G102" s="7">
        <f>lookup($A102, NIL!$A22:E1000, NIL!G22:G1000)</f>
        <v>0.3077379985</v>
      </c>
      <c r="H102" s="8">
        <f t="shared" si="1"/>
        <v>0.5547413799</v>
      </c>
      <c r="J102" s="7">
        <f>lookup($A102, TMUI!$A22:H1000, TMUI!C22:C1000)</f>
        <v>88.14</v>
      </c>
      <c r="K102" s="7">
        <f>lookup($A102, TMUI!$A22:I1000, TMUI!D22:D1000)</f>
        <v>85.24</v>
      </c>
      <c r="L102" s="7">
        <f>lookup($A102, TMUI!$A22:J1000, TMUI!E22:E1000)</f>
        <v>84.77</v>
      </c>
      <c r="M102" s="7">
        <f>lookup($A102, TMUI!$A22:K1000, TMUI!F22:F1000)</f>
        <v>74.37</v>
      </c>
      <c r="N102" s="7">
        <f>lookup($A102, TMUI!$A22:L1000, TMUI!G22:G1000)</f>
        <v>0.9380215243</v>
      </c>
      <c r="O102" s="7">
        <f>lookup($A102, TMUI!$A22:M1000, TMUI!H22:H1000)</f>
        <v>1.153385021</v>
      </c>
      <c r="P102" s="7">
        <f>lookup($A102, TMUI!$A22:N1000, TMUI!I22:I1000)</f>
        <v>1.119013914</v>
      </c>
      <c r="Q102" s="7">
        <f>lookup($A102, TMUI!$A22:O1000, TMUI!J22:J1000)</f>
        <v>1.214935231</v>
      </c>
      <c r="R102" s="7">
        <f>lookup($A102, TMUI!$A22:P1000, TMUI!K22:K1000)</f>
        <v>1.106338923</v>
      </c>
      <c r="S102" s="8">
        <f t="shared" si="2"/>
        <v>1.05182647</v>
      </c>
      <c r="U102" s="7">
        <f>iferror(VLOOKUP($A102, Awario!$A$2:$G1000, 3, false), "")</f>
        <v>0</v>
      </c>
      <c r="V102" s="7">
        <f>iferror(VLOOKUP($A102, Awario!$A$2:$Z1000, 4, false), "")</f>
        <v>0</v>
      </c>
      <c r="W102" s="7">
        <f>iferror(VLOOKUP($A102, Awario!$A$2:$Z1000, 5, false), "")</f>
        <v>0</v>
      </c>
      <c r="X102" s="7">
        <f>iferror(VLOOKUP($A102, Awario!$A$2:$G1000, 6, false), "")</f>
        <v>0</v>
      </c>
      <c r="Y102" s="7" t="b">
        <f>iferror(VLOOKUP($A102, Awario!$A$2:$Z1000, 7, false), "")</f>
        <v>1</v>
      </c>
      <c r="Z102" s="7" t="str">
        <f>iferror(VLOOKUP($A102, Awario!$A$2:$Z1000, 8, false), "")</f>
        <v/>
      </c>
      <c r="AA102" s="7">
        <f>iferror(VLOOKUP($A102, Awario!$A$2:$Z1000, 9, false), "")</f>
        <v>-0.6753083961</v>
      </c>
      <c r="AB102" s="7">
        <f>iferror(VLOOKUP($A102, Awario!$A$2:$Z1000, 10, false), "")</f>
        <v>-0.8876481006</v>
      </c>
      <c r="AC102" s="7" t="str">
        <f>iferror(VLOOKUP($A102, Awario!$A$2:$Z1000, 11, false), "")</f>
        <v/>
      </c>
      <c r="AD102" s="7">
        <f>iferror(VLOOKUP($A102, Awario!$A$2:$Z1000, 12, false), "")</f>
        <v>-0.7814782483</v>
      </c>
      <c r="AE102" s="8">
        <f t="shared" si="3"/>
        <v>-0.8840125838</v>
      </c>
      <c r="AG102" s="7">
        <f t="shared" si="4"/>
        <v>0.2408517553</v>
      </c>
      <c r="AH102" s="7">
        <f>iferror(vlookup(A102, 'October Results'!A$1:AM1000, 39, false), "")</f>
        <v>0.006013425053</v>
      </c>
      <c r="AI102" s="3">
        <f t="shared" si="5"/>
        <v>0.1821421727</v>
      </c>
    </row>
    <row r="103">
      <c r="A103" s="3">
        <v>2106.0</v>
      </c>
      <c r="B103" s="16" t="s">
        <v>259</v>
      </c>
      <c r="C103" s="7">
        <f>lookup($A103, NIL!$A216:A1000, NIL!C216:C1000)</f>
        <v>4</v>
      </c>
      <c r="D103" s="7">
        <f>lookup($A103, NIL!$A216:B1000, NIL!D216:D1000)</f>
        <v>1</v>
      </c>
      <c r="E103" s="7">
        <f>lookup($A103, NIL!$A216:D1000, NIL!E216:E1000)</f>
        <v>0.1985627281</v>
      </c>
      <c r="F103" s="7">
        <f>lookup($A103, NIL!$A216:D1000, NIL!F216:F1000)</f>
        <v>0.4169132689</v>
      </c>
      <c r="G103" s="7">
        <f>lookup($A103, NIL!$A216:E1000, NIL!G216:G1000)</f>
        <v>0.3077379985</v>
      </c>
      <c r="H103" s="8">
        <f t="shared" si="1"/>
        <v>0.5547413799</v>
      </c>
      <c r="J103" s="7">
        <f>lookup($A103, TMUI!$A216:H1000, TMUI!C216:C1000)</f>
        <v>68.75</v>
      </c>
      <c r="K103" s="7">
        <f>lookup($A103, TMUI!$A216:I1000, TMUI!D216:D1000)</f>
        <v>65.63</v>
      </c>
      <c r="L103" s="7">
        <f>lookup($A103, TMUI!$A216:J1000, TMUI!E216:E1000)</f>
        <v>73.44</v>
      </c>
      <c r="M103" s="7">
        <f>lookup($A103, TMUI!$A216:K1000, TMUI!F216:F1000)</f>
        <v>55.47</v>
      </c>
      <c r="N103" s="7">
        <f>lookup($A103, TMUI!$A216:L1000, TMUI!G216:G1000)</f>
        <v>-0.376424591</v>
      </c>
      <c r="O103" s="7">
        <f>lookup($A103, TMUI!$A216:M1000, TMUI!H216:H1000)</f>
        <v>-0.1589104002</v>
      </c>
      <c r="P103" s="7">
        <f>lookup($A103, TMUI!$A216:N1000, TMUI!I216:I1000)</f>
        <v>0.2825114198</v>
      </c>
      <c r="Q103" s="7">
        <f>lookup($A103, TMUI!$A216:O1000, TMUI!J216:J1000)</f>
        <v>0.08396273952</v>
      </c>
      <c r="R103" s="7">
        <f>lookup($A103, TMUI!$A216:P1000, TMUI!K216:K1000)</f>
        <v>-0.04221520797</v>
      </c>
      <c r="S103" s="8">
        <f t="shared" si="2"/>
        <v>-0.2054633981</v>
      </c>
      <c r="U103" s="7" t="str">
        <f>iferror(VLOOKUP($A103, Awario!$A$2:$G1000, 3, false), "")</f>
        <v/>
      </c>
      <c r="V103" s="7" t="str">
        <f>iferror(VLOOKUP($A103, Awario!$A$2:$Z1000, 4, false), "")</f>
        <v/>
      </c>
      <c r="W103" s="7" t="str">
        <f>iferror(VLOOKUP($A103, Awario!$A$2:$Z1000, 5, false), "")</f>
        <v/>
      </c>
      <c r="X103" s="7" t="str">
        <f>iferror(VLOOKUP($A103, Awario!$A$2:$G1000, 6, false), "")</f>
        <v/>
      </c>
      <c r="Y103" s="7" t="str">
        <f>iferror(VLOOKUP($A103, Awario!$A$2:$Z1000, 7, false), "")</f>
        <v/>
      </c>
      <c r="Z103" s="7" t="str">
        <f>iferror(VLOOKUP($A103, Awario!$A$2:$Z1000, 8, false), "")</f>
        <v/>
      </c>
      <c r="AA103" s="7" t="str">
        <f>iferror(VLOOKUP($A103, Awario!$A$2:$Z1000, 9, false), "")</f>
        <v/>
      </c>
      <c r="AB103" s="7" t="str">
        <f>iferror(VLOOKUP($A103, Awario!$A$2:$Z1000, 10, false), "")</f>
        <v/>
      </c>
      <c r="AC103" s="7" t="str">
        <f>iferror(VLOOKUP($A103, Awario!$A$2:$Z1000, 11, false), "")</f>
        <v/>
      </c>
      <c r="AD103" s="7" t="str">
        <f>iferror(VLOOKUP($A103, Awario!$A$2:$Z1000, 12, false), "")</f>
        <v/>
      </c>
      <c r="AE103" s="8" t="str">
        <f t="shared" si="3"/>
        <v/>
      </c>
      <c r="AG103" s="7">
        <f t="shared" si="4"/>
        <v>0.1746389909</v>
      </c>
      <c r="AH103" s="7" t="str">
        <f>iferror(vlookup(A103, 'October Results'!A$1:AM1000, 39, false), "")</f>
        <v/>
      </c>
      <c r="AI103" s="3">
        <f t="shared" si="5"/>
        <v>0.1746389909</v>
      </c>
    </row>
    <row r="104">
      <c r="A104" s="3">
        <v>1569.0</v>
      </c>
      <c r="B104" s="1" t="s">
        <v>146</v>
      </c>
      <c r="C104" s="7">
        <f>lookup($A104, NIL!$A85:A1000, NIL!C85:C1000)</f>
        <v>4</v>
      </c>
      <c r="D104" s="7">
        <f>lookup($A104, NIL!$A85:B1000, NIL!D85:D1000)</f>
        <v>1</v>
      </c>
      <c r="E104" s="7">
        <f>lookup($A104, NIL!$A85:D1000, NIL!E85:E1000)</f>
        <v>0.1985627281</v>
      </c>
      <c r="F104" s="7">
        <f>lookup($A104, NIL!$A85:D1000, NIL!F85:F1000)</f>
        <v>0.4169132689</v>
      </c>
      <c r="G104" s="7">
        <f>lookup($A104, NIL!$A85:E1000, NIL!G85:G1000)</f>
        <v>0.3077379985</v>
      </c>
      <c r="H104" s="8">
        <f t="shared" si="1"/>
        <v>0.5547413799</v>
      </c>
      <c r="J104" s="7">
        <f>lookup($A104, TMUI!$A85:H1000, TMUI!C85:C1000)</f>
        <v>92.24</v>
      </c>
      <c r="K104" s="7">
        <f>lookup($A104, TMUI!$A85:I1000, TMUI!D85:D1000)</f>
        <v>78.45</v>
      </c>
      <c r="L104" s="7">
        <f>lookup($A104, TMUI!$A85:J1000, TMUI!E85:E1000)</f>
        <v>72.89</v>
      </c>
      <c r="M104" s="7">
        <f>lookup($A104, TMUI!$A85:K1000, TMUI!F85:F1000)</f>
        <v>53.6</v>
      </c>
      <c r="N104" s="7">
        <f>lookup($A104, TMUI!$A85:L1000, TMUI!G85:G1000)</f>
        <v>1.215960105</v>
      </c>
      <c r="O104" s="7">
        <f>lookup($A104, TMUI!$A85:M1000, TMUI!H85:H1000)</f>
        <v>0.699000222</v>
      </c>
      <c r="P104" s="7">
        <f>lookup($A104, TMUI!$A85:N1000, TMUI!I85:I1000)</f>
        <v>0.2419045027</v>
      </c>
      <c r="Q104" s="7">
        <f>lookup($A104, TMUI!$A85:O1000, TMUI!J85:J1000)</f>
        <v>-0.02793771333</v>
      </c>
      <c r="R104" s="7">
        <f>lookup($A104, TMUI!$A85:P1000, TMUI!K85:K1000)</f>
        <v>0.532231779</v>
      </c>
      <c r="S104" s="8">
        <f t="shared" si="2"/>
        <v>0.7295421708</v>
      </c>
      <c r="U104" s="7">
        <f>iferror(VLOOKUP($A104, Awario!$A$2:$G1000, 3, false), "")</f>
        <v>0</v>
      </c>
      <c r="V104" s="7">
        <f>iferror(VLOOKUP($A104, Awario!$A$2:$Z1000, 4, false), "")</f>
        <v>0</v>
      </c>
      <c r="W104" s="7">
        <f>iferror(VLOOKUP($A104, Awario!$A$2:$Z1000, 5, false), "")</f>
        <v>0</v>
      </c>
      <c r="X104" s="7">
        <f>iferror(VLOOKUP($A104, Awario!$A$2:$G1000, 6, false), "")</f>
        <v>0</v>
      </c>
      <c r="Y104" s="7" t="b">
        <f>iferror(VLOOKUP($A104, Awario!$A$2:$Z1000, 7, false), "")</f>
        <v>1</v>
      </c>
      <c r="Z104" s="7" t="str">
        <f>iferror(VLOOKUP($A104, Awario!$A$2:$Z1000, 8, false), "")</f>
        <v/>
      </c>
      <c r="AA104" s="7">
        <f>iferror(VLOOKUP($A104, Awario!$A$2:$Z1000, 9, false), "")</f>
        <v>-0.6753083961</v>
      </c>
      <c r="AB104" s="7">
        <f>iferror(VLOOKUP($A104, Awario!$A$2:$Z1000, 10, false), "")</f>
        <v>-0.8876481006</v>
      </c>
      <c r="AC104" s="7" t="str">
        <f>iferror(VLOOKUP($A104, Awario!$A$2:$Z1000, 11, false), "")</f>
        <v/>
      </c>
      <c r="AD104" s="7">
        <f>iferror(VLOOKUP($A104, Awario!$A$2:$Z1000, 12, false), "")</f>
        <v>-0.7814782483</v>
      </c>
      <c r="AE104" s="8">
        <f t="shared" si="3"/>
        <v>-0.8840125838</v>
      </c>
      <c r="AG104" s="7">
        <f t="shared" si="4"/>
        <v>0.1334236556</v>
      </c>
      <c r="AH104" s="7">
        <f>iferror(vlookup(A104, 'October Results'!A$1:AM1000, 39, false), "")</f>
        <v>0.2914916721</v>
      </c>
      <c r="AI104" s="3">
        <f t="shared" si="5"/>
        <v>0.1729406597</v>
      </c>
    </row>
    <row r="105">
      <c r="A105" s="3">
        <v>1876.0</v>
      </c>
      <c r="B105" s="1" t="s">
        <v>217</v>
      </c>
      <c r="C105" s="7">
        <f>lookup($A105, NIL!$A161:A1000, NIL!C161:C1000)</f>
        <v>4</v>
      </c>
      <c r="D105" s="7">
        <f>lookup($A105, NIL!$A161:B1000, NIL!D161:D1000)</f>
        <v>1</v>
      </c>
      <c r="E105" s="7">
        <f>lookup($A105, NIL!$A161:D1000, NIL!E161:E1000)</f>
        <v>0.1985627281</v>
      </c>
      <c r="F105" s="7">
        <f>lookup($A105, NIL!$A161:D1000, NIL!F161:F1000)</f>
        <v>0.4169132689</v>
      </c>
      <c r="G105" s="7">
        <f>lookup($A105, NIL!$A161:E1000, NIL!G161:G1000)</f>
        <v>0.3077379985</v>
      </c>
      <c r="H105" s="8">
        <f t="shared" si="1"/>
        <v>0.5547413799</v>
      </c>
      <c r="J105" s="7">
        <f>lookup($A105, TMUI!$A161:H1000, TMUI!C161:C1000)</f>
        <v>79.69</v>
      </c>
      <c r="K105" s="7">
        <f>lookup($A105, TMUI!$A161:I1000, TMUI!D161:D1000)</f>
        <v>72.66</v>
      </c>
      <c r="L105" s="7">
        <f>lookup($A105, TMUI!$A161:J1000, TMUI!E161:E1000)</f>
        <v>67.19</v>
      </c>
      <c r="M105" s="7">
        <f>lookup($A105, TMUI!$A161:K1000, TMUI!F161:F1000)</f>
        <v>42.19</v>
      </c>
      <c r="N105" s="7">
        <f>lookup($A105, TMUI!$A161:L1000, TMUI!G161:G1000)</f>
        <v>0.3651968892</v>
      </c>
      <c r="O105" s="7">
        <f>lookup($A105, TMUI!$A161:M1000, TMUI!H161:H1000)</f>
        <v>0.3115351282</v>
      </c>
      <c r="P105" s="7">
        <f>lookup($A105, TMUI!$A161:N1000, TMUI!I161:I1000)</f>
        <v>-0.1789308209</v>
      </c>
      <c r="Q105" s="7">
        <f>lookup($A105, TMUI!$A161:O1000, TMUI!J161:J1000)</f>
        <v>-0.7107099951</v>
      </c>
      <c r="R105" s="7">
        <f>lookup($A105, TMUI!$A161:P1000, TMUI!K161:K1000)</f>
        <v>-0.05322719966</v>
      </c>
      <c r="S105" s="8">
        <f t="shared" si="2"/>
        <v>-0.2307102071</v>
      </c>
      <c r="U105" s="7" t="str">
        <f>iferror(VLOOKUP($A105, Awario!$A$2:$G1000, 3, false), "")</f>
        <v/>
      </c>
      <c r="V105" s="7" t="str">
        <f>iferror(VLOOKUP($A105, Awario!$A$2:$Z1000, 4, false), "")</f>
        <v/>
      </c>
      <c r="W105" s="7" t="str">
        <f>iferror(VLOOKUP($A105, Awario!$A$2:$Z1000, 5, false), "")</f>
        <v/>
      </c>
      <c r="X105" s="7" t="str">
        <f>iferror(VLOOKUP($A105, Awario!$A$2:$G1000, 6, false), "")</f>
        <v/>
      </c>
      <c r="Y105" s="7" t="str">
        <f>iferror(VLOOKUP($A105, Awario!$A$2:$Z1000, 7, false), "")</f>
        <v/>
      </c>
      <c r="Z105" s="7" t="str">
        <f>iferror(VLOOKUP($A105, Awario!$A$2:$Z1000, 8, false), "")</f>
        <v/>
      </c>
      <c r="AA105" s="7" t="str">
        <f>iferror(VLOOKUP($A105, Awario!$A$2:$Z1000, 9, false), "")</f>
        <v/>
      </c>
      <c r="AB105" s="7" t="str">
        <f>iferror(VLOOKUP($A105, Awario!$A$2:$Z1000, 10, false), "")</f>
        <v/>
      </c>
      <c r="AC105" s="7" t="str">
        <f>iferror(VLOOKUP($A105, Awario!$A$2:$Z1000, 11, false), "")</f>
        <v/>
      </c>
      <c r="AD105" s="7" t="str">
        <f>iferror(VLOOKUP($A105, Awario!$A$2:$Z1000, 12, false), "")</f>
        <v/>
      </c>
      <c r="AE105" s="8" t="str">
        <f t="shared" si="3"/>
        <v/>
      </c>
      <c r="AG105" s="7">
        <f t="shared" si="4"/>
        <v>0.1620155864</v>
      </c>
      <c r="AH105" s="7" t="str">
        <f>iferror(vlookup(A105, 'October Results'!A$1:AM1000, 39, false), "")</f>
        <v/>
      </c>
      <c r="AI105" s="3">
        <f t="shared" si="5"/>
        <v>0.1620155864</v>
      </c>
    </row>
    <row r="106">
      <c r="A106" s="3">
        <v>2079.0</v>
      </c>
      <c r="B106" s="1" t="s">
        <v>246</v>
      </c>
      <c r="C106" s="7">
        <f>lookup($A106, NIL!$A198:A1000, NIL!C198:C1000)</f>
        <v>4</v>
      </c>
      <c r="D106" s="7">
        <f>lookup($A106, NIL!$A198:B1000, NIL!D198:D1000)</f>
        <v>1</v>
      </c>
      <c r="E106" s="7">
        <f>lookup($A106, NIL!$A198:D1000, NIL!E198:E1000)</f>
        <v>0.1985627281</v>
      </c>
      <c r="F106" s="7">
        <f>lookup($A106, NIL!$A198:D1000, NIL!F198:F1000)</f>
        <v>0.4169132689</v>
      </c>
      <c r="G106" s="7">
        <f>lookup($A106, NIL!$A198:E1000, NIL!G198:G1000)</f>
        <v>0.3077379985</v>
      </c>
      <c r="H106" s="8">
        <f t="shared" si="1"/>
        <v>0.5547413799</v>
      </c>
      <c r="J106" s="7">
        <f>lookup($A106, TMUI!$A198:H1000, TMUI!C198:C1000)</f>
        <v>80.47</v>
      </c>
      <c r="K106" s="7">
        <f>lookup($A106, TMUI!$A198:I1000, TMUI!D198:D1000)</f>
        <v>69.53</v>
      </c>
      <c r="L106" s="7">
        <f>lookup($A106, TMUI!$A198:J1000, TMUI!E198:E1000)</f>
        <v>68.75</v>
      </c>
      <c r="M106" s="7">
        <f>lookup($A106, TMUI!$A198:K1000, TMUI!F198:F1000)</f>
        <v>42.19</v>
      </c>
      <c r="N106" s="7">
        <f>lookup($A106, TMUI!$A198:L1000, TMUI!G198:G1000)</f>
        <v>0.4180730094</v>
      </c>
      <c r="O106" s="7">
        <f>lookup($A106, TMUI!$A198:M1000, TMUI!H198:H1000)</f>
        <v>0.1020764505</v>
      </c>
      <c r="P106" s="7">
        <f>lookup($A106, TMUI!$A198:N1000, TMUI!I198:I1000)</f>
        <v>-0.06375483758</v>
      </c>
      <c r="Q106" s="7">
        <f>lookup($A106, TMUI!$A198:O1000, TMUI!J198:J1000)</f>
        <v>-0.7107099951</v>
      </c>
      <c r="R106" s="7">
        <f>lookup($A106, TMUI!$A198:P1000, TMUI!K198:K1000)</f>
        <v>-0.06357884321</v>
      </c>
      <c r="S106" s="8">
        <f t="shared" si="2"/>
        <v>-0.2521484547</v>
      </c>
      <c r="U106" s="7" t="str">
        <f>iferror(VLOOKUP($A106, Awario!$A$2:$G1000, 3, false), "")</f>
        <v/>
      </c>
      <c r="V106" s="7" t="str">
        <f>iferror(VLOOKUP($A106, Awario!$A$2:$Z1000, 4, false), "")</f>
        <v/>
      </c>
      <c r="W106" s="7" t="str">
        <f>iferror(VLOOKUP($A106, Awario!$A$2:$Z1000, 5, false), "")</f>
        <v/>
      </c>
      <c r="X106" s="7" t="str">
        <f>iferror(VLOOKUP($A106, Awario!$A$2:$G1000, 6, false), "")</f>
        <v/>
      </c>
      <c r="Y106" s="7" t="str">
        <f>iferror(VLOOKUP($A106, Awario!$A$2:$Z1000, 7, false), "")</f>
        <v/>
      </c>
      <c r="Z106" s="7" t="str">
        <f>iferror(VLOOKUP($A106, Awario!$A$2:$Z1000, 8, false), "")</f>
        <v/>
      </c>
      <c r="AA106" s="7" t="str">
        <f>iferror(VLOOKUP($A106, Awario!$A$2:$Z1000, 9, false), "")</f>
        <v/>
      </c>
      <c r="AB106" s="7" t="str">
        <f>iferror(VLOOKUP($A106, Awario!$A$2:$Z1000, 10, false), "")</f>
        <v/>
      </c>
      <c r="AC106" s="7" t="str">
        <f>iferror(VLOOKUP($A106, Awario!$A$2:$Z1000, 11, false), "")</f>
        <v/>
      </c>
      <c r="AD106" s="7" t="str">
        <f>iferror(VLOOKUP($A106, Awario!$A$2:$Z1000, 12, false), "")</f>
        <v/>
      </c>
      <c r="AE106" s="8" t="str">
        <f t="shared" si="3"/>
        <v/>
      </c>
      <c r="AG106" s="7">
        <f t="shared" si="4"/>
        <v>0.1512964626</v>
      </c>
      <c r="AH106" s="7" t="str">
        <f>iferror(vlookup(A106, 'October Results'!A$1:AM1000, 39, false), "")</f>
        <v/>
      </c>
      <c r="AI106" s="3">
        <f t="shared" si="5"/>
        <v>0.1512964626</v>
      </c>
    </row>
    <row r="107">
      <c r="A107" s="3">
        <v>1476.0</v>
      </c>
      <c r="B107" s="1" t="s">
        <v>133</v>
      </c>
      <c r="C107" s="7">
        <f>lookup($A107, NIL!$A74:A1000, NIL!C74:C1000)</f>
        <v>4</v>
      </c>
      <c r="D107" s="7">
        <f>lookup($A107, NIL!$A74:B1000, NIL!D74:D1000)</f>
        <v>1</v>
      </c>
      <c r="E107" s="7">
        <f>lookup($A107, NIL!$A74:D1000, NIL!E74:E1000)</f>
        <v>0.1985627281</v>
      </c>
      <c r="F107" s="7">
        <f>lookup($A107, NIL!$A74:D1000, NIL!F74:F1000)</f>
        <v>0.4169132689</v>
      </c>
      <c r="G107" s="7">
        <f>lookup($A107, NIL!$A74:E1000, NIL!G74:G1000)</f>
        <v>0.3077379985</v>
      </c>
      <c r="H107" s="8">
        <f t="shared" si="1"/>
        <v>0.5547413799</v>
      </c>
      <c r="J107" s="7">
        <f>lookup($A107, TMUI!$A74:H1000, TMUI!C74:C1000)</f>
        <v>61.93</v>
      </c>
      <c r="K107" s="7">
        <f>lookup($A107, TMUI!$A74:I1000, TMUI!D74:D1000)</f>
        <v>57.62</v>
      </c>
      <c r="L107" s="7">
        <f>lookup($A107, TMUI!$A74:J1000, TMUI!E74:E1000)</f>
        <v>64.2</v>
      </c>
      <c r="M107" s="7">
        <f>lookup($A107, TMUI!$A74:K1000, TMUI!F74:F1000)</f>
        <v>50.71</v>
      </c>
      <c r="N107" s="7">
        <f>lookup($A107, TMUI!$A74:L1000, TMUI!G74:G1000)</f>
        <v>-0.8387516929</v>
      </c>
      <c r="O107" s="7">
        <f>lookup($A107, TMUI!$A74:M1000, TMUI!H74:H1000)</f>
        <v>-0.6949372399</v>
      </c>
      <c r="P107" s="7">
        <f>lookup($A107, TMUI!$A74:N1000, TMUI!I74:I1000)</f>
        <v>-0.3996847888</v>
      </c>
      <c r="Q107" s="7">
        <f>lookup($A107, TMUI!$A74:O1000, TMUI!J74:J1000)</f>
        <v>-0.2008747768</v>
      </c>
      <c r="R107" s="7">
        <f>lookup($A107, TMUI!$A74:P1000, TMUI!K74:K1000)</f>
        <v>-0.5335621246</v>
      </c>
      <c r="S107" s="8">
        <f t="shared" si="2"/>
        <v>-0.7304533692</v>
      </c>
      <c r="U107" s="7">
        <f>iferror(VLOOKUP($A107, Awario!$A$2:$G1000, 3, false), "")</f>
        <v>5</v>
      </c>
      <c r="V107" s="7">
        <f>iferror(VLOOKUP($A107, Awario!$A$2:$Z1000, 4, false), "")</f>
        <v>0</v>
      </c>
      <c r="W107" s="7">
        <f>iferror(VLOOKUP($A107, Awario!$A$2:$Z1000, 5, false), "")</f>
        <v>3726</v>
      </c>
      <c r="X107" s="7">
        <f>iferror(VLOOKUP($A107, Awario!$A$2:$G1000, 6, false), "")</f>
        <v>3.571242851</v>
      </c>
      <c r="Y107" s="7" t="b">
        <f>iferror(VLOOKUP($A107, Awario!$A$2:$Z1000, 7, false), "")</f>
        <v>1</v>
      </c>
      <c r="Z107" s="7" t="str">
        <f>iferror(VLOOKUP($A107, Awario!$A$2:$Z1000, 8, false), "")</f>
        <v/>
      </c>
      <c r="AA107" s="7">
        <f>iferror(VLOOKUP($A107, Awario!$A$2:$Z1000, 9, false), "")</f>
        <v>1.501844229</v>
      </c>
      <c r="AB107" s="7">
        <f>iferror(VLOOKUP($A107, Awario!$A$2:$Z1000, 10, false), "")</f>
        <v>1.744150654</v>
      </c>
      <c r="AC107" s="7" t="str">
        <f>iferror(VLOOKUP($A107, Awario!$A$2:$Z1000, 11, false), "")</f>
        <v/>
      </c>
      <c r="AD107" s="7">
        <f>iferror(VLOOKUP($A107, Awario!$A$2:$Z1000, 12, false), "")</f>
        <v>1.622997441</v>
      </c>
      <c r="AE107" s="8">
        <f t="shared" si="3"/>
        <v>1.273969168</v>
      </c>
      <c r="AG107" s="7">
        <f t="shared" si="4"/>
        <v>0.3660857263</v>
      </c>
      <c r="AH107" s="7">
        <f>iferror(vlookup(A107, 'October Results'!A$1:AM1000, 39, false), "")</f>
        <v>-0.5363570063</v>
      </c>
      <c r="AI107" s="3">
        <f t="shared" si="5"/>
        <v>0.1404750431</v>
      </c>
    </row>
    <row r="108">
      <c r="A108" s="3">
        <v>1401.0</v>
      </c>
      <c r="B108" s="1" t="s">
        <v>107</v>
      </c>
      <c r="C108" s="7">
        <f>lookup($A108, NIL!$A51:A1000, NIL!C51:C1000)</f>
        <v>4</v>
      </c>
      <c r="D108" s="7">
        <f>lookup($A108, NIL!$A51:B1000, NIL!D51:D1000)</f>
        <v>1</v>
      </c>
      <c r="E108" s="7">
        <f>lookup($A108, NIL!$A51:D1000, NIL!E51:E1000)</f>
        <v>0.1985627281</v>
      </c>
      <c r="F108" s="7">
        <f>lookup($A108, NIL!$A51:D1000, NIL!F51:F1000)</f>
        <v>0.4169132689</v>
      </c>
      <c r="G108" s="7">
        <f>lookup($A108, NIL!$A51:E1000, NIL!G51:G1000)</f>
        <v>0.3077379985</v>
      </c>
      <c r="H108" s="8">
        <f t="shared" si="1"/>
        <v>0.5547413799</v>
      </c>
      <c r="J108" s="7">
        <f>lookup($A108, TMUI!$A51:H1000, TMUI!C51:C1000)</f>
        <v>81.67</v>
      </c>
      <c r="K108" s="7">
        <f>lookup($A108, TMUI!$A51:I1000, TMUI!D51:D1000)</f>
        <v>66.67</v>
      </c>
      <c r="L108" s="7">
        <f>lookup($A108, TMUI!$A51:J1000, TMUI!E51:E1000)</f>
        <v>76.56</v>
      </c>
      <c r="M108" s="7">
        <f>lookup($A108, TMUI!$A51:K1000, TMUI!F51:F1000)</f>
        <v>54.34</v>
      </c>
      <c r="N108" s="7">
        <f>lookup($A108, TMUI!$A51:L1000, TMUI!G51:G1000)</f>
        <v>0.4994208865</v>
      </c>
      <c r="O108" s="7">
        <f>lookup($A108, TMUI!$A51:M1000, TMUI!H51:H1000)</f>
        <v>-0.08931390671</v>
      </c>
      <c r="P108" s="7">
        <f>lookup($A108, TMUI!$A51:N1000, TMUI!I51:I1000)</f>
        <v>0.5128633864</v>
      </c>
      <c r="Q108" s="7">
        <f>lookup($A108, TMUI!$A51:O1000, TMUI!J51:J1000)</f>
        <v>0.0163437493</v>
      </c>
      <c r="R108" s="7">
        <f>lookup($A108, TMUI!$A51:P1000, TMUI!K51:K1000)</f>
        <v>0.2348285289</v>
      </c>
      <c r="S108" s="8">
        <f t="shared" si="2"/>
        <v>0.4845910945</v>
      </c>
      <c r="U108" s="7">
        <f>iferror(VLOOKUP($A108, Awario!$A$2:$G1000, 3, false), "")</f>
        <v>2</v>
      </c>
      <c r="V108" s="7">
        <f>iferror(VLOOKUP($A108, Awario!$A$2:$Z1000, 4, false), "")</f>
        <v>0</v>
      </c>
      <c r="W108" s="7">
        <f>iferror(VLOOKUP($A108, Awario!$A$2:$Z1000, 5, false), "")</f>
        <v>0</v>
      </c>
      <c r="X108" s="7">
        <f>iferror(VLOOKUP($A108, Awario!$A$2:$G1000, 6, false), "")</f>
        <v>0</v>
      </c>
      <c r="Y108" s="7" t="b">
        <f>iferror(VLOOKUP($A108, Awario!$A$2:$Z1000, 7, false), "")</f>
        <v>1</v>
      </c>
      <c r="Z108" s="7" t="str">
        <f>iferror(VLOOKUP($A108, Awario!$A$2:$Z1000, 8, false), "")</f>
        <v/>
      </c>
      <c r="AA108" s="7">
        <f>iferror(VLOOKUP($A108, Awario!$A$2:$Z1000, 9, false), "")</f>
        <v>-0.6753083961</v>
      </c>
      <c r="AB108" s="7">
        <f>iferror(VLOOKUP($A108, Awario!$A$2:$Z1000, 10, false), "")</f>
        <v>0.1650714012</v>
      </c>
      <c r="AC108" s="7" t="str">
        <f>iferror(VLOOKUP($A108, Awario!$A$2:$Z1000, 11, false), "")</f>
        <v/>
      </c>
      <c r="AD108" s="7">
        <f>iferror(VLOOKUP($A108, Awario!$A$2:$Z1000, 12, false), "")</f>
        <v>-0.2551184975</v>
      </c>
      <c r="AE108" s="8">
        <f t="shared" si="3"/>
        <v>-0.5050925633</v>
      </c>
      <c r="AG108" s="7">
        <f t="shared" si="4"/>
        <v>0.1780799704</v>
      </c>
      <c r="AH108" s="7">
        <f>iferror(vlookup(A108, 'October Results'!A$1:AM1000, 39, false), "")</f>
        <v>-0.02425868642</v>
      </c>
      <c r="AI108" s="3">
        <f t="shared" si="5"/>
        <v>0.1274953062</v>
      </c>
    </row>
    <row r="109">
      <c r="A109" s="3">
        <v>1462.0</v>
      </c>
      <c r="B109" s="1" t="s">
        <v>128</v>
      </c>
      <c r="C109" s="7">
        <f>lookup($A109, NIL!$A69:A1000, NIL!C69:C1000)</f>
        <v>4</v>
      </c>
      <c r="D109" s="7">
        <f>lookup($A109, NIL!$A69:B1000, NIL!D69:D1000)</f>
        <v>1</v>
      </c>
      <c r="E109" s="7">
        <f>lookup($A109, NIL!$A69:D1000, NIL!E69:E1000)</f>
        <v>0.1985627281</v>
      </c>
      <c r="F109" s="7">
        <f>lookup($A109, NIL!$A69:D1000, NIL!F69:F1000)</f>
        <v>0.4169132689</v>
      </c>
      <c r="G109" s="7">
        <f>lookup($A109, NIL!$A69:E1000, NIL!G69:G1000)</f>
        <v>0.3077379985</v>
      </c>
      <c r="H109" s="8">
        <f t="shared" si="1"/>
        <v>0.5547413799</v>
      </c>
      <c r="J109" s="7">
        <f>lookup($A109, TMUI!$A69:H1000, TMUI!C69:C1000)</f>
        <v>81.29</v>
      </c>
      <c r="K109" s="7">
        <f>lookup($A109, TMUI!$A69:I1000, TMUI!D69:D1000)</f>
        <v>76.13</v>
      </c>
      <c r="L109" s="7">
        <f>lookup($A109, TMUI!$A69:J1000, TMUI!E69:E1000)</f>
        <v>69.18</v>
      </c>
      <c r="M109" s="7">
        <f>lookup($A109, TMUI!$A69:K1000, TMUI!F69:F1000)</f>
        <v>62.66</v>
      </c>
      <c r="N109" s="7">
        <f>lookup($A109, TMUI!$A69:L1000, TMUI!G69:G1000)</f>
        <v>0.4736607254</v>
      </c>
      <c r="O109" s="7">
        <f>lookup($A109, TMUI!$A69:M1000, TMUI!H69:H1000)</f>
        <v>0.5437465056</v>
      </c>
      <c r="P109" s="7">
        <f>lookup($A109, TMUI!$A69:N1000, TMUI!I69:I1000)</f>
        <v>-0.03200761142</v>
      </c>
      <c r="Q109" s="7">
        <f>lookup($A109, TMUI!$A69:O1000, TMUI!J69:J1000)</f>
        <v>0.5142110048</v>
      </c>
      <c r="R109" s="7">
        <f>lookup($A109, TMUI!$A69:P1000, TMUI!K69:K1000)</f>
        <v>0.3749026561</v>
      </c>
      <c r="S109" s="8">
        <f t="shared" si="2"/>
        <v>0.6122929496</v>
      </c>
      <c r="U109" s="7">
        <f>iferror(VLOOKUP($A109, Awario!$A$2:$G1000, 3, false), "")</f>
        <v>1</v>
      </c>
      <c r="V109" s="7">
        <f>iferror(VLOOKUP($A109, Awario!$A$2:$Z1000, 4, false), "")</f>
        <v>0</v>
      </c>
      <c r="W109" s="7">
        <f>iferror(VLOOKUP($A109, Awario!$A$2:$Z1000, 5, false), "")</f>
        <v>0</v>
      </c>
      <c r="X109" s="7">
        <f>iferror(VLOOKUP($A109, Awario!$A$2:$G1000, 6, false), "")</f>
        <v>0</v>
      </c>
      <c r="Y109" s="7" t="b">
        <f>iferror(VLOOKUP($A109, Awario!$A$2:$Z1000, 7, false), "")</f>
        <v>1</v>
      </c>
      <c r="Z109" s="7" t="str">
        <f>iferror(VLOOKUP($A109, Awario!$A$2:$Z1000, 8, false), "")</f>
        <v/>
      </c>
      <c r="AA109" s="7">
        <f>iferror(VLOOKUP($A109, Awario!$A$2:$Z1000, 9, false), "")</f>
        <v>-0.6753083961</v>
      </c>
      <c r="AB109" s="7">
        <f>iferror(VLOOKUP($A109, Awario!$A$2:$Z1000, 10, false), "")</f>
        <v>-0.3612883497</v>
      </c>
      <c r="AC109" s="7" t="str">
        <f>iferror(VLOOKUP($A109, Awario!$A$2:$Z1000, 11, false), "")</f>
        <v/>
      </c>
      <c r="AD109" s="7">
        <f>iferror(VLOOKUP($A109, Awario!$A$2:$Z1000, 12, false), "")</f>
        <v>-0.5182983729</v>
      </c>
      <c r="AE109" s="8">
        <f t="shared" si="3"/>
        <v>-0.7199294222</v>
      </c>
      <c r="AG109" s="7">
        <f t="shared" si="4"/>
        <v>0.1490349691</v>
      </c>
      <c r="AH109" s="7">
        <f>iferror(vlookup(A109, 'October Results'!A$1:AM1000, 39, false), "")</f>
        <v>0.0522788904</v>
      </c>
      <c r="AI109" s="3">
        <f t="shared" si="5"/>
        <v>0.1248459494</v>
      </c>
    </row>
    <row r="110">
      <c r="A110" s="3">
        <v>814.0</v>
      </c>
      <c r="B110" s="1" t="s">
        <v>56</v>
      </c>
      <c r="C110" s="7">
        <f>lookup($A110, NIL!$A12:A1000, NIL!C12:C1000)</f>
        <v>4</v>
      </c>
      <c r="D110" s="7">
        <f>lookup($A110, NIL!$A12:B1000, NIL!D12:D1000)</f>
        <v>1</v>
      </c>
      <c r="E110" s="7">
        <f>lookup($A110, NIL!$A12:D1000, NIL!E12:E1000)</f>
        <v>0.1985627281</v>
      </c>
      <c r="F110" s="7">
        <f>lookup($A110, NIL!$A12:D1000, NIL!F12:F1000)</f>
        <v>0.4169132689</v>
      </c>
      <c r="G110" s="7">
        <f>lookup($A110, NIL!$A12:E1000, NIL!G12:G1000)</f>
        <v>0.3077379985</v>
      </c>
      <c r="H110" s="8">
        <f t="shared" si="1"/>
        <v>0.5547413799</v>
      </c>
      <c r="J110" s="7">
        <f>lookup($A110, TMUI!$A12:H1000, TMUI!C12:C1000)</f>
        <v>45.75</v>
      </c>
      <c r="K110" s="7">
        <f>lookup($A110, TMUI!$A12:I1000, TMUI!D12:D1000)</f>
        <v>66.18</v>
      </c>
      <c r="L110" s="7">
        <f>lookup($A110, TMUI!$A12:J1000, TMUI!E12:E1000)</f>
        <v>59.17</v>
      </c>
      <c r="M110" s="7">
        <f>lookup($A110, TMUI!$A12:K1000, TMUI!F12:F1000)</f>
        <v>43.81</v>
      </c>
      <c r="N110" s="7">
        <f>lookup($A110, TMUI!$A12:L1000, TMUI!G12:G1000)</f>
        <v>-1.935592237</v>
      </c>
      <c r="O110" s="7">
        <f>lookup($A110, TMUI!$A12:M1000, TMUI!H12:H1000)</f>
        <v>-0.1221045623</v>
      </c>
      <c r="P110" s="7">
        <f>lookup($A110, TMUI!$A12:N1000, TMUI!I12:I1000)</f>
        <v>-0.7710535041</v>
      </c>
      <c r="Q110" s="7">
        <f>lookup($A110, TMUI!$A12:O1000, TMUI!J12:J1000)</f>
        <v>-0.6137694959</v>
      </c>
      <c r="R110" s="7">
        <f>lookup($A110, TMUI!$A12:P1000, TMUI!K12:K1000)</f>
        <v>-0.8606299498</v>
      </c>
      <c r="S110" s="8">
        <f t="shared" si="2"/>
        <v>-0.9277014335</v>
      </c>
      <c r="U110" s="7">
        <f>iferror(VLOOKUP($A110, Awario!$A$2:$G1000, 3, false), "")</f>
        <v>1</v>
      </c>
      <c r="V110" s="7">
        <f>iferror(VLOOKUP($A110, Awario!$A$2:$Z1000, 4, false), "")</f>
        <v>0</v>
      </c>
      <c r="W110" s="7">
        <f>iferror(VLOOKUP($A110, Awario!$A$2:$Z1000, 5, false), "")</f>
        <v>2688</v>
      </c>
      <c r="X110" s="7">
        <f>iferror(VLOOKUP($A110, Awario!$A$2:$G1000, 6, false), "")</f>
        <v>3.429429264</v>
      </c>
      <c r="Y110" s="7" t="b">
        <f>iferror(VLOOKUP($A110, Awario!$A$2:$Z1000, 7, false), "")</f>
        <v>1</v>
      </c>
      <c r="Z110" s="7" t="str">
        <f>iferror(VLOOKUP($A110, Awario!$A$2:$Z1000, 8, false), "")</f>
        <v/>
      </c>
      <c r="AA110" s="7">
        <f>iferror(VLOOKUP($A110, Awario!$A$2:$Z1000, 9, false), "")</f>
        <v>1.415389783</v>
      </c>
      <c r="AB110" s="7">
        <f>iferror(VLOOKUP($A110, Awario!$A$2:$Z1000, 10, false), "")</f>
        <v>-0.3612883497</v>
      </c>
      <c r="AC110" s="7" t="str">
        <f>iferror(VLOOKUP($A110, Awario!$A$2:$Z1000, 11, false), "")</f>
        <v/>
      </c>
      <c r="AD110" s="7">
        <f>iferror(VLOOKUP($A110, Awario!$A$2:$Z1000, 12, false), "")</f>
        <v>0.5270507168</v>
      </c>
      <c r="AE110" s="8">
        <f t="shared" si="3"/>
        <v>0.7259825871</v>
      </c>
      <c r="AG110" s="7">
        <f t="shared" si="4"/>
        <v>0.1176741778</v>
      </c>
      <c r="AH110" s="7" t="str">
        <f>iferror(vlookup(A110, 'October Results'!A$1:AM1000, 39, false), "")</f>
        <v/>
      </c>
      <c r="AI110" s="3">
        <f t="shared" si="5"/>
        <v>0.1176741778</v>
      </c>
    </row>
    <row r="111">
      <c r="A111" s="3">
        <v>1867.0</v>
      </c>
      <c r="B111" s="1" t="s">
        <v>185</v>
      </c>
      <c r="C111" s="7">
        <f>lookup($A111, NIL!$A153:A1000, NIL!C153:C1000)</f>
        <v>4</v>
      </c>
      <c r="D111" s="7">
        <f>lookup($A111, NIL!$A153:B1000, NIL!D153:D1000)</f>
        <v>1</v>
      </c>
      <c r="E111" s="7">
        <f>lookup($A111, NIL!$A153:D1000, NIL!E153:E1000)</f>
        <v>0.1985627281</v>
      </c>
      <c r="F111" s="7">
        <f>lookup($A111, NIL!$A153:D1000, NIL!F153:F1000)</f>
        <v>0.4169132689</v>
      </c>
      <c r="G111" s="7">
        <f>lookup($A111, NIL!$A153:E1000, NIL!G153:G1000)</f>
        <v>0.3077379985</v>
      </c>
      <c r="H111" s="8">
        <f t="shared" si="1"/>
        <v>0.5547413799</v>
      </c>
      <c r="J111" s="7">
        <f>lookup($A111, TMUI!$A153:H1000, TMUI!C153:C1000)</f>
        <v>72.46</v>
      </c>
      <c r="K111" s="7">
        <f>lookup($A111, TMUI!$A153:I1000, TMUI!D153:D1000)</f>
        <v>71.64</v>
      </c>
      <c r="L111" s="7">
        <f>lookup($A111, TMUI!$A153:J1000, TMUI!E153:E1000)</f>
        <v>72.27</v>
      </c>
      <c r="M111" s="7">
        <f>lookup($A111, TMUI!$A153:K1000, TMUI!F153:F1000)</f>
        <v>55.47</v>
      </c>
      <c r="N111" s="7">
        <f>lookup($A111, TMUI!$A153:L1000, TMUI!G153:G1000)</f>
        <v>-0.1249240708</v>
      </c>
      <c r="O111" s="7">
        <f>lookup($A111, TMUI!$A153:M1000, TMUI!H153:H1000)</f>
        <v>0.2432770287</v>
      </c>
      <c r="P111" s="7">
        <f>lookup($A111, TMUI!$A153:N1000, TMUI!I153:I1000)</f>
        <v>0.1961294324</v>
      </c>
      <c r="Q111" s="7">
        <f>lookup($A111, TMUI!$A153:O1000, TMUI!J153:J1000)</f>
        <v>0.08396273952</v>
      </c>
      <c r="R111" s="7">
        <f>lookup($A111, TMUI!$A153:P1000, TMUI!K153:K1000)</f>
        <v>0.09961128247</v>
      </c>
      <c r="S111" s="8">
        <f t="shared" si="2"/>
        <v>0.3156125512</v>
      </c>
      <c r="U111" s="7">
        <f>iferror(VLOOKUP($A111, Awario!$A$2:$G1000, 3, false), "")</f>
        <v>0</v>
      </c>
      <c r="V111" s="7">
        <f>iferror(VLOOKUP($A111, Awario!$A$2:$Z1000, 4, false), "")</f>
        <v>0</v>
      </c>
      <c r="W111" s="7">
        <f>iferror(VLOOKUP($A111, Awario!$A$2:$Z1000, 5, false), "")</f>
        <v>0</v>
      </c>
      <c r="X111" s="7">
        <f>iferror(VLOOKUP($A111, Awario!$A$2:$G1000, 6, false), "")</f>
        <v>0</v>
      </c>
      <c r="Y111" s="7" t="b">
        <f>iferror(VLOOKUP($A111, Awario!$A$2:$Z1000, 7, false), "")</f>
        <v>1</v>
      </c>
      <c r="Z111" s="7" t="str">
        <f>iferror(VLOOKUP($A111, Awario!$A$2:$Z1000, 8, false), "")</f>
        <v/>
      </c>
      <c r="AA111" s="7">
        <f>iferror(VLOOKUP($A111, Awario!$A$2:$Z1000, 9, false), "")</f>
        <v>-0.6753083961</v>
      </c>
      <c r="AB111" s="7">
        <f>iferror(VLOOKUP($A111, Awario!$A$2:$Z1000, 10, false), "")</f>
        <v>-0.8876481006</v>
      </c>
      <c r="AC111" s="7" t="str">
        <f>iferror(VLOOKUP($A111, Awario!$A$2:$Z1000, 11, false), "")</f>
        <v/>
      </c>
      <c r="AD111" s="7">
        <f>iferror(VLOOKUP($A111, Awario!$A$2:$Z1000, 12, false), "")</f>
        <v>-0.7814782483</v>
      </c>
      <c r="AE111" s="8">
        <f t="shared" si="3"/>
        <v>-0.8840125838</v>
      </c>
      <c r="AG111" s="7">
        <f t="shared" si="4"/>
        <v>-0.004552884248</v>
      </c>
      <c r="AH111" s="7">
        <f>iferror(vlookup(A111, 'October Results'!A$1:AM1000, 39, false), "")</f>
        <v>0.452864073</v>
      </c>
      <c r="AI111" s="3">
        <f t="shared" si="5"/>
        <v>0.1098013551</v>
      </c>
    </row>
    <row r="112">
      <c r="A112" s="3">
        <v>2019.0</v>
      </c>
      <c r="B112" s="1" t="s">
        <v>238</v>
      </c>
      <c r="C112" s="7">
        <f>lookup($A112, NIL!$A190:A1000, NIL!C190:C1000)</f>
        <v>4</v>
      </c>
      <c r="D112" s="7">
        <f>lookup($A112, NIL!$A190:B1000, NIL!D190:D1000)</f>
        <v>1</v>
      </c>
      <c r="E112" s="7">
        <f>lookup($A112, NIL!$A190:D1000, NIL!E190:E1000)</f>
        <v>0.1985627281</v>
      </c>
      <c r="F112" s="7">
        <f>lookup($A112, NIL!$A190:D1000, NIL!F190:F1000)</f>
        <v>0.4169132689</v>
      </c>
      <c r="G112" s="7">
        <f>lookup($A112, NIL!$A190:E1000, NIL!G190:G1000)</f>
        <v>0.3077379985</v>
      </c>
      <c r="H112" s="8">
        <f t="shared" si="1"/>
        <v>0.5547413799</v>
      </c>
      <c r="J112" s="7">
        <f>lookup($A112, TMUI!$A190:H1000, TMUI!C190:C1000)</f>
        <v>63.28</v>
      </c>
      <c r="K112" s="7">
        <f>lookup($A112, TMUI!$A190:I1000, TMUI!D190:D1000)</f>
        <v>67.19</v>
      </c>
      <c r="L112" s="7">
        <f>lookup($A112, TMUI!$A190:J1000, TMUI!E190:E1000)</f>
        <v>71.88</v>
      </c>
      <c r="M112" s="7">
        <f>lookup($A112, TMUI!$A190:K1000, TMUI!F190:F1000)</f>
        <v>55.47</v>
      </c>
      <c r="N112" s="7">
        <f>lookup($A112, TMUI!$A190:L1000, TMUI!G190:G1000)</f>
        <v>-0.7472353311</v>
      </c>
      <c r="O112" s="7">
        <f>lookup($A112, TMUI!$A190:M1000, TMUI!H190:H1000)</f>
        <v>-0.05451565994</v>
      </c>
      <c r="P112" s="7">
        <f>lookup($A112, TMUI!$A190:N1000, TMUI!I190:I1000)</f>
        <v>0.1673354366</v>
      </c>
      <c r="Q112" s="7">
        <f>lookup($A112, TMUI!$A190:O1000, TMUI!J190:J1000)</f>
        <v>0.08396273952</v>
      </c>
      <c r="R112" s="7">
        <f>lookup($A112, TMUI!$A190:P1000, TMUI!K190:K1000)</f>
        <v>-0.1376132037</v>
      </c>
      <c r="S112" s="8">
        <f t="shared" si="2"/>
        <v>-0.3709625369</v>
      </c>
      <c r="U112" s="7" t="str">
        <f>iferror(VLOOKUP($A112, Awario!$A$2:$G1000, 3, false), "")</f>
        <v/>
      </c>
      <c r="V112" s="7" t="str">
        <f>iferror(VLOOKUP($A112, Awario!$A$2:$Z1000, 4, false), "")</f>
        <v/>
      </c>
      <c r="W112" s="7" t="str">
        <f>iferror(VLOOKUP($A112, Awario!$A$2:$Z1000, 5, false), "")</f>
        <v/>
      </c>
      <c r="X112" s="7" t="str">
        <f>iferror(VLOOKUP($A112, Awario!$A$2:$G1000, 6, false), "")</f>
        <v/>
      </c>
      <c r="Y112" s="7" t="str">
        <f>iferror(VLOOKUP($A112, Awario!$A$2:$Z1000, 7, false), "")</f>
        <v/>
      </c>
      <c r="Z112" s="7" t="str">
        <f>iferror(VLOOKUP($A112, Awario!$A$2:$Z1000, 8, false), "")</f>
        <v/>
      </c>
      <c r="AA112" s="7" t="str">
        <f>iferror(VLOOKUP($A112, Awario!$A$2:$Z1000, 9, false), "")</f>
        <v/>
      </c>
      <c r="AB112" s="7" t="str">
        <f>iferror(VLOOKUP($A112, Awario!$A$2:$Z1000, 10, false), "")</f>
        <v/>
      </c>
      <c r="AC112" s="7" t="str">
        <f>iferror(VLOOKUP($A112, Awario!$A$2:$Z1000, 11, false), "")</f>
        <v/>
      </c>
      <c r="AD112" s="7" t="str">
        <f>iferror(VLOOKUP($A112, Awario!$A$2:$Z1000, 12, false), "")</f>
        <v/>
      </c>
      <c r="AE112" s="8" t="str">
        <f t="shared" si="3"/>
        <v/>
      </c>
      <c r="AG112" s="7">
        <f t="shared" si="4"/>
        <v>0.09188942151</v>
      </c>
      <c r="AH112" s="7" t="str">
        <f>iferror(vlookup(A112, 'October Results'!A$1:AM1000, 39, false), "")</f>
        <v/>
      </c>
      <c r="AI112" s="3">
        <f t="shared" si="5"/>
        <v>0.09188942151</v>
      </c>
    </row>
    <row r="113">
      <c r="A113" s="3">
        <v>1470.0</v>
      </c>
      <c r="B113" s="1" t="s">
        <v>132</v>
      </c>
      <c r="C113" s="7">
        <f>lookup($A113, NIL!$A73:A1000, NIL!C73:C1000)</f>
        <v>4</v>
      </c>
      <c r="D113" s="7">
        <f>lookup($A113, NIL!$A73:B1000, NIL!D73:D1000)</f>
        <v>1</v>
      </c>
      <c r="E113" s="7">
        <f>lookup($A113, NIL!$A73:D1000, NIL!E73:E1000)</f>
        <v>0.1985627281</v>
      </c>
      <c r="F113" s="7">
        <f>lookup($A113, NIL!$A73:D1000, NIL!F73:F1000)</f>
        <v>0.4169132689</v>
      </c>
      <c r="G113" s="7">
        <f>lookup($A113, NIL!$A73:E1000, NIL!G73:G1000)</f>
        <v>0.3077379985</v>
      </c>
      <c r="H113" s="8">
        <f t="shared" si="1"/>
        <v>0.5547413799</v>
      </c>
      <c r="J113" s="7">
        <f>lookup($A113, TMUI!$A73:H1000, TMUI!C73:C1000)</f>
        <v>79.78</v>
      </c>
      <c r="K113" s="7">
        <f>lookup($A113, TMUI!$A73:I1000, TMUI!D73:D1000)</f>
        <v>78.82</v>
      </c>
      <c r="L113" s="7">
        <f>lookup($A113, TMUI!$A73:J1000, TMUI!E73:E1000)</f>
        <v>85.92</v>
      </c>
      <c r="M113" s="7">
        <f>lookup($A113, TMUI!$A73:K1000, TMUI!F73:F1000)</f>
        <v>63.17</v>
      </c>
      <c r="N113" s="7">
        <f>lookup($A113, TMUI!$A73:L1000, TMUI!G73:G1000)</f>
        <v>0.37129798</v>
      </c>
      <c r="O113" s="7">
        <f>lookup($A113, TMUI!$A73:M1000, TMUI!H73:H1000)</f>
        <v>0.7237605129</v>
      </c>
      <c r="P113" s="7">
        <f>lookup($A113, TMUI!$A73:N1000, TMUI!I73:I1000)</f>
        <v>1.203919286</v>
      </c>
      <c r="Q113" s="7">
        <f>lookup($A113, TMUI!$A73:O1000, TMUI!J73:J1000)</f>
        <v>0.5447293101</v>
      </c>
      <c r="R113" s="7">
        <f>lookup($A113, TMUI!$A73:P1000, TMUI!K73:K1000)</f>
        <v>0.7109267723</v>
      </c>
      <c r="S113" s="8">
        <f t="shared" si="2"/>
        <v>0.8431647361</v>
      </c>
      <c r="U113" s="7">
        <f>iferror(VLOOKUP($A113, Awario!$A$2:$G1000, 3, false), "")</f>
        <v>0</v>
      </c>
      <c r="V113" s="7">
        <f>iferror(VLOOKUP($A113, Awario!$A$2:$Z1000, 4, false), "")</f>
        <v>0</v>
      </c>
      <c r="W113" s="7">
        <f>iferror(VLOOKUP($A113, Awario!$A$2:$Z1000, 5, false), "")</f>
        <v>0</v>
      </c>
      <c r="X113" s="7">
        <f>iferror(VLOOKUP($A113, Awario!$A$2:$G1000, 6, false), "")</f>
        <v>0</v>
      </c>
      <c r="Y113" s="7" t="b">
        <f>iferror(VLOOKUP($A113, Awario!$A$2:$Z1000, 7, false), "")</f>
        <v>1</v>
      </c>
      <c r="Z113" s="7" t="str">
        <f>iferror(VLOOKUP($A113, Awario!$A$2:$Z1000, 8, false), "")</f>
        <v/>
      </c>
      <c r="AA113" s="7">
        <f>iferror(VLOOKUP($A113, Awario!$A$2:$Z1000, 9, false), "")</f>
        <v>-0.6753083961</v>
      </c>
      <c r="AB113" s="7">
        <f>iferror(VLOOKUP($A113, Awario!$A$2:$Z1000, 10, false), "")</f>
        <v>-0.8876481006</v>
      </c>
      <c r="AC113" s="7" t="str">
        <f>iferror(VLOOKUP($A113, Awario!$A$2:$Z1000, 11, false), "")</f>
        <v/>
      </c>
      <c r="AD113" s="7">
        <f>iferror(VLOOKUP($A113, Awario!$A$2:$Z1000, 12, false), "")</f>
        <v>-0.7814782483</v>
      </c>
      <c r="AE113" s="8">
        <f t="shared" si="3"/>
        <v>-0.8840125838</v>
      </c>
      <c r="AG113" s="7">
        <f t="shared" si="4"/>
        <v>0.1712978441</v>
      </c>
      <c r="AH113" s="7">
        <f>iferror(vlookup(A113, 'October Results'!A$1:AM1000, 39, false), "")</f>
        <v>-0.1550056189</v>
      </c>
      <c r="AI113" s="3">
        <f t="shared" si="5"/>
        <v>0.08972197834</v>
      </c>
    </row>
    <row r="114">
      <c r="A114" s="3">
        <v>1349.0</v>
      </c>
      <c r="B114" s="1" t="s">
        <v>99</v>
      </c>
      <c r="C114" s="7">
        <f>lookup($A114, NIL!$A45:A1000, NIL!C45:C1000)</f>
        <v>4</v>
      </c>
      <c r="D114" s="7">
        <f>lookup($A114, NIL!$A45:B1000, NIL!D45:D1000)</f>
        <v>1</v>
      </c>
      <c r="E114" s="7">
        <f>lookup($A114, NIL!$A45:D1000, NIL!E45:E1000)</f>
        <v>0.1985627281</v>
      </c>
      <c r="F114" s="7">
        <f>lookup($A114, NIL!$A45:D1000, NIL!F45:F1000)</f>
        <v>0.4169132689</v>
      </c>
      <c r="G114" s="7">
        <f>lookup($A114, NIL!$A45:E1000, NIL!G45:G1000)</f>
        <v>0.3077379985</v>
      </c>
      <c r="H114" s="8">
        <f t="shared" si="1"/>
        <v>0.5547413799</v>
      </c>
      <c r="J114" s="7">
        <f>lookup($A114, TMUI!$A45:H1000, TMUI!C45:C1000)</f>
        <v>84.35</v>
      </c>
      <c r="K114" s="7">
        <f>lookup($A114, TMUI!$A45:I1000, TMUI!D45:D1000)</f>
        <v>79.35</v>
      </c>
      <c r="L114" s="7">
        <f>lookup($A114, TMUI!$A45:J1000, TMUI!E45:E1000)</f>
        <v>75.29</v>
      </c>
      <c r="M114" s="7">
        <f>lookup($A114, TMUI!$A45:K1000, TMUI!F45:F1000)</f>
        <v>62.19</v>
      </c>
      <c r="N114" s="7">
        <f>lookup($A114, TMUI!$A45:L1000, TMUI!G45:G1000)</f>
        <v>0.6810978122</v>
      </c>
      <c r="O114" s="7">
        <f>lookup($A114, TMUI!$A45:M1000, TMUI!H45:H1000)</f>
        <v>0.7592279568</v>
      </c>
      <c r="P114" s="7">
        <f>lookup($A114, TMUI!$A45:N1000, TMUI!I45:I1000)</f>
        <v>0.4190983231</v>
      </c>
      <c r="Q114" s="7">
        <f>lookup($A114, TMUI!$A45:O1000, TMUI!J45:J1000)</f>
        <v>0.486086292</v>
      </c>
      <c r="R114" s="7">
        <f>lookup($A114, TMUI!$A45:P1000, TMUI!K45:K1000)</f>
        <v>0.586377596</v>
      </c>
      <c r="S114" s="8">
        <f t="shared" si="2"/>
        <v>0.7657529602</v>
      </c>
      <c r="U114" s="7">
        <f>iferror(VLOOKUP($A114, Awario!$A$2:$G1000, 3, false), "")</f>
        <v>0</v>
      </c>
      <c r="V114" s="7">
        <f>iferror(VLOOKUP($A114, Awario!$A$2:$Z1000, 4, false), "")</f>
        <v>0</v>
      </c>
      <c r="W114" s="7">
        <f>iferror(VLOOKUP($A114, Awario!$A$2:$Z1000, 5, false), "")</f>
        <v>0</v>
      </c>
      <c r="X114" s="7">
        <f>iferror(VLOOKUP($A114, Awario!$A$2:$G1000, 6, false), "")</f>
        <v>0</v>
      </c>
      <c r="Y114" s="7" t="b">
        <f>iferror(VLOOKUP($A114, Awario!$A$2:$Z1000, 7, false), "")</f>
        <v>1</v>
      </c>
      <c r="Z114" s="7" t="str">
        <f>iferror(VLOOKUP($A114, Awario!$A$2:$Z1000, 8, false), "")</f>
        <v/>
      </c>
      <c r="AA114" s="7">
        <f>iferror(VLOOKUP($A114, Awario!$A$2:$Z1000, 9, false), "")</f>
        <v>-0.6753083961</v>
      </c>
      <c r="AB114" s="7">
        <f>iferror(VLOOKUP($A114, Awario!$A$2:$Z1000, 10, false), "")</f>
        <v>-0.8876481006</v>
      </c>
      <c r="AC114" s="7" t="str">
        <f>iferror(VLOOKUP($A114, Awario!$A$2:$Z1000, 11, false), "")</f>
        <v/>
      </c>
      <c r="AD114" s="7">
        <f>iferror(VLOOKUP($A114, Awario!$A$2:$Z1000, 12, false), "")</f>
        <v>-0.7814782483</v>
      </c>
      <c r="AE114" s="8">
        <f t="shared" si="3"/>
        <v>-0.8840125838</v>
      </c>
      <c r="AG114" s="7">
        <f t="shared" si="4"/>
        <v>0.1454939187</v>
      </c>
      <c r="AH114" s="7">
        <f>iferror(vlookup(A114, 'October Results'!A$1:AM1000, 39, false), "")</f>
        <v>-0.09426322343</v>
      </c>
      <c r="AI114" s="3">
        <f t="shared" si="5"/>
        <v>0.0855546332</v>
      </c>
    </row>
    <row r="115">
      <c r="A115" s="3">
        <v>1763.0</v>
      </c>
      <c r="B115" s="1" t="s">
        <v>187</v>
      </c>
      <c r="C115" s="7">
        <f>lookup($A115, NIL!$A129:A1000, NIL!C129:C1000)</f>
        <v>4</v>
      </c>
      <c r="D115" s="7">
        <f>lookup($A115, NIL!$A129:B1000, NIL!D129:D1000)</f>
        <v>1</v>
      </c>
      <c r="E115" s="7">
        <f>lookup($A115, NIL!$A129:D1000, NIL!E129:E1000)</f>
        <v>0.1985627281</v>
      </c>
      <c r="F115" s="7">
        <f>lookup($A115, NIL!$A129:D1000, NIL!F129:F1000)</f>
        <v>0.4169132689</v>
      </c>
      <c r="G115" s="7">
        <f>lookup($A115, NIL!$A129:E1000, NIL!G129:G1000)</f>
        <v>0.3077379985</v>
      </c>
      <c r="H115" s="8">
        <f t="shared" si="1"/>
        <v>0.5547413799</v>
      </c>
      <c r="J115" s="7">
        <f>lookup($A115, TMUI!$A129:H1000, TMUI!C129:C1000)</f>
        <v>68.2</v>
      </c>
      <c r="K115" s="7">
        <f>lookup($A115, TMUI!$A129:I1000, TMUI!D129:D1000)</f>
        <v>64.22</v>
      </c>
      <c r="L115" s="7">
        <f>lookup($A115, TMUI!$A129:J1000, TMUI!E129:E1000)</f>
        <v>64.06</v>
      </c>
      <c r="M115" s="7">
        <f>lookup($A115, TMUI!$A129:K1000, TMUI!F129:F1000)</f>
        <v>60.86</v>
      </c>
      <c r="N115" s="7">
        <f>lookup($A115, TMUI!$A129:L1000, TMUI!G129:G1000)</f>
        <v>-0.4137090347</v>
      </c>
      <c r="O115" s="7">
        <f>lookup($A115, TMUI!$A129:M1000, TMUI!H129:H1000)</f>
        <v>-0.2532671847</v>
      </c>
      <c r="P115" s="7">
        <f>lookup($A115, TMUI!$A129:N1000, TMUI!I129:I1000)</f>
        <v>-0.410021095</v>
      </c>
      <c r="Q115" s="7">
        <f>lookup($A115, TMUI!$A129:O1000, TMUI!J129:J1000)</f>
        <v>0.4064993389</v>
      </c>
      <c r="R115" s="7">
        <f>lookup($A115, TMUI!$A129:P1000, TMUI!K129:K1000)</f>
        <v>-0.1676244939</v>
      </c>
      <c r="S115" s="8">
        <f t="shared" si="2"/>
        <v>-0.4094197038</v>
      </c>
      <c r="U115" s="7" t="str">
        <f>iferror(VLOOKUP($A115, Awario!$A$2:$G1000, 3, false), "")</f>
        <v/>
      </c>
      <c r="V115" s="7" t="str">
        <f>iferror(VLOOKUP($A115, Awario!$A$2:$Z1000, 4, false), "")</f>
        <v/>
      </c>
      <c r="W115" s="7" t="str">
        <f>iferror(VLOOKUP($A115, Awario!$A$2:$Z1000, 5, false), "")</f>
        <v/>
      </c>
      <c r="X115" s="7" t="str">
        <f>iferror(VLOOKUP($A115, Awario!$A$2:$G1000, 6, false), "")</f>
        <v/>
      </c>
      <c r="Y115" s="7" t="str">
        <f>iferror(VLOOKUP($A115, Awario!$A$2:$Z1000, 7, false), "")</f>
        <v/>
      </c>
      <c r="Z115" s="7" t="str">
        <f>iferror(VLOOKUP($A115, Awario!$A$2:$Z1000, 8, false), "")</f>
        <v/>
      </c>
      <c r="AA115" s="7" t="str">
        <f>iferror(VLOOKUP($A115, Awario!$A$2:$Z1000, 9, false), "")</f>
        <v/>
      </c>
      <c r="AB115" s="7" t="str">
        <f>iferror(VLOOKUP($A115, Awario!$A$2:$Z1000, 10, false), "")</f>
        <v/>
      </c>
      <c r="AC115" s="7" t="str">
        <f>iferror(VLOOKUP($A115, Awario!$A$2:$Z1000, 11, false), "")</f>
        <v/>
      </c>
      <c r="AD115" s="7" t="str">
        <f>iferror(VLOOKUP($A115, Awario!$A$2:$Z1000, 12, false), "")</f>
        <v/>
      </c>
      <c r="AE115" s="8" t="str">
        <f t="shared" si="3"/>
        <v/>
      </c>
      <c r="AG115" s="7">
        <f t="shared" si="4"/>
        <v>0.07266083802</v>
      </c>
      <c r="AH115" s="7" t="str">
        <f>iferror(vlookup(A115, 'October Results'!A$1:AM1000, 39, false), "")</f>
        <v/>
      </c>
      <c r="AI115" s="3">
        <f t="shared" si="5"/>
        <v>0.07266083802</v>
      </c>
    </row>
    <row r="116">
      <c r="A116" s="3">
        <v>1440.0</v>
      </c>
      <c r="B116" s="1" t="s">
        <v>115</v>
      </c>
      <c r="C116" s="7">
        <f>lookup($A116, NIL!$A58:A1000, NIL!C58:C1000)</f>
        <v>4</v>
      </c>
      <c r="D116" s="7">
        <f>lookup($A116, NIL!$A58:B1000, NIL!D58:D1000)</f>
        <v>1</v>
      </c>
      <c r="E116" s="7">
        <f>lookup($A116, NIL!$A58:D1000, NIL!E58:E1000)</f>
        <v>0.1985627281</v>
      </c>
      <c r="F116" s="7">
        <f>lookup($A116, NIL!$A58:D1000, NIL!F58:F1000)</f>
        <v>0.4169132689</v>
      </c>
      <c r="G116" s="7">
        <f>lookup($A116, NIL!$A58:E1000, NIL!G58:G1000)</f>
        <v>0.3077379985</v>
      </c>
      <c r="H116" s="8">
        <f t="shared" si="1"/>
        <v>0.5547413799</v>
      </c>
      <c r="J116" s="7">
        <f>lookup($A116, TMUI!$A58:H1000, TMUI!C58:C1000)</f>
        <v>74.08</v>
      </c>
      <c r="K116" s="7">
        <f>lookup($A116, TMUI!$A58:I1000, TMUI!D58:D1000)</f>
        <v>63.92</v>
      </c>
      <c r="L116" s="7">
        <f>lookup($A116, TMUI!$A58:J1000, TMUI!E58:E1000)</f>
        <v>58.4</v>
      </c>
      <c r="M116" s="7">
        <f>lookup($A116, TMUI!$A58:K1000, TMUI!F58:F1000)</f>
        <v>36.2</v>
      </c>
      <c r="N116" s="7">
        <f>lookup($A116, TMUI!$A58:L1000, TMUI!G58:G1000)</f>
        <v>-0.01510443657</v>
      </c>
      <c r="O116" s="7">
        <f>lookup($A116, TMUI!$A58:M1000, TMUI!H58:H1000)</f>
        <v>-0.2733430963</v>
      </c>
      <c r="P116" s="7">
        <f>lookup($A116, TMUI!$A58:N1000, TMUI!I58:I1000)</f>
        <v>-0.8279031882</v>
      </c>
      <c r="Q116" s="7">
        <f>lookup($A116, TMUI!$A58:O1000, TMUI!J58:J1000)</f>
        <v>-1.069150483</v>
      </c>
      <c r="R116" s="7">
        <f>lookup($A116, TMUI!$A58:P1000, TMUI!K58:K1000)</f>
        <v>-0.5463753011</v>
      </c>
      <c r="S116" s="8">
        <f t="shared" si="2"/>
        <v>-0.7391720375</v>
      </c>
      <c r="U116" s="7">
        <f>iferror(VLOOKUP($A116, Awario!$A$2:$G1000, 3, false), "")</f>
        <v>2</v>
      </c>
      <c r="V116" s="7">
        <f>iferror(VLOOKUP($A116, Awario!$A$2:$Z1000, 4, false), "")</f>
        <v>0</v>
      </c>
      <c r="W116" s="7">
        <f>iferror(VLOOKUP($A116, Awario!$A$2:$Z1000, 5, false), "")</f>
        <v>3544</v>
      </c>
      <c r="X116" s="7">
        <f>iferror(VLOOKUP($A116, Awario!$A$2:$G1000, 6, false), "")</f>
        <v>3.549493713</v>
      </c>
      <c r="Y116" s="7" t="b">
        <f>iferror(VLOOKUP($A116, Awario!$A$2:$Z1000, 7, false), "")</f>
        <v>1</v>
      </c>
      <c r="Z116" s="7" t="str">
        <f>iferror(VLOOKUP($A116, Awario!$A$2:$Z1000, 8, false), "")</f>
        <v/>
      </c>
      <c r="AA116" s="7">
        <f>iferror(VLOOKUP($A116, Awario!$A$2:$Z1000, 9, false), "")</f>
        <v>1.488585206</v>
      </c>
      <c r="AB116" s="7">
        <f>iferror(VLOOKUP($A116, Awario!$A$2:$Z1000, 10, false), "")</f>
        <v>0.1650714012</v>
      </c>
      <c r="AC116" s="7" t="str">
        <f>iferror(VLOOKUP($A116, Awario!$A$2:$Z1000, 11, false), "")</f>
        <v/>
      </c>
      <c r="AD116" s="7">
        <f>iferror(VLOOKUP($A116, Awario!$A$2:$Z1000, 12, false), "")</f>
        <v>0.8268283036</v>
      </c>
      <c r="AE116" s="8">
        <f t="shared" si="3"/>
        <v>0.9093009972</v>
      </c>
      <c r="AG116" s="7">
        <f t="shared" si="4"/>
        <v>0.2416234465</v>
      </c>
      <c r="AH116" s="7">
        <f>iferror(vlookup(A116, 'October Results'!A$1:AM1000, 39, false), "")</f>
        <v>-0.466941845</v>
      </c>
      <c r="AI116" s="3">
        <f t="shared" si="5"/>
        <v>0.06448212364</v>
      </c>
    </row>
    <row r="117">
      <c r="A117" s="3">
        <v>1998.0</v>
      </c>
      <c r="B117" s="1" t="s">
        <v>231</v>
      </c>
      <c r="C117" s="7">
        <f>lookup($A117, NIL!$A179:A1000, NIL!C179:C1000)</f>
        <v>4</v>
      </c>
      <c r="D117" s="7">
        <f>lookup($A117, NIL!$A179:B1000, NIL!D179:D1000)</f>
        <v>1</v>
      </c>
      <c r="E117" s="7">
        <f>lookup($A117, NIL!$A179:D1000, NIL!E179:E1000)</f>
        <v>0.1985627281</v>
      </c>
      <c r="F117" s="7">
        <f>lookup($A117, NIL!$A179:D1000, NIL!F179:F1000)</f>
        <v>0.4169132689</v>
      </c>
      <c r="G117" s="7">
        <f>lookup($A117, NIL!$A179:E1000, NIL!G179:G1000)</f>
        <v>0.3077379985</v>
      </c>
      <c r="H117" s="8">
        <f t="shared" si="1"/>
        <v>0.5547413799</v>
      </c>
      <c r="J117" s="7">
        <f>lookup($A117, TMUI!$A179:H1000, TMUI!C179:C1000)</f>
        <v>71.6</v>
      </c>
      <c r="K117" s="7">
        <f>lookup($A117, TMUI!$A179:I1000, TMUI!D179:D1000)</f>
        <v>73.63</v>
      </c>
      <c r="L117" s="7">
        <f>lookup($A117, TMUI!$A179:J1000, TMUI!E179:E1000)</f>
        <v>67.15</v>
      </c>
      <c r="M117" s="7">
        <f>lookup($A117, TMUI!$A179:K1000, TMUI!F179:F1000)</f>
        <v>71.95</v>
      </c>
      <c r="N117" s="7">
        <f>lookup($A117, TMUI!$A179:L1000, TMUI!G179:G1000)</f>
        <v>-0.1832233827</v>
      </c>
      <c r="O117" s="7">
        <f>lookup($A117, TMUI!$A179:M1000, TMUI!H179:H1000)</f>
        <v>0.3764472423</v>
      </c>
      <c r="P117" s="7">
        <f>lookup($A117, TMUI!$A179:N1000, TMUI!I179:I1000)</f>
        <v>-0.1818840512</v>
      </c>
      <c r="Q117" s="7">
        <f>lookup($A117, TMUI!$A179:O1000, TMUI!J179:J1000)</f>
        <v>1.07012288</v>
      </c>
      <c r="R117" s="7">
        <f>lookup($A117, TMUI!$A179:P1000, TMUI!K179:K1000)</f>
        <v>0.2703656721</v>
      </c>
      <c r="S117" s="8">
        <f t="shared" si="2"/>
        <v>0.5199669914</v>
      </c>
      <c r="U117" s="7">
        <f>iferror(VLOOKUP($A117, Awario!$A$2:$G1000, 3, false), "")</f>
        <v>0</v>
      </c>
      <c r="V117" s="7" t="str">
        <f>iferror(VLOOKUP($A117, Awario!$A$2:$Z1000, 4, false), "")</f>
        <v/>
      </c>
      <c r="W117" s="7">
        <f>iferror(VLOOKUP($A117, Awario!$A$2:$Z1000, 5, false), "")</f>
        <v>0</v>
      </c>
      <c r="X117" s="7">
        <f>iferror(VLOOKUP($A117, Awario!$A$2:$G1000, 6, false), "")</f>
        <v>0</v>
      </c>
      <c r="Y117" s="7" t="b">
        <f>iferror(VLOOKUP($A117, Awario!$A$2:$Z1000, 7, false), "")</f>
        <v>1</v>
      </c>
      <c r="Z117" s="7" t="str">
        <f>iferror(VLOOKUP($A117, Awario!$A$2:$Z1000, 8, false), "")</f>
        <v/>
      </c>
      <c r="AA117" s="7">
        <f>iferror(VLOOKUP($A117, Awario!$A$2:$Z1000, 9, false), "")</f>
        <v>-0.6753083961</v>
      </c>
      <c r="AB117" s="7">
        <f>iferror(VLOOKUP($A117, Awario!$A$2:$Z1000, 10, false), "")</f>
        <v>-0.8876481006</v>
      </c>
      <c r="AC117" s="7" t="str">
        <f>iferror(VLOOKUP($A117, Awario!$A$2:$Z1000, 11, false), "")</f>
        <v/>
      </c>
      <c r="AD117" s="7">
        <f>iferror(VLOOKUP($A117, Awario!$A$2:$Z1000, 12, false), "")</f>
        <v>-0.7814782483</v>
      </c>
      <c r="AE117" s="8">
        <f t="shared" si="3"/>
        <v>-0.8840125838</v>
      </c>
      <c r="AG117" s="7">
        <f t="shared" si="4"/>
        <v>0.06356526248</v>
      </c>
      <c r="AH117" s="7">
        <f>iferror(vlookup(A117, 'October Results'!A$1:AM1000, 39, false), "")</f>
        <v>0.05791917977</v>
      </c>
      <c r="AI117" s="3">
        <f t="shared" si="5"/>
        <v>0.0621537418</v>
      </c>
    </row>
    <row r="118">
      <c r="A118" s="3">
        <v>1018.0</v>
      </c>
      <c r="B118" s="1" t="s">
        <v>77</v>
      </c>
      <c r="C118" s="7">
        <f>lookup($A118, NIL!$A27:A1000, NIL!C27:C1000)</f>
        <v>4</v>
      </c>
      <c r="D118" s="7">
        <f>lookup($A118, NIL!$A27:B1000, NIL!D27:D1000)</f>
        <v>1</v>
      </c>
      <c r="E118" s="7">
        <f>lookup($A118, NIL!$A27:D1000, NIL!E27:E1000)</f>
        <v>0.1985627281</v>
      </c>
      <c r="F118" s="7">
        <f>lookup($A118, NIL!$A27:D1000, NIL!F27:F1000)</f>
        <v>0.4169132689</v>
      </c>
      <c r="G118" s="7">
        <f>lookup($A118, NIL!$A27:E1000, NIL!G27:G1000)</f>
        <v>0.3077379985</v>
      </c>
      <c r="H118" s="8">
        <f t="shared" si="1"/>
        <v>0.5547413799</v>
      </c>
      <c r="J118" s="7">
        <f>lookup($A118, TMUI!$A27:H1000, TMUI!C27:C1000)</f>
        <v>88.82</v>
      </c>
      <c r="K118" s="7">
        <f>lookup($A118, TMUI!$A27:I1000, TMUI!D27:D1000)</f>
        <v>67.43</v>
      </c>
      <c r="L118" s="7">
        <f>lookup($A118, TMUI!$A27:J1000, TMUI!E27:E1000)</f>
        <v>75.76</v>
      </c>
      <c r="M118" s="7">
        <f>lookup($A118, TMUI!$A27:K1000, TMUI!F27:F1000)</f>
        <v>38.04</v>
      </c>
      <c r="N118" s="7">
        <f>lookup($A118, TMUI!$A27:L1000, TMUI!G27:G1000)</f>
        <v>0.9841186547</v>
      </c>
      <c r="O118" s="7">
        <f>lookup($A118, TMUI!$A27:M1000, TMUI!H27:H1000)</f>
        <v>-0.03845493066</v>
      </c>
      <c r="P118" s="7">
        <f>lookup($A118, TMUI!$A27:N1000, TMUI!I27:I1000)</f>
        <v>0.4537987796</v>
      </c>
      <c r="Q118" s="7">
        <f>lookup($A118, TMUI!$A27:O1000, TMUI!J27:J1000)</f>
        <v>-0.9590452247</v>
      </c>
      <c r="R118" s="7">
        <f>lookup($A118, TMUI!$A27:P1000, TMUI!K27:K1000)</f>
        <v>0.1101043197</v>
      </c>
      <c r="S118" s="8">
        <f t="shared" si="2"/>
        <v>0.3318197097</v>
      </c>
      <c r="U118" s="7">
        <f>iferror(VLOOKUP($A118, Awario!$A$2:$G1000, 3, false), "")</f>
        <v>0</v>
      </c>
      <c r="V118" s="7">
        <f>iferror(VLOOKUP($A118, Awario!$A$2:$Z1000, 4, false), "")</f>
        <v>0</v>
      </c>
      <c r="W118" s="7">
        <f>iferror(VLOOKUP($A118, Awario!$A$2:$Z1000, 5, false), "")</f>
        <v>0</v>
      </c>
      <c r="X118" s="7">
        <f>iferror(VLOOKUP($A118, Awario!$A$2:$G1000, 6, false), "")</f>
        <v>0</v>
      </c>
      <c r="Y118" s="7" t="b">
        <f>iferror(VLOOKUP($A118, Awario!$A$2:$Z1000, 7, false), "")</f>
        <v>1</v>
      </c>
      <c r="Z118" s="7" t="str">
        <f>iferror(VLOOKUP($A118, Awario!$A$2:$Z1000, 8, false), "")</f>
        <v/>
      </c>
      <c r="AA118" s="7">
        <f>iferror(VLOOKUP($A118, Awario!$A$2:$Z1000, 9, false), "")</f>
        <v>-0.6753083961</v>
      </c>
      <c r="AB118" s="7">
        <f>iferror(VLOOKUP($A118, Awario!$A$2:$Z1000, 10, false), "")</f>
        <v>-0.8876481006</v>
      </c>
      <c r="AC118" s="7" t="str">
        <f>iferror(VLOOKUP($A118, Awario!$A$2:$Z1000, 11, false), "")</f>
        <v/>
      </c>
      <c r="AD118" s="7">
        <f>iferror(VLOOKUP($A118, Awario!$A$2:$Z1000, 12, false), "")</f>
        <v>-0.7814782483</v>
      </c>
      <c r="AE118" s="8">
        <f t="shared" si="3"/>
        <v>-0.8840125838</v>
      </c>
      <c r="AG118" s="7">
        <f t="shared" si="4"/>
        <v>0.0008495019088</v>
      </c>
      <c r="AH118" s="7">
        <f>iferror(vlookup(A118, 'October Results'!A$1:AM1000, 39, false), "")</f>
        <v>0.2431937403</v>
      </c>
      <c r="AI118" s="3">
        <f t="shared" si="5"/>
        <v>0.06143556152</v>
      </c>
    </row>
    <row r="119">
      <c r="A119" s="3">
        <v>1615.0</v>
      </c>
      <c r="B119" s="1" t="s">
        <v>160</v>
      </c>
      <c r="C119" s="7">
        <f>lookup($A119, NIL!$A98:A1000, NIL!C98:C1000)</f>
        <v>4</v>
      </c>
      <c r="D119" s="7">
        <f>lookup($A119, NIL!$A98:B1000, NIL!D98:D1000)</f>
        <v>1</v>
      </c>
      <c r="E119" s="7">
        <f>lookup($A119, NIL!$A98:D1000, NIL!E98:E1000)</f>
        <v>0.1985627281</v>
      </c>
      <c r="F119" s="7">
        <f>lookup($A119, NIL!$A98:D1000, NIL!F98:F1000)</f>
        <v>0.4169132689</v>
      </c>
      <c r="G119" s="7">
        <f>lookup($A119, NIL!$A98:E1000, NIL!G98:G1000)</f>
        <v>0.3077379985</v>
      </c>
      <c r="H119" s="8">
        <f t="shared" si="1"/>
        <v>0.5547413799</v>
      </c>
      <c r="J119" s="7">
        <f>lookup($A119, TMUI!$A98:H1000, TMUI!C98:C1000)</f>
        <v>92.46</v>
      </c>
      <c r="K119" s="7">
        <f>lookup($A119, TMUI!$A98:I1000, TMUI!D98:D1000)</f>
        <v>72.34</v>
      </c>
      <c r="L119" s="7">
        <f>lookup($A119, TMUI!$A98:J1000, TMUI!E98:E1000)</f>
        <v>71.72</v>
      </c>
      <c r="M119" s="7">
        <f>lookup($A119, TMUI!$A98:K1000, TMUI!F98:F1000)</f>
        <v>56.17</v>
      </c>
      <c r="N119" s="7">
        <f>lookup($A119, TMUI!$A98:L1000, TMUI!G98:G1000)</f>
        <v>1.230873882</v>
      </c>
      <c r="O119" s="7">
        <f>lookup($A119, TMUI!$A98:M1000, TMUI!H98:H1000)</f>
        <v>0.2901208225</v>
      </c>
      <c r="P119" s="7">
        <f>lookup($A119, TMUI!$A98:N1000, TMUI!I98:I1000)</f>
        <v>0.1555225152</v>
      </c>
      <c r="Q119" s="7">
        <f>lookup($A119, TMUI!$A98:O1000, TMUI!J98:J1000)</f>
        <v>0.1258506096</v>
      </c>
      <c r="R119" s="7">
        <f>lookup($A119, TMUI!$A98:P1000, TMUI!K98:K1000)</f>
        <v>0.4505919573</v>
      </c>
      <c r="S119" s="8">
        <f t="shared" si="2"/>
        <v>0.6712614672</v>
      </c>
      <c r="U119" s="7">
        <f>iferror(VLOOKUP($A119, Awario!$A$2:$G1000, 3, false), "")</f>
        <v>0</v>
      </c>
      <c r="V119" s="7">
        <f>iferror(VLOOKUP($A119, Awario!$A$2:$Z1000, 4, false), "")</f>
        <v>0</v>
      </c>
      <c r="W119" s="7">
        <f>iferror(VLOOKUP($A119, Awario!$A$2:$Z1000, 5, false), "")</f>
        <v>0</v>
      </c>
      <c r="X119" s="7">
        <f>iferror(VLOOKUP($A119, Awario!$A$2:$G1000, 6, false), "")</f>
        <v>0</v>
      </c>
      <c r="Y119" s="7" t="b">
        <f>iferror(VLOOKUP($A119, Awario!$A$2:$Z1000, 7, false), "")</f>
        <v>1</v>
      </c>
      <c r="Z119" s="7" t="str">
        <f>iferror(VLOOKUP($A119, Awario!$A$2:$Z1000, 8, false), "")</f>
        <v/>
      </c>
      <c r="AA119" s="7">
        <f>iferror(VLOOKUP($A119, Awario!$A$2:$Z1000, 9, false), "")</f>
        <v>-0.6753083961</v>
      </c>
      <c r="AB119" s="7">
        <f>iferror(VLOOKUP($A119, Awario!$A$2:$Z1000, 10, false), "")</f>
        <v>-0.8876481006</v>
      </c>
      <c r="AC119" s="7" t="str">
        <f>iferror(VLOOKUP($A119, Awario!$A$2:$Z1000, 11, false), "")</f>
        <v/>
      </c>
      <c r="AD119" s="7">
        <f>iferror(VLOOKUP($A119, Awario!$A$2:$Z1000, 12, false), "")</f>
        <v>-0.7814782483</v>
      </c>
      <c r="AE119" s="8">
        <f t="shared" si="3"/>
        <v>-0.8840125838</v>
      </c>
      <c r="AG119" s="7">
        <f t="shared" si="4"/>
        <v>0.1139967544</v>
      </c>
      <c r="AH119" s="7">
        <f>iferror(vlookup(A119, 'October Results'!A$1:AM1000, 39, false), "")</f>
        <v>-0.1002040896</v>
      </c>
      <c r="AI119" s="3">
        <f t="shared" si="5"/>
        <v>0.06044654341</v>
      </c>
    </row>
    <row r="120">
      <c r="A120" s="3">
        <v>949.0</v>
      </c>
      <c r="B120" s="1" t="s">
        <v>74</v>
      </c>
      <c r="C120" s="7">
        <f>lookup($A120, NIL!$A25:A1000, NIL!C25:C1000)</f>
        <v>4</v>
      </c>
      <c r="D120" s="7">
        <f>lookup($A120, NIL!$A25:B1000, NIL!D25:D1000)</f>
        <v>1</v>
      </c>
      <c r="E120" s="7">
        <f>lookup($A120, NIL!$A25:D1000, NIL!E25:E1000)</f>
        <v>0.1985627281</v>
      </c>
      <c r="F120" s="7">
        <f>lookup($A120, NIL!$A25:D1000, NIL!F25:F1000)</f>
        <v>0.4169132689</v>
      </c>
      <c r="G120" s="7">
        <f>lookup($A120, NIL!$A25:E1000, NIL!G25:G1000)</f>
        <v>0.3077379985</v>
      </c>
      <c r="H120" s="8">
        <f t="shared" si="1"/>
        <v>0.5547413799</v>
      </c>
      <c r="J120" s="7">
        <f>lookup($A120, TMUI!$A25:H1000, TMUI!C25:C1000)</f>
        <v>88.05</v>
      </c>
      <c r="K120" s="7">
        <f>lookup($A120, TMUI!$A25:I1000, TMUI!D25:D1000)</f>
        <v>76.6</v>
      </c>
      <c r="L120" s="7">
        <f>lookup($A120, TMUI!$A25:J1000, TMUI!E25:E1000)</f>
        <v>71.33</v>
      </c>
      <c r="M120" s="7">
        <f>lookup($A120, TMUI!$A25:K1000, TMUI!F25:F1000)</f>
        <v>49.79</v>
      </c>
      <c r="N120" s="7">
        <f>lookup($A120, TMUI!$A25:L1000, TMUI!G25:G1000)</f>
        <v>0.9319204335</v>
      </c>
      <c r="O120" s="7">
        <f>lookup($A120, TMUI!$A25:M1000, TMUI!H25:H1000)</f>
        <v>0.5751987671</v>
      </c>
      <c r="P120" s="7">
        <f>lookup($A120, TMUI!$A25:N1000, TMUI!I25:I1000)</f>
        <v>0.1267285194</v>
      </c>
      <c r="Q120" s="7">
        <f>lookup($A120, TMUI!$A25:O1000, TMUI!J25:J1000)</f>
        <v>-0.255927406</v>
      </c>
      <c r="R120" s="7">
        <f>lookup($A120, TMUI!$A25:P1000, TMUI!K25:K1000)</f>
        <v>0.3444800785</v>
      </c>
      <c r="S120" s="8">
        <f t="shared" si="2"/>
        <v>0.5869242528</v>
      </c>
      <c r="U120" s="7">
        <f>iferror(VLOOKUP($A120, Awario!$A$2:$G1000, 3, false), "")</f>
        <v>0</v>
      </c>
      <c r="V120" s="7">
        <f>iferror(VLOOKUP($A120, Awario!$A$2:$Z1000, 4, false), "")</f>
        <v>0</v>
      </c>
      <c r="W120" s="7">
        <f>iferror(VLOOKUP($A120, Awario!$A$2:$Z1000, 5, false), "")</f>
        <v>0</v>
      </c>
      <c r="X120" s="7">
        <f>iferror(VLOOKUP($A120, Awario!$A$2:$G1000, 6, false), "")</f>
        <v>0</v>
      </c>
      <c r="Y120" s="7" t="b">
        <f>iferror(VLOOKUP($A120, Awario!$A$2:$Z1000, 7, false), "")</f>
        <v>1</v>
      </c>
      <c r="Z120" s="7" t="str">
        <f>iferror(VLOOKUP($A120, Awario!$A$2:$Z1000, 8, false), "")</f>
        <v/>
      </c>
      <c r="AA120" s="7">
        <f>iferror(VLOOKUP($A120, Awario!$A$2:$Z1000, 9, false), "")</f>
        <v>-0.6753083961</v>
      </c>
      <c r="AB120" s="7">
        <f>iferror(VLOOKUP($A120, Awario!$A$2:$Z1000, 10, false), "")</f>
        <v>-0.8876481006</v>
      </c>
      <c r="AC120" s="7" t="str">
        <f>iferror(VLOOKUP($A120, Awario!$A$2:$Z1000, 11, false), "")</f>
        <v/>
      </c>
      <c r="AD120" s="7">
        <f>iferror(VLOOKUP($A120, Awario!$A$2:$Z1000, 12, false), "")</f>
        <v>-0.7814782483</v>
      </c>
      <c r="AE120" s="8">
        <f t="shared" si="3"/>
        <v>-0.8840125838</v>
      </c>
      <c r="AG120" s="7">
        <f t="shared" si="4"/>
        <v>0.08588434961</v>
      </c>
      <c r="AH120" s="7">
        <f>iferror(vlookup(A120, 'October Results'!A$1:AM1000, 39, false), "")</f>
        <v>-0.02126981438</v>
      </c>
      <c r="AI120" s="3">
        <f t="shared" si="5"/>
        <v>0.05909580861</v>
      </c>
    </row>
    <row r="121">
      <c r="A121" s="3">
        <v>541.0</v>
      </c>
      <c r="B121" s="1" t="s">
        <v>51</v>
      </c>
      <c r="C121" s="7">
        <f>lookup($A121, NIL!$A8:A1000, NIL!C8:C1000)</f>
        <v>4</v>
      </c>
      <c r="D121" s="7">
        <f>lookup($A121, NIL!$A8:B1000, NIL!D8:D1000)</f>
        <v>1</v>
      </c>
      <c r="E121" s="7">
        <f>lookup($A121, NIL!$A8:D1000, NIL!E8:E1000)</f>
        <v>0.1985627281</v>
      </c>
      <c r="F121" s="7">
        <f>lookup($A121, NIL!$A8:D1000, NIL!F8:F1000)</f>
        <v>0.4169132689</v>
      </c>
      <c r="G121" s="7">
        <f>lookup($A121, NIL!$A8:E1000, NIL!G8:G1000)</f>
        <v>0.3077379985</v>
      </c>
      <c r="H121" s="8">
        <f t="shared" si="1"/>
        <v>0.5547413799</v>
      </c>
      <c r="J121" s="7">
        <f>lookup($A121, TMUI!$A8:H1000, TMUI!C8:C1000)</f>
        <v>77.47</v>
      </c>
      <c r="K121" s="7">
        <f>lookup($A121, TMUI!$A8:I1000, TMUI!D8:D1000)</f>
        <v>69.56</v>
      </c>
      <c r="L121" s="7">
        <f>lookup($A121, TMUI!$A8:J1000, TMUI!E8:E1000)</f>
        <v>72</v>
      </c>
      <c r="M121" s="7">
        <f>lookup($A121, TMUI!$A8:K1000, TMUI!F8:F1000)</f>
        <v>66.68</v>
      </c>
      <c r="N121" s="7">
        <f>lookup($A121, TMUI!$A8:L1000, TMUI!G8:G1000)</f>
        <v>0.2147033164</v>
      </c>
      <c r="O121" s="7">
        <f>lookup($A121, TMUI!$A8:M1000, TMUI!H8:H1000)</f>
        <v>0.1040840417</v>
      </c>
      <c r="P121" s="7">
        <f>lookup($A121, TMUI!$A8:N1000, TMUI!I8:I1000)</f>
        <v>0.1761951276</v>
      </c>
      <c r="Q121" s="7">
        <f>lookup($A121, TMUI!$A8:O1000, TMUI!J8:J1000)</f>
        <v>0.7547670585</v>
      </c>
      <c r="R121" s="7">
        <f>lookup($A121, TMUI!$A8:P1000, TMUI!K8:K1000)</f>
        <v>0.312437386</v>
      </c>
      <c r="S121" s="8">
        <f t="shared" si="2"/>
        <v>0.5589609879</v>
      </c>
      <c r="U121" s="7">
        <f>iferror(VLOOKUP($A121, Awario!$A$2:$G1000, 3, false), "")</f>
        <v>0</v>
      </c>
      <c r="V121" s="7">
        <f>iferror(VLOOKUP($A121, Awario!$A$2:$Z1000, 4, false), "")</f>
        <v>0</v>
      </c>
      <c r="W121" s="7">
        <f>iferror(VLOOKUP($A121, Awario!$A$2:$Z1000, 5, false), "")</f>
        <v>0</v>
      </c>
      <c r="X121" s="7">
        <f>iferror(VLOOKUP($A121, Awario!$A$2:$G1000, 6, false), "")</f>
        <v>0</v>
      </c>
      <c r="Y121" s="7" t="b">
        <f>iferror(VLOOKUP($A121, Awario!$A$2:$Z1000, 7, false), "")</f>
        <v>1</v>
      </c>
      <c r="Z121" s="7" t="str">
        <f>iferror(VLOOKUP($A121, Awario!$A$2:$Z1000, 8, false), "")</f>
        <v/>
      </c>
      <c r="AA121" s="7">
        <f>iferror(VLOOKUP($A121, Awario!$A$2:$Z1000, 9, false), "")</f>
        <v>-0.6753083961</v>
      </c>
      <c r="AB121" s="7">
        <f>iferror(VLOOKUP($A121, Awario!$A$2:$Z1000, 10, false), "")</f>
        <v>-0.8876481006</v>
      </c>
      <c r="AC121" s="7" t="str">
        <f>iferror(VLOOKUP($A121, Awario!$A$2:$Z1000, 11, false), "")</f>
        <v/>
      </c>
      <c r="AD121" s="7">
        <f>iferror(VLOOKUP($A121, Awario!$A$2:$Z1000, 12, false), "")</f>
        <v>-0.7814782483</v>
      </c>
      <c r="AE121" s="8">
        <f t="shared" si="3"/>
        <v>-0.8840125838</v>
      </c>
      <c r="AG121" s="7">
        <f t="shared" si="4"/>
        <v>0.07656326133</v>
      </c>
      <c r="AH121" s="7">
        <f>iferror(vlookup(A121, 'October Results'!A$1:AM1000, 39, false), "")</f>
        <v>-0.02182075352</v>
      </c>
      <c r="AI121" s="3">
        <f t="shared" si="5"/>
        <v>0.05196725762</v>
      </c>
    </row>
    <row r="122">
      <c r="A122" s="3">
        <v>1874.0</v>
      </c>
      <c r="B122" s="1" t="s">
        <v>215</v>
      </c>
      <c r="C122" s="7">
        <f>lookup($A122, NIL!$A159:A1000, NIL!C159:C1000)</f>
        <v>4</v>
      </c>
      <c r="D122" s="7">
        <f>lookup($A122, NIL!$A159:B1000, NIL!D159:D1000)</f>
        <v>1</v>
      </c>
      <c r="E122" s="7">
        <f>lookup($A122, NIL!$A159:D1000, NIL!E159:E1000)</f>
        <v>0.1985627281</v>
      </c>
      <c r="F122" s="7">
        <f>lookup($A122, NIL!$A159:D1000, NIL!F159:F1000)</f>
        <v>0.4169132689</v>
      </c>
      <c r="G122" s="7">
        <f>lookup($A122, NIL!$A159:E1000, NIL!G159:G1000)</f>
        <v>0.3077379985</v>
      </c>
      <c r="H122" s="8">
        <f t="shared" si="1"/>
        <v>0.5547413799</v>
      </c>
      <c r="J122" s="7">
        <f>lookup($A122, TMUI!$A159:H1000, TMUI!C159:C1000)</f>
        <v>82.93</v>
      </c>
      <c r="K122" s="7">
        <f>lookup($A122, TMUI!$A159:I1000, TMUI!D159:D1000)</f>
        <v>73.13</v>
      </c>
      <c r="L122" s="7">
        <f>lookup($A122, TMUI!$A159:J1000, TMUI!E159:E1000)</f>
        <v>84.3</v>
      </c>
      <c r="M122" s="7">
        <f>lookup($A122, TMUI!$A159:K1000, TMUI!F159:F1000)</f>
        <v>74.14</v>
      </c>
      <c r="N122" s="7">
        <f>lookup($A122, TMUI!$A159:L1000, TMUI!G159:G1000)</f>
        <v>0.5848361576</v>
      </c>
      <c r="O122" s="7">
        <f>lookup($A122, TMUI!$A159:M1000, TMUI!H159:H1000)</f>
        <v>0.3429873897</v>
      </c>
      <c r="P122" s="7">
        <f>lookup($A122, TMUI!$A159:N1000, TMUI!I159:I1000)</f>
        <v>1.084313457</v>
      </c>
      <c r="Q122" s="7">
        <f>lookup($A122, TMUI!$A159:O1000, TMUI!J159:J1000)</f>
        <v>1.201172074</v>
      </c>
      <c r="R122" s="7">
        <f>lookup($A122, TMUI!$A159:P1000, TMUI!K159:K1000)</f>
        <v>0.8033272695</v>
      </c>
      <c r="S122" s="8">
        <f t="shared" si="2"/>
        <v>0.8962852612</v>
      </c>
      <c r="U122" s="7">
        <f>iferror(VLOOKUP($A122, Awario!$A$2:$G1000, 3, false), "")</f>
        <v>0</v>
      </c>
      <c r="V122" s="7" t="str">
        <f>iferror(VLOOKUP($A122, Awario!$A$2:$Z1000, 4, false), "")</f>
        <v/>
      </c>
      <c r="W122" s="7">
        <f>iferror(VLOOKUP($A122, Awario!$A$2:$Z1000, 5, false), "")</f>
        <v>0</v>
      </c>
      <c r="X122" s="7">
        <f>iferror(VLOOKUP($A122, Awario!$A$2:$G1000, 6, false), "")</f>
        <v>0</v>
      </c>
      <c r="Y122" s="7" t="b">
        <f>iferror(VLOOKUP($A122, Awario!$A$2:$Z1000, 7, false), "")</f>
        <v>1</v>
      </c>
      <c r="Z122" s="7" t="str">
        <f>iferror(VLOOKUP($A122, Awario!$A$2:$Z1000, 8, false), "")</f>
        <v/>
      </c>
      <c r="AA122" s="7">
        <f>iferror(VLOOKUP($A122, Awario!$A$2:$Z1000, 9, false), "")</f>
        <v>-0.6753083961</v>
      </c>
      <c r="AB122" s="7">
        <f>iferror(VLOOKUP($A122, Awario!$A$2:$Z1000, 10, false), "")</f>
        <v>-0.8876481006</v>
      </c>
      <c r="AC122" s="7" t="str">
        <f>iferror(VLOOKUP($A122, Awario!$A$2:$Z1000, 11, false), "")</f>
        <v/>
      </c>
      <c r="AD122" s="7">
        <f>iferror(VLOOKUP($A122, Awario!$A$2:$Z1000, 12, false), "")</f>
        <v>-0.7814782483</v>
      </c>
      <c r="AE122" s="8">
        <f t="shared" si="3"/>
        <v>-0.8840125838</v>
      </c>
      <c r="AG122" s="7">
        <f t="shared" si="4"/>
        <v>0.1890046858</v>
      </c>
      <c r="AH122" s="7">
        <f>iferror(vlookup(A122, 'October Results'!A$1:AM1000, 39, false), "")</f>
        <v>-0.3957744954</v>
      </c>
      <c r="AI122" s="3">
        <f t="shared" si="5"/>
        <v>0.04280989047</v>
      </c>
    </row>
    <row r="123">
      <c r="A123" s="3">
        <v>871.0</v>
      </c>
      <c r="B123" s="1" t="s">
        <v>68</v>
      </c>
      <c r="C123" s="7">
        <f>lookup($A123, NIL!$A21:A1000, NIL!C21:C1000)</f>
        <v>4</v>
      </c>
      <c r="D123" s="7">
        <f>lookup($A123, NIL!$A21:B1000, NIL!D21:D1000)</f>
        <v>1</v>
      </c>
      <c r="E123" s="7">
        <f>lookup($A123, NIL!$A21:D1000, NIL!E21:E1000)</f>
        <v>0.1985627281</v>
      </c>
      <c r="F123" s="7">
        <f>lookup($A123, NIL!$A21:D1000, NIL!F21:F1000)</f>
        <v>0.4169132689</v>
      </c>
      <c r="G123" s="7">
        <f>lookup($A123, NIL!$A21:E1000, NIL!G21:G1000)</f>
        <v>0.3077379985</v>
      </c>
      <c r="H123" s="8">
        <f t="shared" si="1"/>
        <v>0.5547413799</v>
      </c>
      <c r="J123" s="7">
        <f>lookup($A123, TMUI!$A21:H1000, TMUI!C21:C1000)</f>
        <v>79.45</v>
      </c>
      <c r="K123" s="7">
        <f>lookup($A123, TMUI!$A21:I1000, TMUI!D21:D1000)</f>
        <v>71.42</v>
      </c>
      <c r="L123" s="7">
        <f>lookup($A123, TMUI!$A21:J1000, TMUI!E21:E1000)</f>
        <v>65.41</v>
      </c>
      <c r="M123" s="7">
        <f>lookup($A123, TMUI!$A21:K1000, TMUI!F21:F1000)</f>
        <v>52.09</v>
      </c>
      <c r="N123" s="7">
        <f>lookup($A123, TMUI!$A21:L1000, TMUI!G21:G1000)</f>
        <v>0.3489273138</v>
      </c>
      <c r="O123" s="7">
        <f>lookup($A123, TMUI!$A21:M1000, TMUI!H21:H1000)</f>
        <v>0.2285546936</v>
      </c>
      <c r="P123" s="7">
        <f>lookup($A123, TMUI!$A21:N1000, TMUI!I21:I1000)</f>
        <v>-0.310349571</v>
      </c>
      <c r="Q123" s="7">
        <f>lookup($A123, TMUI!$A21:O1000, TMUI!J21:J1000)</f>
        <v>-0.118295833</v>
      </c>
      <c r="R123" s="7">
        <f>lookup($A123, TMUI!$A21:P1000, TMUI!K21:K1000)</f>
        <v>0.03720915083</v>
      </c>
      <c r="S123" s="8">
        <f t="shared" si="2"/>
        <v>0.1928967362</v>
      </c>
      <c r="U123" s="7">
        <f>iferror(VLOOKUP($A123, Awario!$A$2:$G1000, 3, false), "")</f>
        <v>2</v>
      </c>
      <c r="V123" s="7">
        <f>iferror(VLOOKUP($A123, Awario!$A$2:$Z1000, 4, false), "")</f>
        <v>0</v>
      </c>
      <c r="W123" s="7">
        <f>iferror(VLOOKUP($A123, Awario!$A$2:$Z1000, 5, false), "")</f>
        <v>0</v>
      </c>
      <c r="X123" s="7">
        <f>iferror(VLOOKUP($A123, Awario!$A$2:$G1000, 6, false), "")</f>
        <v>0</v>
      </c>
      <c r="Y123" s="7" t="b">
        <f>iferror(VLOOKUP($A123, Awario!$A$2:$Z1000, 7, false), "")</f>
        <v>1</v>
      </c>
      <c r="Z123" s="7" t="str">
        <f>iferror(VLOOKUP($A123, Awario!$A$2:$Z1000, 8, false), "")</f>
        <v/>
      </c>
      <c r="AA123" s="7">
        <f>iferror(VLOOKUP($A123, Awario!$A$2:$Z1000, 9, false), "")</f>
        <v>-0.6753083961</v>
      </c>
      <c r="AB123" s="7">
        <f>iferror(VLOOKUP($A123, Awario!$A$2:$Z1000, 10, false), "")</f>
        <v>0.1650714012</v>
      </c>
      <c r="AC123" s="7" t="str">
        <f>iferror(VLOOKUP($A123, Awario!$A$2:$Z1000, 11, false), "")</f>
        <v/>
      </c>
      <c r="AD123" s="7">
        <f>iferror(VLOOKUP($A123, Awario!$A$2:$Z1000, 12, false), "")</f>
        <v>-0.2551184975</v>
      </c>
      <c r="AE123" s="8">
        <f t="shared" si="3"/>
        <v>-0.5050925633</v>
      </c>
      <c r="AG123" s="7">
        <f t="shared" si="4"/>
        <v>0.0808485176</v>
      </c>
      <c r="AH123" s="7">
        <f>iferror(vlookup(A123, 'October Results'!A$1:AM1000, 39, false), "")</f>
        <v>-0.08054977845</v>
      </c>
      <c r="AI123" s="3">
        <f t="shared" si="5"/>
        <v>0.04049894359</v>
      </c>
    </row>
    <row r="124">
      <c r="A124" s="3">
        <v>1726.0</v>
      </c>
      <c r="B124" s="1" t="s">
        <v>176</v>
      </c>
      <c r="C124" s="7">
        <f>lookup($A124, NIL!$A117:A1000, NIL!C117:C1000)</f>
        <v>4</v>
      </c>
      <c r="D124" s="7">
        <f>lookup($A124, NIL!$A117:B1000, NIL!D117:D1000)</f>
        <v>1</v>
      </c>
      <c r="E124" s="7">
        <f>lookup($A124, NIL!$A117:D1000, NIL!E117:E1000)</f>
        <v>0.1985627281</v>
      </c>
      <c r="F124" s="7">
        <f>lookup($A124, NIL!$A117:D1000, NIL!F117:F1000)</f>
        <v>0.4169132689</v>
      </c>
      <c r="G124" s="7">
        <f>lookup($A124, NIL!$A117:E1000, NIL!G117:G1000)</f>
        <v>0.3077379985</v>
      </c>
      <c r="H124" s="8">
        <f t="shared" si="1"/>
        <v>0.5547413799</v>
      </c>
      <c r="J124" s="7">
        <f>lookup($A124, TMUI!$A117:H1000, TMUI!C117:C1000)</f>
        <v>82.31</v>
      </c>
      <c r="K124" s="7">
        <f>lookup($A124, TMUI!$A117:I1000, TMUI!D117:D1000)</f>
        <v>67.97</v>
      </c>
      <c r="L124" s="7">
        <f>lookup($A124, TMUI!$A117:J1000, TMUI!E117:E1000)</f>
        <v>73.95</v>
      </c>
      <c r="M124" s="7">
        <f>lookup($A124, TMUI!$A117:K1000, TMUI!F117:F1000)</f>
        <v>49.47</v>
      </c>
      <c r="N124" s="7">
        <f>lookup($A124, TMUI!$A117:L1000, TMUI!G117:G1000)</f>
        <v>0.542806421</v>
      </c>
      <c r="O124" s="7">
        <f>lookup($A124, TMUI!$A117:M1000, TMUI!H117:H1000)</f>
        <v>-0.002318289791</v>
      </c>
      <c r="P124" s="7">
        <f>lookup($A124, TMUI!$A117:N1000, TMUI!I117:I1000)</f>
        <v>0.3201651067</v>
      </c>
      <c r="Q124" s="7">
        <f>lookup($A124, TMUI!$A117:O1000, TMUI!J117:J1000)</f>
        <v>-0.2750761466</v>
      </c>
      <c r="R124" s="7">
        <f>lookup($A124, TMUI!$A117:P1000, TMUI!K117:K1000)</f>
        <v>0.1463942728</v>
      </c>
      <c r="S124" s="8">
        <f t="shared" si="2"/>
        <v>0.3826150452</v>
      </c>
      <c r="U124" s="7">
        <f>iferror(VLOOKUP($A124, Awario!$A$2:$G1000, 3, false), "")</f>
        <v>0</v>
      </c>
      <c r="V124" s="7">
        <f>iferror(VLOOKUP($A124, Awario!$A$2:$Z1000, 4, false), "")</f>
        <v>0</v>
      </c>
      <c r="W124" s="7">
        <f>iferror(VLOOKUP($A124, Awario!$A$2:$Z1000, 5, false), "")</f>
        <v>133</v>
      </c>
      <c r="X124" s="7">
        <f>iferror(VLOOKUP($A124, Awario!$A$2:$G1000, 6, false), "")</f>
        <v>2.123851641</v>
      </c>
      <c r="Y124" s="7" t="b">
        <f>iferror(VLOOKUP($A124, Awario!$A$2:$Z1000, 7, false), "")</f>
        <v>1</v>
      </c>
      <c r="Z124" s="7" t="str">
        <f>iferror(VLOOKUP($A124, Awario!$A$2:$Z1000, 8, false), "")</f>
        <v/>
      </c>
      <c r="AA124" s="7">
        <f>iferror(VLOOKUP($A124, Awario!$A$2:$Z1000, 9, false), "")</f>
        <v>0.6194647037</v>
      </c>
      <c r="AB124" s="7">
        <f>iferror(VLOOKUP($A124, Awario!$A$2:$Z1000, 10, false), "")</f>
        <v>-0.8876481006</v>
      </c>
      <c r="AC124" s="7" t="str">
        <f>iferror(VLOOKUP($A124, Awario!$A$2:$Z1000, 11, false), "")</f>
        <v/>
      </c>
      <c r="AD124" s="7">
        <f>iferror(VLOOKUP($A124, Awario!$A$2:$Z1000, 12, false), "")</f>
        <v>-0.1340916984</v>
      </c>
      <c r="AE124" s="8">
        <f t="shared" si="3"/>
        <v>-0.3661853334</v>
      </c>
      <c r="AG124" s="7">
        <f t="shared" si="4"/>
        <v>0.1903903639</v>
      </c>
      <c r="AH124" s="7">
        <f>iferror(vlookup(A124, 'October Results'!A$1:AM1000, 39, false), "")</f>
        <v>-0.4554687699</v>
      </c>
      <c r="AI124" s="3">
        <f t="shared" si="5"/>
        <v>0.02892558044</v>
      </c>
    </row>
    <row r="125">
      <c r="A125" s="3">
        <v>1746.0</v>
      </c>
      <c r="B125" s="1" t="s">
        <v>178</v>
      </c>
      <c r="C125" s="7">
        <f>lookup($A125, NIL!$A122:A1000, NIL!C122:C1000)</f>
        <v>4</v>
      </c>
      <c r="D125" s="7">
        <f>lookup($A125, NIL!$A122:B1000, NIL!D122:D1000)</f>
        <v>1</v>
      </c>
      <c r="E125" s="7">
        <f>lookup($A125, NIL!$A122:D1000, NIL!E122:E1000)</f>
        <v>0.1985627281</v>
      </c>
      <c r="F125" s="7">
        <f>lookup($A125, NIL!$A122:D1000, NIL!F122:F1000)</f>
        <v>0.4169132689</v>
      </c>
      <c r="G125" s="7">
        <f>lookup($A125, NIL!$A122:E1000, NIL!G122:G1000)</f>
        <v>0.3077379985</v>
      </c>
      <c r="H125" s="8">
        <f t="shared" si="1"/>
        <v>0.5547413799</v>
      </c>
      <c r="J125" s="7">
        <f>lookup($A125, TMUI!$A122:H1000, TMUI!C122:C1000)</f>
        <v>74.78</v>
      </c>
      <c r="K125" s="7">
        <f>lookup($A125, TMUI!$A122:I1000, TMUI!D122:D1000)</f>
        <v>51.04</v>
      </c>
      <c r="L125" s="7">
        <f>lookup($A125, TMUI!$A122:J1000, TMUI!E122:E1000)</f>
        <v>58.2</v>
      </c>
      <c r="M125" s="7">
        <f>lookup($A125, TMUI!$A122:K1000, TMUI!F122:F1000)</f>
        <v>42.95</v>
      </c>
      <c r="N125" s="7">
        <f>lookup($A125, TMUI!$A122:L1000, TMUI!G122:G1000)</f>
        <v>0.03234849178</v>
      </c>
      <c r="O125" s="7">
        <f>lookup($A125, TMUI!$A122:M1000, TMUI!H122:H1000)</f>
        <v>-1.135268901</v>
      </c>
      <c r="P125" s="7">
        <f>lookup($A125, TMUI!$A122:N1000, TMUI!I122:I1000)</f>
        <v>-0.8426693399</v>
      </c>
      <c r="Q125" s="7">
        <f>lookup($A125, TMUI!$A122:O1000, TMUI!J122:J1000)</f>
        <v>-0.6652317362</v>
      </c>
      <c r="R125" s="7">
        <f>lookup($A125, TMUI!$A122:P1000, TMUI!K122:K1000)</f>
        <v>-0.6527053713</v>
      </c>
      <c r="S125" s="8">
        <f t="shared" si="2"/>
        <v>-0.8079018327</v>
      </c>
      <c r="U125" s="7" t="str">
        <f>iferror(VLOOKUP($A125, Awario!$A$2:$G1000, 3, false), "")</f>
        <v/>
      </c>
      <c r="V125" s="7" t="str">
        <f>iferror(VLOOKUP($A125, Awario!$A$2:$Z1000, 4, false), "")</f>
        <v/>
      </c>
      <c r="W125" s="7" t="str">
        <f>iferror(VLOOKUP($A125, Awario!$A$2:$Z1000, 5, false), "")</f>
        <v/>
      </c>
      <c r="X125" s="7" t="str">
        <f>iferror(VLOOKUP($A125, Awario!$A$2:$G1000, 6, false), "")</f>
        <v/>
      </c>
      <c r="Y125" s="7" t="str">
        <f>iferror(VLOOKUP($A125, Awario!$A$2:$Z1000, 7, false), "")</f>
        <v/>
      </c>
      <c r="Z125" s="7" t="str">
        <f>iferror(VLOOKUP($A125, Awario!$A$2:$Z1000, 8, false), "")</f>
        <v/>
      </c>
      <c r="AA125" s="7" t="str">
        <f>iferror(VLOOKUP($A125, Awario!$A$2:$Z1000, 9, false), "")</f>
        <v/>
      </c>
      <c r="AB125" s="7" t="str">
        <f>iferror(VLOOKUP($A125, Awario!$A$2:$Z1000, 10, false), "")</f>
        <v/>
      </c>
      <c r="AC125" s="7" t="str">
        <f>iferror(VLOOKUP($A125, Awario!$A$2:$Z1000, 11, false), "")</f>
        <v/>
      </c>
      <c r="AD125" s="7" t="str">
        <f>iferror(VLOOKUP($A125, Awario!$A$2:$Z1000, 12, false), "")</f>
        <v/>
      </c>
      <c r="AE125" s="8" t="str">
        <f t="shared" si="3"/>
        <v/>
      </c>
      <c r="AG125" s="7">
        <f t="shared" si="4"/>
        <v>-0.1265802264</v>
      </c>
      <c r="AH125" s="7">
        <f>iferror(vlookup(A125, 'October Results'!A$1:AM1000, 39, false), "")</f>
        <v>0.4607057234</v>
      </c>
      <c r="AI125" s="3">
        <f t="shared" si="5"/>
        <v>0.02024126103</v>
      </c>
    </row>
    <row r="126">
      <c r="A126" s="3">
        <v>1754.0</v>
      </c>
      <c r="B126" s="1" t="s">
        <v>182</v>
      </c>
      <c r="C126" s="7">
        <f>lookup($A126, NIL!$A125:A1000, NIL!C125:C1000)</f>
        <v>4</v>
      </c>
      <c r="D126" s="7">
        <f>lookup($A126, NIL!$A125:B1000, NIL!D125:D1000)</f>
        <v>1</v>
      </c>
      <c r="E126" s="7">
        <f>lookup($A126, NIL!$A125:D1000, NIL!E125:E1000)</f>
        <v>0.1985627281</v>
      </c>
      <c r="F126" s="7">
        <f>lookup($A126, NIL!$A125:D1000, NIL!F125:F1000)</f>
        <v>0.4169132689</v>
      </c>
      <c r="G126" s="7">
        <f>lookup($A126, NIL!$A125:E1000, NIL!G125:G1000)</f>
        <v>0.3077379985</v>
      </c>
      <c r="H126" s="8">
        <f t="shared" si="1"/>
        <v>0.5547413799</v>
      </c>
      <c r="J126" s="7">
        <f>lookup($A126, TMUI!$A125:H1000, TMUI!C125:C1000)</f>
        <v>56.34</v>
      </c>
      <c r="K126" s="7">
        <f>lookup($A126, TMUI!$A125:I1000, TMUI!D125:D1000)</f>
        <v>49.75</v>
      </c>
      <c r="L126" s="7">
        <f>lookup($A126, TMUI!$A125:J1000, TMUI!E125:E1000)</f>
        <v>56.63</v>
      </c>
      <c r="M126" s="7">
        <f>lookup($A126, TMUI!$A125:K1000, TMUI!F125:F1000)</f>
        <v>40.72</v>
      </c>
      <c r="N126" s="7">
        <f>lookup($A126, TMUI!$A125:L1000, TMUI!G125:G1000)</f>
        <v>-1.217697221</v>
      </c>
      <c r="O126" s="7">
        <f>lookup($A126, TMUI!$A125:M1000, TMUI!H125:H1000)</f>
        <v>-1.221595321</v>
      </c>
      <c r="P126" s="7">
        <f>lookup($A126, TMUI!$A125:N1000, TMUI!I125:I1000)</f>
        <v>-0.9585836307</v>
      </c>
      <c r="Q126" s="7">
        <f>lookup($A126, TMUI!$A125:O1000, TMUI!J125:J1000)</f>
        <v>-0.7986745223</v>
      </c>
      <c r="R126" s="7">
        <f>lookup($A126, TMUI!$A125:P1000, TMUI!K125:K1000)</f>
        <v>-1.049137674</v>
      </c>
      <c r="S126" s="8">
        <f t="shared" si="2"/>
        <v>-1.024274218</v>
      </c>
      <c r="U126" s="7">
        <f>iferror(VLOOKUP($A126, Awario!$A$2:$G1000, 3, false), "")</f>
        <v>4</v>
      </c>
      <c r="V126" s="7">
        <f>iferror(VLOOKUP($A126, Awario!$A$2:$Z1000, 4, false), "")</f>
        <v>0</v>
      </c>
      <c r="W126" s="7">
        <f>iferror(VLOOKUP($A126, Awario!$A$2:$Z1000, 5, false), "")</f>
        <v>0</v>
      </c>
      <c r="X126" s="7">
        <f>iferror(VLOOKUP($A126, Awario!$A$2:$G1000, 6, false), "")</f>
        <v>0</v>
      </c>
      <c r="Y126" s="7" t="b">
        <f>iferror(VLOOKUP($A126, Awario!$A$2:$Z1000, 7, false), "")</f>
        <v>1</v>
      </c>
      <c r="Z126" s="7" t="str">
        <f>iferror(VLOOKUP($A126, Awario!$A$2:$Z1000, 8, false), "")</f>
        <v/>
      </c>
      <c r="AA126" s="7">
        <f>iferror(VLOOKUP($A126, Awario!$A$2:$Z1000, 9, false), "")</f>
        <v>-0.6753083961</v>
      </c>
      <c r="AB126" s="7">
        <f>iferror(VLOOKUP($A126, Awario!$A$2:$Z1000, 10, false), "")</f>
        <v>1.217790903</v>
      </c>
      <c r="AC126" s="7" t="str">
        <f>iferror(VLOOKUP($A126, Awario!$A$2:$Z1000, 11, false), "")</f>
        <v/>
      </c>
      <c r="AD126" s="7">
        <f>iferror(VLOOKUP($A126, Awario!$A$2:$Z1000, 12, false), "")</f>
        <v>0.2712412534</v>
      </c>
      <c r="AE126" s="8">
        <f t="shared" si="3"/>
        <v>0.5208082693</v>
      </c>
      <c r="AG126" s="7">
        <f t="shared" si="4"/>
        <v>0.01709181041</v>
      </c>
      <c r="AH126" s="7">
        <f>iferror(vlookup(A126, 'October Results'!A$1:AM1000, 39, false), "")</f>
        <v>0.02242867403</v>
      </c>
      <c r="AI126" s="3">
        <f t="shared" si="5"/>
        <v>0.01842602631</v>
      </c>
    </row>
    <row r="127">
      <c r="A127" s="3">
        <v>1712.0</v>
      </c>
      <c r="B127" s="1" t="s">
        <v>168</v>
      </c>
      <c r="C127" s="7">
        <f>lookup($A127, NIL!$A108:A1000, NIL!C108:C1000)</f>
        <v>4</v>
      </c>
      <c r="D127" s="7">
        <f>lookup($A127, NIL!$A108:B1000, NIL!D108:D1000)</f>
        <v>1</v>
      </c>
      <c r="E127" s="7">
        <f>lookup($A127, NIL!$A108:D1000, NIL!E108:E1000)</f>
        <v>0.1985627281</v>
      </c>
      <c r="F127" s="7">
        <f>lookup($A127, NIL!$A108:D1000, NIL!F108:F1000)</f>
        <v>0.4169132689</v>
      </c>
      <c r="G127" s="7">
        <f>lookup($A127, NIL!$A108:E1000, NIL!G108:G1000)</f>
        <v>0.3077379985</v>
      </c>
      <c r="H127" s="8">
        <f t="shared" si="1"/>
        <v>0.5547413799</v>
      </c>
      <c r="J127" s="7">
        <f>lookup($A127, TMUI!$A108:H1000, TMUI!C108:C1000)</f>
        <v>54.3</v>
      </c>
      <c r="K127" s="7">
        <f>lookup($A127, TMUI!$A108:I1000, TMUI!D108:D1000)</f>
        <v>62.39</v>
      </c>
      <c r="L127" s="7">
        <f>lookup($A127, TMUI!$A108:J1000, TMUI!E108:E1000)</f>
        <v>52.35</v>
      </c>
      <c r="M127" s="7">
        <f>lookup($A127, TMUI!$A108:K1000, TMUI!F108:F1000)</f>
        <v>51.47</v>
      </c>
      <c r="N127" s="7">
        <f>lookup($A127, TMUI!$A108:L1000, TMUI!G108:G1000)</f>
        <v>-1.355988612</v>
      </c>
      <c r="O127" s="7">
        <f>lookup($A127, TMUI!$A108:M1000, TMUI!H108:H1000)</f>
        <v>-0.3757302455</v>
      </c>
      <c r="P127" s="7">
        <f>lookup($A127, TMUI!$A108:N1000, TMUI!I108:I1000)</f>
        <v>-1.274579277</v>
      </c>
      <c r="Q127" s="7">
        <f>lookup($A127, TMUI!$A108:O1000, TMUI!J108:J1000)</f>
        <v>-0.1553965179</v>
      </c>
      <c r="R127" s="7">
        <f>lookup($A127, TMUI!$A108:P1000, TMUI!K108:K1000)</f>
        <v>-0.7904236631</v>
      </c>
      <c r="S127" s="8">
        <f t="shared" si="2"/>
        <v>-0.8890577389</v>
      </c>
      <c r="U127" s="7" t="str">
        <f>iferror(VLOOKUP($A127, Awario!$A$2:$G1000, 3, false), "")</f>
        <v/>
      </c>
      <c r="V127" s="7" t="str">
        <f>iferror(VLOOKUP($A127, Awario!$A$2:$Z1000, 4, false), "")</f>
        <v/>
      </c>
      <c r="W127" s="7" t="str">
        <f>iferror(VLOOKUP($A127, Awario!$A$2:$Z1000, 5, false), "")</f>
        <v/>
      </c>
      <c r="X127" s="7" t="str">
        <f>iferror(VLOOKUP($A127, Awario!$A$2:$G1000, 6, false), "")</f>
        <v/>
      </c>
      <c r="Y127" s="7" t="str">
        <f>iferror(VLOOKUP($A127, Awario!$A$2:$Z1000, 7, false), "")</f>
        <v/>
      </c>
      <c r="Z127" s="7" t="str">
        <f>iferror(VLOOKUP($A127, Awario!$A$2:$Z1000, 8, false), "")</f>
        <v/>
      </c>
      <c r="AA127" s="7" t="str">
        <f>iferror(VLOOKUP($A127, Awario!$A$2:$Z1000, 9, false), "")</f>
        <v/>
      </c>
      <c r="AB127" s="7" t="str">
        <f>iferror(VLOOKUP($A127, Awario!$A$2:$Z1000, 10, false), "")</f>
        <v/>
      </c>
      <c r="AC127" s="7" t="str">
        <f>iferror(VLOOKUP($A127, Awario!$A$2:$Z1000, 11, false), "")</f>
        <v/>
      </c>
      <c r="AD127" s="7" t="str">
        <f>iferror(VLOOKUP($A127, Awario!$A$2:$Z1000, 12, false), "")</f>
        <v/>
      </c>
      <c r="AE127" s="8" t="str">
        <f t="shared" si="3"/>
        <v/>
      </c>
      <c r="AG127" s="7">
        <f t="shared" si="4"/>
        <v>-0.1671581795</v>
      </c>
      <c r="AH127" s="7">
        <f>iferror(vlookup(A127, 'October Results'!A$1:AM1000, 39, false), "")</f>
        <v>0.5719245251</v>
      </c>
      <c r="AI127" s="3">
        <f t="shared" si="5"/>
        <v>0.01761249664</v>
      </c>
    </row>
    <row r="128">
      <c r="A128" s="3">
        <v>1412.0</v>
      </c>
      <c r="B128" s="1" t="s">
        <v>109</v>
      </c>
      <c r="C128" s="7">
        <f>lookup($A128, NIL!$A52:A1000, NIL!C52:C1000)</f>
        <v>4</v>
      </c>
      <c r="D128" s="7">
        <f>lookup($A128, NIL!$A52:B1000, NIL!D52:D1000)</f>
        <v>1</v>
      </c>
      <c r="E128" s="7">
        <f>lookup($A128, NIL!$A52:D1000, NIL!E52:E1000)</f>
        <v>0.1985627281</v>
      </c>
      <c r="F128" s="7">
        <f>lookup($A128, NIL!$A52:D1000, NIL!F52:F1000)</f>
        <v>0.4169132689</v>
      </c>
      <c r="G128" s="7">
        <f>lookup($A128, NIL!$A52:E1000, NIL!G52:G1000)</f>
        <v>0.3077379985</v>
      </c>
      <c r="H128" s="8">
        <f t="shared" si="1"/>
        <v>0.5547413799</v>
      </c>
      <c r="J128" s="7">
        <f>lookup($A128, TMUI!$A52:H1000, TMUI!C52:C1000)</f>
        <v>77.23</v>
      </c>
      <c r="K128" s="7">
        <f>lookup($A128, TMUI!$A52:I1000, TMUI!D52:D1000)</f>
        <v>77.62</v>
      </c>
      <c r="L128" s="7">
        <f>lookup($A128, TMUI!$A52:J1000, TMUI!E52:E1000)</f>
        <v>70.74</v>
      </c>
      <c r="M128" s="7">
        <f>lookup($A128, TMUI!$A52:K1000, TMUI!F52:F1000)</f>
        <v>59.69</v>
      </c>
      <c r="N128" s="7">
        <f>lookup($A128, TMUI!$A52:L1000, TMUI!G52:G1000)</f>
        <v>0.198433741</v>
      </c>
      <c r="O128" s="7">
        <f>lookup($A128, TMUI!$A52:M1000, TMUI!H52:H1000)</f>
        <v>0.6434568665</v>
      </c>
      <c r="P128" s="7">
        <f>lookup($A128, TMUI!$A52:N1000, TMUI!I52:I1000)</f>
        <v>0.08316837185</v>
      </c>
      <c r="Q128" s="7">
        <f>lookup($A128, TMUI!$A52:O1000, TMUI!J52:J1000)</f>
        <v>0.3364867561</v>
      </c>
      <c r="R128" s="7">
        <f>lookup($A128, TMUI!$A52:P1000, TMUI!K52:K1000)</f>
        <v>0.3153864339</v>
      </c>
      <c r="S128" s="8">
        <f t="shared" si="2"/>
        <v>0.5615927652</v>
      </c>
      <c r="U128" s="7">
        <f>iferror(VLOOKUP($A128, Awario!$A$2:$G1000, 3, false), "")</f>
        <v>0</v>
      </c>
      <c r="V128" s="7">
        <f>iferror(VLOOKUP($A128, Awario!$A$2:$Z1000, 4, false), "")</f>
        <v>0</v>
      </c>
      <c r="W128" s="7">
        <f>iferror(VLOOKUP($A128, Awario!$A$2:$Z1000, 5, false), "")</f>
        <v>0</v>
      </c>
      <c r="X128" s="7">
        <f>iferror(VLOOKUP($A128, Awario!$A$2:$G1000, 6, false), "")</f>
        <v>0</v>
      </c>
      <c r="Y128" s="7" t="b">
        <f>iferror(VLOOKUP($A128, Awario!$A$2:$Z1000, 7, false), "")</f>
        <v>1</v>
      </c>
      <c r="Z128" s="7" t="str">
        <f>iferror(VLOOKUP($A128, Awario!$A$2:$Z1000, 8, false), "")</f>
        <v/>
      </c>
      <c r="AA128" s="7">
        <f>iferror(VLOOKUP($A128, Awario!$A$2:$Z1000, 9, false), "")</f>
        <v>-0.6753083961</v>
      </c>
      <c r="AB128" s="7">
        <f>iferror(VLOOKUP($A128, Awario!$A$2:$Z1000, 10, false), "")</f>
        <v>-0.8876481006</v>
      </c>
      <c r="AC128" s="7" t="str">
        <f>iferror(VLOOKUP($A128, Awario!$A$2:$Z1000, 11, false), "")</f>
        <v/>
      </c>
      <c r="AD128" s="7">
        <f>iferror(VLOOKUP($A128, Awario!$A$2:$Z1000, 12, false), "")</f>
        <v>-0.7814782483</v>
      </c>
      <c r="AE128" s="8">
        <f t="shared" si="3"/>
        <v>-0.8840125838</v>
      </c>
      <c r="AG128" s="7">
        <f t="shared" si="4"/>
        <v>0.07744052041</v>
      </c>
      <c r="AH128" s="7">
        <f>iferror(vlookup(A128, 'October Results'!A$1:AM1000, 39, false), "")</f>
        <v>-0.2085419667</v>
      </c>
      <c r="AI128" s="3">
        <f t="shared" si="5"/>
        <v>0.005944898636</v>
      </c>
    </row>
    <row r="129">
      <c r="A129" s="3">
        <v>2092.0</v>
      </c>
      <c r="B129" s="1" t="s">
        <v>253</v>
      </c>
      <c r="C129" s="7">
        <f>lookup($A129, NIL!$A207:A1000, NIL!C207:C1000)</f>
        <v>4</v>
      </c>
      <c r="D129" s="7">
        <f>lookup($A129, NIL!$A207:B1000, NIL!D207:D1000)</f>
        <v>1</v>
      </c>
      <c r="E129" s="7">
        <f>lookup($A129, NIL!$A207:D1000, NIL!E207:E1000)</f>
        <v>0.1985627281</v>
      </c>
      <c r="F129" s="7">
        <f>lookup($A129, NIL!$A207:D1000, NIL!F207:F1000)</f>
        <v>0.4169132689</v>
      </c>
      <c r="G129" s="7">
        <f>lookup($A129, NIL!$A207:E1000, NIL!G207:G1000)</f>
        <v>0.3077379985</v>
      </c>
      <c r="H129" s="8">
        <f t="shared" si="1"/>
        <v>0.5547413799</v>
      </c>
      <c r="J129" s="7">
        <f>lookup($A129, TMUI!$A207:H1000, TMUI!C207:C1000)</f>
        <v>75</v>
      </c>
      <c r="K129" s="7">
        <f>lookup($A129, TMUI!$A207:I1000, TMUI!D207:D1000)</f>
        <v>64.06</v>
      </c>
      <c r="L129" s="7">
        <f>lookup($A129, TMUI!$A207:J1000, TMUI!E207:E1000)</f>
        <v>64.84</v>
      </c>
      <c r="M129" s="7">
        <f>lookup($A129, TMUI!$A207:K1000, TMUI!F207:F1000)</f>
        <v>43.75</v>
      </c>
      <c r="N129" s="7">
        <f>lookup($A129, TMUI!$A207:L1000, TMUI!G207:G1000)</f>
        <v>0.04726226926</v>
      </c>
      <c r="O129" s="7">
        <f>lookup($A129, TMUI!$A207:M1000, TMUI!H207:H1000)</f>
        <v>-0.2639743376</v>
      </c>
      <c r="P129" s="7">
        <f>lookup($A129, TMUI!$A207:N1000, TMUI!I207:I1000)</f>
        <v>-0.3524331034</v>
      </c>
      <c r="Q129" s="7">
        <f>lookup($A129, TMUI!$A207:O1000, TMUI!J207:J1000)</f>
        <v>-0.6173598848</v>
      </c>
      <c r="R129" s="7">
        <f>lookup($A129, TMUI!$A207:P1000, TMUI!K207:K1000)</f>
        <v>-0.2966262641</v>
      </c>
      <c r="S129" s="8">
        <f t="shared" si="2"/>
        <v>-0.5446340644</v>
      </c>
      <c r="U129" s="7" t="str">
        <f>iferror(VLOOKUP($A129, Awario!$A$2:$G1000, 3, false), "")</f>
        <v/>
      </c>
      <c r="V129" s="7" t="str">
        <f>iferror(VLOOKUP($A129, Awario!$A$2:$Z1000, 4, false), "")</f>
        <v/>
      </c>
      <c r="W129" s="7" t="str">
        <f>iferror(VLOOKUP($A129, Awario!$A$2:$Z1000, 5, false), "")</f>
        <v/>
      </c>
      <c r="X129" s="7" t="str">
        <f>iferror(VLOOKUP($A129, Awario!$A$2:$G1000, 6, false), "")</f>
        <v/>
      </c>
      <c r="Y129" s="7" t="str">
        <f>iferror(VLOOKUP($A129, Awario!$A$2:$Z1000, 7, false), "")</f>
        <v/>
      </c>
      <c r="Z129" s="7" t="str">
        <f>iferror(VLOOKUP($A129, Awario!$A$2:$Z1000, 8, false), "")</f>
        <v/>
      </c>
      <c r="AA129" s="7" t="str">
        <f>iferror(VLOOKUP($A129, Awario!$A$2:$Z1000, 9, false), "")</f>
        <v/>
      </c>
      <c r="AB129" s="7" t="str">
        <f>iferror(VLOOKUP($A129, Awario!$A$2:$Z1000, 10, false), "")</f>
        <v/>
      </c>
      <c r="AC129" s="7" t="str">
        <f>iferror(VLOOKUP($A129, Awario!$A$2:$Z1000, 11, false), "")</f>
        <v/>
      </c>
      <c r="AD129" s="7" t="str">
        <f>iferror(VLOOKUP($A129, Awario!$A$2:$Z1000, 12, false), "")</f>
        <v/>
      </c>
      <c r="AE129" s="8" t="str">
        <f t="shared" si="3"/>
        <v/>
      </c>
      <c r="AG129" s="7">
        <f t="shared" si="4"/>
        <v>0.005053657729</v>
      </c>
      <c r="AH129" s="7" t="str">
        <f>iferror(vlookup(A129, 'October Results'!A$1:AM1000, 39, false), "")</f>
        <v/>
      </c>
      <c r="AI129" s="3">
        <f t="shared" si="5"/>
        <v>0.005053657729</v>
      </c>
    </row>
    <row r="130">
      <c r="A130" s="3">
        <v>2089.0</v>
      </c>
      <c r="B130" s="1" t="s">
        <v>252</v>
      </c>
      <c r="C130" s="7">
        <f>lookup($A130, NIL!$A205:A1000, NIL!C205:C1000)</f>
        <v>4</v>
      </c>
      <c r="D130" s="7">
        <f>lookup($A130, NIL!$A205:B1000, NIL!D205:D1000)</f>
        <v>1</v>
      </c>
      <c r="E130" s="7">
        <f>lookup($A130, NIL!$A205:D1000, NIL!E205:E1000)</f>
        <v>0.1985627281</v>
      </c>
      <c r="F130" s="7">
        <f>lookup($A130, NIL!$A205:D1000, NIL!F205:F1000)</f>
        <v>0.4169132689</v>
      </c>
      <c r="G130" s="7">
        <f>lookup($A130, NIL!$A205:E1000, NIL!G205:G1000)</f>
        <v>0.3077379985</v>
      </c>
      <c r="H130" s="8">
        <f t="shared" si="1"/>
        <v>0.5547413799</v>
      </c>
      <c r="J130" s="7">
        <f>lookup($A130, TMUI!$A205:H1000, TMUI!C205:C1000)</f>
        <v>80.47</v>
      </c>
      <c r="K130" s="7">
        <f>lookup($A130, TMUI!$A205:I1000, TMUI!D205:D1000)</f>
        <v>74.22</v>
      </c>
      <c r="L130" s="7">
        <f>lookup($A130, TMUI!$A205:J1000, TMUI!E205:E1000)</f>
        <v>53.13</v>
      </c>
      <c r="M130" s="7">
        <f>lookup($A130, TMUI!$A205:K1000, TMUI!F205:F1000)</f>
        <v>40.63</v>
      </c>
      <c r="N130" s="7">
        <f>lookup($A130, TMUI!$A205:L1000, TMUI!G205:G1000)</f>
        <v>0.4180730094</v>
      </c>
      <c r="O130" s="7">
        <f>lookup($A130, TMUI!$A205:M1000, TMUI!H205:H1000)</f>
        <v>0.4159298685</v>
      </c>
      <c r="P130" s="7">
        <f>lookup($A130, TMUI!$A205:N1000, TMUI!I205:I1000)</f>
        <v>-1.216991286</v>
      </c>
      <c r="Q130" s="7">
        <f>lookup($A130, TMUI!$A205:O1000, TMUI!J205:J1000)</f>
        <v>-0.8040601055</v>
      </c>
      <c r="R130" s="7">
        <f>lookup($A130, TMUI!$A205:P1000, TMUI!K205:K1000)</f>
        <v>-0.2967621283</v>
      </c>
      <c r="S130" s="8">
        <f t="shared" si="2"/>
        <v>-0.5447587799</v>
      </c>
      <c r="U130" s="7" t="str">
        <f>iferror(VLOOKUP($A130, Awario!$A$2:$G1000, 3, false), "")</f>
        <v/>
      </c>
      <c r="V130" s="7" t="str">
        <f>iferror(VLOOKUP($A130, Awario!$A$2:$Z1000, 4, false), "")</f>
        <v/>
      </c>
      <c r="W130" s="7" t="str">
        <f>iferror(VLOOKUP($A130, Awario!$A$2:$Z1000, 5, false), "")</f>
        <v/>
      </c>
      <c r="X130" s="7" t="str">
        <f>iferror(VLOOKUP($A130, Awario!$A$2:$G1000, 6, false), "")</f>
        <v/>
      </c>
      <c r="Y130" s="7" t="str">
        <f>iferror(VLOOKUP($A130, Awario!$A$2:$Z1000, 7, false), "")</f>
        <v/>
      </c>
      <c r="Z130" s="7" t="str">
        <f>iferror(VLOOKUP($A130, Awario!$A$2:$Z1000, 8, false), "")</f>
        <v/>
      </c>
      <c r="AA130" s="7" t="str">
        <f>iferror(VLOOKUP($A130, Awario!$A$2:$Z1000, 9, false), "")</f>
        <v/>
      </c>
      <c r="AB130" s="7" t="str">
        <f>iferror(VLOOKUP($A130, Awario!$A$2:$Z1000, 10, false), "")</f>
        <v/>
      </c>
      <c r="AC130" s="7" t="str">
        <f>iferror(VLOOKUP($A130, Awario!$A$2:$Z1000, 11, false), "")</f>
        <v/>
      </c>
      <c r="AD130" s="7" t="str">
        <f>iferror(VLOOKUP($A130, Awario!$A$2:$Z1000, 12, false), "")</f>
        <v/>
      </c>
      <c r="AE130" s="8" t="str">
        <f t="shared" si="3"/>
        <v/>
      </c>
      <c r="AG130" s="7">
        <f t="shared" si="4"/>
        <v>0.004991299968</v>
      </c>
      <c r="AH130" s="7" t="str">
        <f>iferror(vlookup(A130, 'October Results'!A$1:AM1000, 39, false), "")</f>
        <v/>
      </c>
      <c r="AI130" s="3">
        <f t="shared" si="5"/>
        <v>0.004991299968</v>
      </c>
    </row>
    <row r="131">
      <c r="A131" s="3">
        <v>1581.0</v>
      </c>
      <c r="B131" s="1" t="s">
        <v>147</v>
      </c>
      <c r="C131" s="7">
        <f>lookup($A131, NIL!$A87:A1000, NIL!C87:C1000)</f>
        <v>4</v>
      </c>
      <c r="D131" s="7">
        <f>lookup($A131, NIL!$A87:B1000, NIL!D87:D1000)</f>
        <v>0</v>
      </c>
      <c r="E131" s="7">
        <f>lookup($A131, NIL!$A87:D1000, NIL!E87:E1000)</f>
        <v>0.1985627281</v>
      </c>
      <c r="F131" s="7">
        <f>lookup($A131, NIL!$A87:D1000, NIL!F87:F1000)</f>
        <v>-2.387775995</v>
      </c>
      <c r="G131" s="7">
        <f>lookup($A131, NIL!$A87:E1000, NIL!G87:G1000)</f>
        <v>-1.094606633</v>
      </c>
      <c r="H131" s="8">
        <f t="shared" si="1"/>
        <v>-1.046234502</v>
      </c>
      <c r="J131" s="7">
        <f>lookup($A131, TMUI!$A87:H1000, TMUI!C87:C1000)</f>
        <v>86.84</v>
      </c>
      <c r="K131" s="7">
        <f>lookup($A131, TMUI!$A87:I1000, TMUI!D87:D1000)</f>
        <v>64.53</v>
      </c>
      <c r="L131" s="7">
        <f>lookup($A131, TMUI!$A87:J1000, TMUI!E87:E1000)</f>
        <v>74.18</v>
      </c>
      <c r="M131" s="7">
        <f>lookup($A131, TMUI!$A87:K1000, TMUI!F87:F1000)</f>
        <v>55.33</v>
      </c>
      <c r="N131" s="7">
        <f>lookup($A131, TMUI!$A87:L1000, TMUI!G87:G1000)</f>
        <v>0.8498946574</v>
      </c>
      <c r="O131" s="7">
        <f>lookup($A131, TMUI!$A87:M1000, TMUI!H87:H1000)</f>
        <v>-0.2325220761</v>
      </c>
      <c r="P131" s="7">
        <f>lookup($A131, TMUI!$A87:N1000, TMUI!I87:I1000)</f>
        <v>0.3371461811</v>
      </c>
      <c r="Q131" s="7">
        <f>lookup($A131, TMUI!$A87:O1000, TMUI!J87:J1000)</f>
        <v>0.07558516551</v>
      </c>
      <c r="R131" s="7">
        <f>lookup($A131, TMUI!$A87:P1000, TMUI!K87:K1000)</f>
        <v>0.257525982</v>
      </c>
      <c r="S131" s="8">
        <f t="shared" si="2"/>
        <v>0.5074701784</v>
      </c>
      <c r="U131" s="7">
        <f>iferror(VLOOKUP($A131, Awario!$A$2:$G1000, 3, false), "")</f>
        <v>1</v>
      </c>
      <c r="V131" s="7">
        <f>iferror(VLOOKUP($A131, Awario!$A$2:$Z1000, 4, false), "")</f>
        <v>562</v>
      </c>
      <c r="W131" s="7">
        <f>iferror(VLOOKUP($A131, Awario!$A$2:$Z1000, 5, false), "")</f>
        <v>959</v>
      </c>
      <c r="X131" s="7">
        <f>iferror(VLOOKUP($A131, Awario!$A$2:$G1000, 6, false), "")</f>
        <v>2.981818607</v>
      </c>
      <c r="Y131" s="7" t="b">
        <f>iferror(VLOOKUP($A131, Awario!$A$2:$Z1000, 7, false), "")</f>
        <v>1</v>
      </c>
      <c r="Z131" s="7" t="str">
        <f>iferror(VLOOKUP($A131, Awario!$A$2:$Z1000, 8, false), "")</f>
        <v/>
      </c>
      <c r="AA131" s="7">
        <f>iferror(VLOOKUP($A131, Awario!$A$2:$Z1000, 9, false), "")</f>
        <v>1.142510912</v>
      </c>
      <c r="AB131" s="7">
        <f>iferror(VLOOKUP($A131, Awario!$A$2:$Z1000, 10, false), "")</f>
        <v>-0.3612883497</v>
      </c>
      <c r="AC131" s="7" t="str">
        <f>iferror(VLOOKUP($A131, Awario!$A$2:$Z1000, 11, false), "")</f>
        <v/>
      </c>
      <c r="AD131" s="7">
        <f>iferror(VLOOKUP($A131, Awario!$A$2:$Z1000, 12, false), "")</f>
        <v>0.3906112813</v>
      </c>
      <c r="AE131" s="8">
        <f t="shared" si="3"/>
        <v>0.6249890249</v>
      </c>
      <c r="AG131" s="7">
        <f t="shared" si="4"/>
        <v>0.02874156708</v>
      </c>
      <c r="AH131" s="7">
        <f>iferror(vlookup(A131, 'October Results'!A$1:AM1000, 39, false), "")</f>
        <v>-0.07851474623</v>
      </c>
      <c r="AI131" s="3">
        <f t="shared" si="5"/>
        <v>0.001927488756</v>
      </c>
    </row>
    <row r="132">
      <c r="A132" s="3">
        <v>1752.0</v>
      </c>
      <c r="B132" s="1" t="s">
        <v>181</v>
      </c>
      <c r="C132" s="7">
        <f>lookup($A132, NIL!$A124:A1000, NIL!C124:C1000)</f>
        <v>4</v>
      </c>
      <c r="D132" s="7">
        <f>lookup($A132, NIL!$A124:B1000, NIL!D124:D1000)</f>
        <v>1</v>
      </c>
      <c r="E132" s="7">
        <f>lookup($A132, NIL!$A124:D1000, NIL!E124:E1000)</f>
        <v>0.1985627281</v>
      </c>
      <c r="F132" s="7">
        <f>lookup($A132, NIL!$A124:D1000, NIL!F124:F1000)</f>
        <v>0.4169132689</v>
      </c>
      <c r="G132" s="7">
        <f>lookup($A132, NIL!$A124:E1000, NIL!G124:G1000)</f>
        <v>0.3077379985</v>
      </c>
      <c r="H132" s="8">
        <f t="shared" si="1"/>
        <v>0.5547413799</v>
      </c>
      <c r="J132" s="7">
        <f>lookup($A132, TMUI!$A124:H1000, TMUI!C124:C1000)</f>
        <v>83.52</v>
      </c>
      <c r="K132" s="7">
        <f>lookup($A132, TMUI!$A124:I1000, TMUI!D124:D1000)</f>
        <v>65.43</v>
      </c>
      <c r="L132" s="7">
        <f>lookup($A132, TMUI!$A124:J1000, TMUI!E124:E1000)</f>
        <v>81.04</v>
      </c>
      <c r="M132" s="7">
        <f>lookup($A132, TMUI!$A124:K1000, TMUI!F124:F1000)</f>
        <v>46.39</v>
      </c>
      <c r="N132" s="7">
        <f>lookup($A132, TMUI!$A124:L1000, TMUI!G124:G1000)</f>
        <v>0.6248321972</v>
      </c>
      <c r="O132" s="7">
        <f>lookup($A132, TMUI!$A124:M1000, TMUI!H124:H1000)</f>
        <v>-0.1722943413</v>
      </c>
      <c r="P132" s="7">
        <f>lookup($A132, TMUI!$A124:N1000, TMUI!I124:I1000)</f>
        <v>0.8436251845</v>
      </c>
      <c r="Q132" s="7">
        <f>lookup($A132, TMUI!$A124:O1000, TMUI!J124:J1000)</f>
        <v>-0.4593827748</v>
      </c>
      <c r="R132" s="7">
        <f>lookup($A132, TMUI!$A124:P1000, TMUI!K124:K1000)</f>
        <v>0.2091950664</v>
      </c>
      <c r="S132" s="8">
        <f t="shared" si="2"/>
        <v>0.4573784717</v>
      </c>
      <c r="U132" s="7">
        <f>iferror(VLOOKUP($A132, Awario!$A$2:$G1000, 3, false), "")</f>
        <v>0</v>
      </c>
      <c r="V132" s="7">
        <f>iferror(VLOOKUP($A132, Awario!$A$2:$Z1000, 4, false), "")</f>
        <v>0</v>
      </c>
      <c r="W132" s="7">
        <f>iferror(VLOOKUP($A132, Awario!$A$2:$Z1000, 5, false), "")</f>
        <v>0</v>
      </c>
      <c r="X132" s="7">
        <f>iferror(VLOOKUP($A132, Awario!$A$2:$G1000, 6, false), "")</f>
        <v>0</v>
      </c>
      <c r="Y132" s="7" t="b">
        <f>iferror(VLOOKUP($A132, Awario!$A$2:$Z1000, 7, false), "")</f>
        <v>1</v>
      </c>
      <c r="Z132" s="7" t="str">
        <f>iferror(VLOOKUP($A132, Awario!$A$2:$Z1000, 8, false), "")</f>
        <v/>
      </c>
      <c r="AA132" s="7">
        <f>iferror(VLOOKUP($A132, Awario!$A$2:$Z1000, 9, false), "")</f>
        <v>-0.6753083961</v>
      </c>
      <c r="AB132" s="7">
        <f>iferror(VLOOKUP($A132, Awario!$A$2:$Z1000, 10, false), "")</f>
        <v>-0.8876481006</v>
      </c>
      <c r="AC132" s="7" t="str">
        <f>iferror(VLOOKUP($A132, Awario!$A$2:$Z1000, 11, false), "")</f>
        <v/>
      </c>
      <c r="AD132" s="7">
        <f>iferror(VLOOKUP($A132, Awario!$A$2:$Z1000, 12, false), "")</f>
        <v>-0.7814782483</v>
      </c>
      <c r="AE132" s="8">
        <f t="shared" si="3"/>
        <v>-0.8840125838</v>
      </c>
      <c r="AG132" s="7">
        <f t="shared" si="4"/>
        <v>0.04270242259</v>
      </c>
      <c r="AH132" s="7">
        <f>iferror(vlookup(A132, 'October Results'!A$1:AM1000, 39, false), "")</f>
        <v>-0.1246632162</v>
      </c>
      <c r="AI132" s="3">
        <f t="shared" si="5"/>
        <v>0.000861012899</v>
      </c>
    </row>
    <row r="133">
      <c r="A133" s="3">
        <v>1606.0</v>
      </c>
      <c r="B133" s="1" t="s">
        <v>155</v>
      </c>
      <c r="C133" s="7">
        <f>lookup($A133, NIL!$A94:A1000, NIL!C94:C1000)</f>
        <v>4</v>
      </c>
      <c r="D133" s="7">
        <f>lookup($A133, NIL!$A94:B1000, NIL!D94:D1000)</f>
        <v>1</v>
      </c>
      <c r="E133" s="7">
        <f>lookup($A133, NIL!$A94:D1000, NIL!E94:E1000)</f>
        <v>0.1985627281</v>
      </c>
      <c r="F133" s="7">
        <f>lookup($A133, NIL!$A94:D1000, NIL!F94:F1000)</f>
        <v>0.4169132689</v>
      </c>
      <c r="G133" s="7">
        <f>lookup($A133, NIL!$A94:E1000, NIL!G94:G1000)</f>
        <v>0.3077379985</v>
      </c>
      <c r="H133" s="8">
        <f t="shared" si="1"/>
        <v>0.5547413799</v>
      </c>
      <c r="J133" s="7">
        <f>lookup($A133, TMUI!$A94:H1000, TMUI!C94:C1000)</f>
        <v>54.74</v>
      </c>
      <c r="K133" s="7">
        <f>lookup($A133, TMUI!$A94:I1000, TMUI!D94:D1000)</f>
        <v>38.9</v>
      </c>
      <c r="L133" s="7">
        <f>lookup($A133, TMUI!$A94:J1000, TMUI!E94:E1000)</f>
        <v>40.91</v>
      </c>
      <c r="M133" s="7">
        <f>lookup($A133, TMUI!$A94:K1000, TMUI!F94:F1000)</f>
        <v>31.73</v>
      </c>
      <c r="N133" s="7">
        <f>lookup($A133, TMUI!$A94:L1000, TMUI!G94:G1000)</f>
        <v>-1.326161057</v>
      </c>
      <c r="O133" s="7">
        <f>lookup($A133, TMUI!$A94:M1000, TMUI!H94:H1000)</f>
        <v>-1.947674123</v>
      </c>
      <c r="P133" s="7">
        <f>lookup($A133, TMUI!$A94:N1000, TMUI!I94:I1000)</f>
        <v>-2.119203155</v>
      </c>
      <c r="Q133" s="7">
        <f>lookup($A133, TMUI!$A94:O1000, TMUI!J94:J1000)</f>
        <v>-1.336634453</v>
      </c>
      <c r="R133" s="7">
        <f>lookup($A133, TMUI!$A94:P1000, TMUI!K94:K1000)</f>
        <v>-1.682418197</v>
      </c>
      <c r="S133" s="8">
        <f t="shared" si="2"/>
        <v>-1.297080644</v>
      </c>
      <c r="U133" s="7">
        <f>iferror(VLOOKUP($A133, Awario!$A$2:$G1000, 3, false), "")</f>
        <v>5</v>
      </c>
      <c r="V133" s="7">
        <f>iferror(VLOOKUP($A133, Awario!$A$2:$Z1000, 4, false), "")</f>
        <v>0</v>
      </c>
      <c r="W133" s="7">
        <f>iferror(VLOOKUP($A133, Awario!$A$2:$Z1000, 5, false), "")</f>
        <v>3457</v>
      </c>
      <c r="X133" s="7">
        <f>iferror(VLOOKUP($A133, Awario!$A$2:$G1000, 6, false), "")</f>
        <v>3.53869938</v>
      </c>
      <c r="Y133" s="7" t="b">
        <f>iferror(VLOOKUP($A133, Awario!$A$2:$Z1000, 7, false), "")</f>
        <v>1</v>
      </c>
      <c r="Z133" s="7" t="str">
        <f>iferror(VLOOKUP($A133, Awario!$A$2:$Z1000, 8, false), "")</f>
        <v/>
      </c>
      <c r="AA133" s="7">
        <f>iferror(VLOOKUP($A133, Awario!$A$2:$Z1000, 9, false), "")</f>
        <v>1.482004608</v>
      </c>
      <c r="AB133" s="7">
        <f>iferror(VLOOKUP($A133, Awario!$A$2:$Z1000, 10, false), "")</f>
        <v>1.744150654</v>
      </c>
      <c r="AC133" s="7" t="str">
        <f>iferror(VLOOKUP($A133, Awario!$A$2:$Z1000, 11, false), "")</f>
        <v/>
      </c>
      <c r="AD133" s="7">
        <f>iferror(VLOOKUP($A133, Awario!$A$2:$Z1000, 12, false), "")</f>
        <v>1.613077631</v>
      </c>
      <c r="AE133" s="8">
        <f t="shared" si="3"/>
        <v>1.270069932</v>
      </c>
      <c r="AG133" s="7">
        <f t="shared" si="4"/>
        <v>0.1759102225</v>
      </c>
      <c r="AH133" s="7">
        <f>iferror(vlookup(A133, 'October Results'!A$1:AM1000, 39, false), "")</f>
        <v>-0.5413671826</v>
      </c>
      <c r="AI133" s="3">
        <f t="shared" si="5"/>
        <v>-0.003409128793</v>
      </c>
    </row>
    <row r="134">
      <c r="A134" s="3">
        <v>2115.0</v>
      </c>
      <c r="B134" s="1" t="s">
        <v>268</v>
      </c>
      <c r="C134" s="7">
        <f>lookup($A134, NIL!$A225:A1000, NIL!C225:C1000)</f>
        <v>4</v>
      </c>
      <c r="D134" s="7">
        <f>lookup($A134, NIL!$A225:B1000, NIL!D225:D1000)</f>
        <v>1</v>
      </c>
      <c r="E134" s="7">
        <f>lookup($A134, NIL!$A225:D1000, NIL!E225:E1000)</f>
        <v>0.1985627281</v>
      </c>
      <c r="F134" s="7">
        <f>lookup($A134, NIL!$A225:D1000, NIL!F225:F1000)</f>
        <v>0.4169132689</v>
      </c>
      <c r="G134" s="7">
        <f>lookup($A134, NIL!$A225:E1000, NIL!G225:G1000)</f>
        <v>0.3077379985</v>
      </c>
      <c r="H134" s="8">
        <f t="shared" si="1"/>
        <v>0.5547413799</v>
      </c>
      <c r="J134" s="7">
        <f>lookup($A134, TMUI!$A225:H1000, TMUI!C225:C1000)</f>
        <v>81.25</v>
      </c>
      <c r="K134" s="7">
        <f>lookup($A134, TMUI!$A225:I1000, TMUI!D225:D1000)</f>
        <v>67.19</v>
      </c>
      <c r="L134" s="7">
        <f>lookup($A134, TMUI!$A225:J1000, TMUI!E225:E1000)</f>
        <v>64.06</v>
      </c>
      <c r="M134" s="7">
        <f>lookup($A134, TMUI!$A225:K1000, TMUI!F225:F1000)</f>
        <v>28.91</v>
      </c>
      <c r="N134" s="7">
        <f>lookup($A134, TMUI!$A225:L1000, TMUI!G225:G1000)</f>
        <v>0.4709491295</v>
      </c>
      <c r="O134" s="7">
        <f>lookup($A134, TMUI!$A225:M1000, TMUI!H225:H1000)</f>
        <v>-0.05451565994</v>
      </c>
      <c r="P134" s="7">
        <f>lookup($A134, TMUI!$A225:N1000, TMUI!I225:I1000)</f>
        <v>-0.410021095</v>
      </c>
      <c r="Q134" s="7">
        <f>lookup($A134, TMUI!$A225:O1000, TMUI!J225:J1000)</f>
        <v>-1.50538273</v>
      </c>
      <c r="R134" s="7">
        <f>lookup($A134, TMUI!$A225:P1000, TMUI!K225:K1000)</f>
        <v>-0.3747425888</v>
      </c>
      <c r="S134" s="8">
        <f t="shared" si="2"/>
        <v>-0.6121622243</v>
      </c>
      <c r="U134" s="7" t="str">
        <f>iferror(VLOOKUP($A134, Awario!$A$2:$G1000, 3, false), "")</f>
        <v/>
      </c>
      <c r="V134" s="7" t="str">
        <f>iferror(VLOOKUP($A134, Awario!$A$2:$Z1000, 4, false), "")</f>
        <v/>
      </c>
      <c r="W134" s="7" t="str">
        <f>iferror(VLOOKUP($A134, Awario!$A$2:$Z1000, 5, false), "")</f>
        <v/>
      </c>
      <c r="X134" s="7" t="str">
        <f>iferror(VLOOKUP($A134, Awario!$A$2:$G1000, 6, false), "")</f>
        <v/>
      </c>
      <c r="Y134" s="7" t="str">
        <f>iferror(VLOOKUP($A134, Awario!$A$2:$Z1000, 7, false), "")</f>
        <v/>
      </c>
      <c r="Z134" s="7" t="str">
        <f>iferror(VLOOKUP($A134, Awario!$A$2:$Z1000, 8, false), "")</f>
        <v/>
      </c>
      <c r="AA134" s="7" t="str">
        <f>iferror(VLOOKUP($A134, Awario!$A$2:$Z1000, 9, false), "")</f>
        <v/>
      </c>
      <c r="AB134" s="7" t="str">
        <f>iferror(VLOOKUP($A134, Awario!$A$2:$Z1000, 10, false), "")</f>
        <v/>
      </c>
      <c r="AC134" s="7" t="str">
        <f>iferror(VLOOKUP($A134, Awario!$A$2:$Z1000, 11, false), "")</f>
        <v/>
      </c>
      <c r="AD134" s="7" t="str">
        <f>iferror(VLOOKUP($A134, Awario!$A$2:$Z1000, 12, false), "")</f>
        <v/>
      </c>
      <c r="AE134" s="8" t="str">
        <f t="shared" si="3"/>
        <v/>
      </c>
      <c r="AG134" s="7">
        <f t="shared" si="4"/>
        <v>-0.0287104222</v>
      </c>
      <c r="AH134" s="7" t="str">
        <f>iferror(vlookup(A134, 'October Results'!A$1:AM1000, 39, false), "")</f>
        <v/>
      </c>
      <c r="AI134" s="3">
        <f t="shared" si="5"/>
        <v>-0.0287104222</v>
      </c>
    </row>
    <row r="135">
      <c r="A135" s="3">
        <v>1594.0</v>
      </c>
      <c r="B135" s="1" t="s">
        <v>152</v>
      </c>
      <c r="C135" s="7">
        <f>lookup($A135, NIL!$A91:A1000, NIL!C91:C1000)</f>
        <v>4</v>
      </c>
      <c r="D135" s="7">
        <f>lookup($A135, NIL!$A91:B1000, NIL!D91:D1000)</f>
        <v>1</v>
      </c>
      <c r="E135" s="7">
        <f>lookup($A135, NIL!$A91:D1000, NIL!E91:E1000)</f>
        <v>0.1985627281</v>
      </c>
      <c r="F135" s="7">
        <f>lookup($A135, NIL!$A91:D1000, NIL!F91:F1000)</f>
        <v>0.4169132689</v>
      </c>
      <c r="G135" s="7">
        <f>lookup($A135, NIL!$A91:E1000, NIL!G91:G1000)</f>
        <v>0.3077379985</v>
      </c>
      <c r="H135" s="8">
        <f t="shared" si="1"/>
        <v>0.5547413799</v>
      </c>
      <c r="J135" s="7">
        <f>lookup($A135, TMUI!$A91:H1000, TMUI!C91:C1000)</f>
        <v>72.77</v>
      </c>
      <c r="K135" s="7">
        <f>lookup($A135, TMUI!$A91:I1000, TMUI!D91:D1000)</f>
        <v>64.1</v>
      </c>
      <c r="L135" s="7">
        <f>lookup($A135, TMUI!$A91:J1000, TMUI!E91:E1000)</f>
        <v>59.67</v>
      </c>
      <c r="M135" s="7">
        <f>lookup($A135, TMUI!$A91:K1000, TMUI!F91:F1000)</f>
        <v>54.45</v>
      </c>
      <c r="N135" s="7">
        <f>lookup($A135, TMUI!$A91:L1000, TMUI!G91:G1000)</f>
        <v>-0.1039092025</v>
      </c>
      <c r="O135" s="7">
        <f>lookup($A135, TMUI!$A91:M1000, TMUI!H91:H1000)</f>
        <v>-0.2612975494</v>
      </c>
      <c r="P135" s="7">
        <f>lookup($A135, TMUI!$A91:N1000, TMUI!I91:I1000)</f>
        <v>-0.7341381249</v>
      </c>
      <c r="Q135" s="7">
        <f>lookup($A135, TMUI!$A91:O1000, TMUI!J91:J1000)</f>
        <v>0.02292612888</v>
      </c>
      <c r="R135" s="7">
        <f>lookup($A135, TMUI!$A91:P1000, TMUI!K91:K1000)</f>
        <v>-0.269104687</v>
      </c>
      <c r="S135" s="8">
        <f t="shared" si="2"/>
        <v>-0.5187530115</v>
      </c>
      <c r="U135" s="7" t="str">
        <f>iferror(VLOOKUP($A135, Awario!$A$2:$G1000, 3, false), "")</f>
        <v/>
      </c>
      <c r="V135" s="7" t="str">
        <f>iferror(VLOOKUP($A135, Awario!$A$2:$Z1000, 4, false), "")</f>
        <v/>
      </c>
      <c r="W135" s="7" t="str">
        <f>iferror(VLOOKUP($A135, Awario!$A$2:$Z1000, 5, false), "")</f>
        <v/>
      </c>
      <c r="X135" s="7" t="str">
        <f>iferror(VLOOKUP($A135, Awario!$A$2:$G1000, 6, false), "")</f>
        <v/>
      </c>
      <c r="Y135" s="7" t="str">
        <f>iferror(VLOOKUP($A135, Awario!$A$2:$Z1000, 7, false), "")</f>
        <v/>
      </c>
      <c r="Z135" s="7" t="str">
        <f>iferror(VLOOKUP($A135, Awario!$A$2:$Z1000, 8, false), "")</f>
        <v/>
      </c>
      <c r="AA135" s="7" t="str">
        <f>iferror(VLOOKUP($A135, Awario!$A$2:$Z1000, 9, false), "")</f>
        <v/>
      </c>
      <c r="AB135" s="7" t="str">
        <f>iferror(VLOOKUP($A135, Awario!$A$2:$Z1000, 10, false), "")</f>
        <v/>
      </c>
      <c r="AC135" s="7" t="str">
        <f>iferror(VLOOKUP($A135, Awario!$A$2:$Z1000, 11, false), "")</f>
        <v/>
      </c>
      <c r="AD135" s="7" t="str">
        <f>iferror(VLOOKUP($A135, Awario!$A$2:$Z1000, 12, false), "")</f>
        <v/>
      </c>
      <c r="AE135" s="8" t="str">
        <f t="shared" si="3"/>
        <v/>
      </c>
      <c r="AG135" s="7">
        <f t="shared" si="4"/>
        <v>0.01799418417</v>
      </c>
      <c r="AH135" s="7">
        <f>iferror(vlookup(A135, 'October Results'!A$1:AM1000, 39, false), "")</f>
        <v>-0.179306303</v>
      </c>
      <c r="AI135" s="3">
        <f t="shared" si="5"/>
        <v>-0.03133093762</v>
      </c>
    </row>
    <row r="136">
      <c r="A136" s="3">
        <v>2110.0</v>
      </c>
      <c r="B136" s="1" t="s">
        <v>263</v>
      </c>
      <c r="C136" s="7">
        <f>lookup($A136, NIL!$A220:A1000, NIL!C220:C1000)</f>
        <v>4</v>
      </c>
      <c r="D136" s="7">
        <f>lookup($A136, NIL!$A220:B1000, NIL!D220:D1000)</f>
        <v>1</v>
      </c>
      <c r="E136" s="7">
        <f>lookup($A136, NIL!$A220:D1000, NIL!E220:E1000)</f>
        <v>0.1985627281</v>
      </c>
      <c r="F136" s="7">
        <f>lookup($A136, NIL!$A220:D1000, NIL!F220:F1000)</f>
        <v>0.4169132689</v>
      </c>
      <c r="G136" s="7">
        <f>lookup($A136, NIL!$A220:E1000, NIL!G220:G1000)</f>
        <v>0.3077379985</v>
      </c>
      <c r="H136" s="8">
        <f t="shared" si="1"/>
        <v>0.5547413799</v>
      </c>
      <c r="J136" s="7">
        <f>lookup($A136, TMUI!$A220:H1000, TMUI!C220:C1000)</f>
        <v>65.63</v>
      </c>
      <c r="K136" s="7">
        <f>lookup($A136, TMUI!$A220:I1000, TMUI!D220:D1000)</f>
        <v>54.69</v>
      </c>
      <c r="L136" s="7">
        <f>lookup($A136, TMUI!$A220:J1000, TMUI!E220:E1000)</f>
        <v>72.66</v>
      </c>
      <c r="M136" s="7">
        <f>lookup($A136, TMUI!$A220:K1000, TMUI!F220:F1000)</f>
        <v>48.44</v>
      </c>
      <c r="N136" s="7">
        <f>lookup($A136, TMUI!$A220:L1000, TMUI!G220:G1000)</f>
        <v>-0.5879290717</v>
      </c>
      <c r="O136" s="7">
        <f>lookup($A136, TMUI!$A220:M1000, TMUI!H220:H1000)</f>
        <v>-0.8910119764</v>
      </c>
      <c r="P136" s="7">
        <f>lookup($A136, TMUI!$A220:N1000, TMUI!I220:I1000)</f>
        <v>0.2249234282</v>
      </c>
      <c r="Q136" s="7">
        <f>lookup($A136, TMUI!$A220:O1000, TMUI!J220:J1000)</f>
        <v>-0.3367111554</v>
      </c>
      <c r="R136" s="7">
        <f>lookup($A136, TMUI!$A220:P1000, TMUI!K220:K1000)</f>
        <v>-0.3976821938</v>
      </c>
      <c r="S136" s="8">
        <f t="shared" si="2"/>
        <v>-0.6306204832</v>
      </c>
      <c r="U136" s="7" t="str">
        <f>iferror(VLOOKUP($A136, Awario!$A$2:$G1000, 3, false), "")</f>
        <v/>
      </c>
      <c r="V136" s="7" t="str">
        <f>iferror(VLOOKUP($A136, Awario!$A$2:$Z1000, 4, false), "")</f>
        <v/>
      </c>
      <c r="W136" s="7" t="str">
        <f>iferror(VLOOKUP($A136, Awario!$A$2:$Z1000, 5, false), "")</f>
        <v/>
      </c>
      <c r="X136" s="7" t="str">
        <f>iferror(VLOOKUP($A136, Awario!$A$2:$G1000, 6, false), "")</f>
        <v/>
      </c>
      <c r="Y136" s="7" t="str">
        <f>iferror(VLOOKUP($A136, Awario!$A$2:$Z1000, 7, false), "")</f>
        <v/>
      </c>
      <c r="Z136" s="7" t="str">
        <f>iferror(VLOOKUP($A136, Awario!$A$2:$Z1000, 8, false), "")</f>
        <v/>
      </c>
      <c r="AA136" s="7" t="str">
        <f>iferror(VLOOKUP($A136, Awario!$A$2:$Z1000, 9, false), "")</f>
        <v/>
      </c>
      <c r="AB136" s="7" t="str">
        <f>iferror(VLOOKUP($A136, Awario!$A$2:$Z1000, 10, false), "")</f>
        <v/>
      </c>
      <c r="AC136" s="7" t="str">
        <f>iferror(VLOOKUP($A136, Awario!$A$2:$Z1000, 11, false), "")</f>
        <v/>
      </c>
      <c r="AD136" s="7" t="str">
        <f>iferror(VLOOKUP($A136, Awario!$A$2:$Z1000, 12, false), "")</f>
        <v/>
      </c>
      <c r="AE136" s="8" t="str">
        <f t="shared" si="3"/>
        <v/>
      </c>
      <c r="AG136" s="7">
        <f t="shared" si="4"/>
        <v>-0.03793955167</v>
      </c>
      <c r="AH136" s="7" t="str">
        <f>iferror(vlookup(A136, 'October Results'!A$1:AM1000, 39, false), "")</f>
        <v/>
      </c>
      <c r="AI136" s="3">
        <f t="shared" si="5"/>
        <v>-0.03793955167</v>
      </c>
    </row>
    <row r="137">
      <c r="A137" s="3">
        <v>1745.0</v>
      </c>
      <c r="B137" s="1" t="s">
        <v>179</v>
      </c>
      <c r="C137" s="7">
        <f>lookup($A137, NIL!$A121:A1000, NIL!C121:C1000)</f>
        <v>4</v>
      </c>
      <c r="D137" s="7">
        <f>lookup($A137, NIL!$A121:B1000, NIL!D121:D1000)</f>
        <v>1</v>
      </c>
      <c r="E137" s="7">
        <f>lookup($A137, NIL!$A121:D1000, NIL!E121:E1000)</f>
        <v>0.1985627281</v>
      </c>
      <c r="F137" s="7">
        <f>lookup($A137, NIL!$A121:D1000, NIL!F121:F1000)</f>
        <v>0.4169132689</v>
      </c>
      <c r="G137" s="7">
        <f>lookup($A137, NIL!$A121:E1000, NIL!G121:G1000)</f>
        <v>0.3077379985</v>
      </c>
      <c r="H137" s="8">
        <f t="shared" si="1"/>
        <v>0.5547413799</v>
      </c>
      <c r="J137" s="7">
        <f>lookup($A137, TMUI!$A121:H1000, TMUI!C121:C1000)</f>
        <v>83.2</v>
      </c>
      <c r="K137" s="7">
        <f>lookup($A137, TMUI!$A121:I1000, TMUI!D121:D1000)</f>
        <v>72.7</v>
      </c>
      <c r="L137" s="7">
        <f>lookup($A137, TMUI!$A121:J1000, TMUI!E121:E1000)</f>
        <v>68.48</v>
      </c>
      <c r="M137" s="7">
        <f>lookup($A137, TMUI!$A121:K1000, TMUI!F121:F1000)</f>
        <v>42.93</v>
      </c>
      <c r="N137" s="7">
        <f>lookup($A137, TMUI!$A121:L1000, TMUI!G121:G1000)</f>
        <v>0.6031394299</v>
      </c>
      <c r="O137" s="7">
        <f>lookup($A137, TMUI!$A121:M1000, TMUI!H121:H1000)</f>
        <v>0.3142119164</v>
      </c>
      <c r="P137" s="7">
        <f>lookup($A137, TMUI!$A121:N1000, TMUI!I121:I1000)</f>
        <v>-0.08368914238</v>
      </c>
      <c r="Q137" s="7">
        <f>lookup($A137, TMUI!$A121:O1000, TMUI!J121:J1000)</f>
        <v>-0.6664285325</v>
      </c>
      <c r="R137" s="7">
        <f>lookup($A137, TMUI!$A121:P1000, TMUI!K121:K1000)</f>
        <v>0.04180841785</v>
      </c>
      <c r="S137" s="8">
        <f t="shared" si="2"/>
        <v>0.2044710685</v>
      </c>
      <c r="U137" s="7">
        <f>iferror(VLOOKUP($A137, Awario!$A$2:$G1000, 3, false), "")</f>
        <v>0</v>
      </c>
      <c r="V137" s="7" t="str">
        <f>iferror(VLOOKUP($A137, Awario!$A$2:$Z1000, 4, false), "")</f>
        <v/>
      </c>
      <c r="W137" s="7">
        <f>iferror(VLOOKUP($A137, Awario!$A$2:$Z1000, 5, false), "")</f>
        <v>0</v>
      </c>
      <c r="X137" s="7">
        <f>iferror(VLOOKUP($A137, Awario!$A$2:$G1000, 6, false), "")</f>
        <v>0</v>
      </c>
      <c r="Y137" s="7" t="b">
        <f>iferror(VLOOKUP($A137, Awario!$A$2:$Z1000, 7, false), "")</f>
        <v>1</v>
      </c>
      <c r="Z137" s="7" t="str">
        <f>iferror(VLOOKUP($A137, Awario!$A$2:$Z1000, 8, false), "")</f>
        <v/>
      </c>
      <c r="AA137" s="7">
        <f>iferror(VLOOKUP($A137, Awario!$A$2:$Z1000, 9, false), "")</f>
        <v>-0.6753083961</v>
      </c>
      <c r="AB137" s="7">
        <f>iferror(VLOOKUP($A137, Awario!$A$2:$Z1000, 10, false), "")</f>
        <v>-0.8876481006</v>
      </c>
      <c r="AC137" s="7" t="str">
        <f>iferror(VLOOKUP($A137, Awario!$A$2:$Z1000, 11, false), "")</f>
        <v/>
      </c>
      <c r="AD137" s="7">
        <f>iferror(VLOOKUP($A137, Awario!$A$2:$Z1000, 12, false), "")</f>
        <v>-0.7814782483</v>
      </c>
      <c r="AE137" s="8">
        <f t="shared" si="3"/>
        <v>-0.8840125838</v>
      </c>
      <c r="AG137" s="7">
        <f t="shared" si="4"/>
        <v>-0.04160004515</v>
      </c>
      <c r="AH137" s="7">
        <f>iferror(vlookup(A137, 'October Results'!A$1:AM1000, 39, false), "")</f>
        <v>-0.03608896363</v>
      </c>
      <c r="AI137" s="3">
        <f t="shared" si="5"/>
        <v>-0.04022227477</v>
      </c>
    </row>
    <row r="138">
      <c r="A138" s="3">
        <v>1097.0</v>
      </c>
      <c r="B138" s="13" t="s">
        <v>86</v>
      </c>
      <c r="C138" s="7">
        <f>lookup($A138, NIL!$A34:A1000, NIL!C34:C1000)</f>
        <v>4</v>
      </c>
      <c r="D138" s="7">
        <f>lookup($A138, NIL!$A34:B1000, NIL!D34:D1000)</f>
        <v>1</v>
      </c>
      <c r="E138" s="7">
        <f>lookup($A138, NIL!$A34:D1000, NIL!E34:E1000)</f>
        <v>0.1985627281</v>
      </c>
      <c r="F138" s="7">
        <f>lookup($A138, NIL!$A34:D1000, NIL!F34:F1000)</f>
        <v>0.4169132689</v>
      </c>
      <c r="G138" s="7">
        <f>lookup($A138, NIL!$A34:E1000, NIL!G34:G1000)</f>
        <v>0.3077379985</v>
      </c>
      <c r="H138" s="8">
        <f t="shared" si="1"/>
        <v>0.5547413799</v>
      </c>
      <c r="J138" s="7">
        <f>lookup($A138, TMUI!$A34:H1000, TMUI!C34:C1000)</f>
        <v>56.44</v>
      </c>
      <c r="K138" s="7">
        <f>lookup($A138, TMUI!$A34:I1000, TMUI!D34:D1000)</f>
        <v>61.54</v>
      </c>
      <c r="L138" s="7">
        <f>lookup($A138, TMUI!$A34:J1000, TMUI!E34:E1000)</f>
        <v>63.92</v>
      </c>
      <c r="M138" s="7">
        <f>lookup($A138, TMUI!$A34:K1000, TMUI!F34:F1000)</f>
        <v>49.97</v>
      </c>
      <c r="N138" s="7">
        <f>lookup($A138, TMUI!$A34:L1000, TMUI!G34:G1000)</f>
        <v>-1.210918231</v>
      </c>
      <c r="O138" s="7">
        <f>lookup($A138, TMUI!$A34:M1000, TMUI!H34:H1000)</f>
        <v>-0.432611995</v>
      </c>
      <c r="P138" s="7">
        <f>lookup($A138, TMUI!$A34:N1000, TMUI!I34:I1000)</f>
        <v>-0.4203574012</v>
      </c>
      <c r="Q138" s="7">
        <f>lookup($A138, TMUI!$A34:O1000, TMUI!J34:J1000)</f>
        <v>-0.2451562394</v>
      </c>
      <c r="R138" s="7">
        <f>lookup($A138, TMUI!$A34:P1000, TMUI!K34:K1000)</f>
        <v>-0.5772609667</v>
      </c>
      <c r="S138" s="8">
        <f t="shared" si="2"/>
        <v>-0.759776919</v>
      </c>
      <c r="U138" s="7">
        <f>iferror(VLOOKUP($A138, Awario!$A$2:$G1000, 3, false), "")</f>
        <v>1</v>
      </c>
      <c r="V138" s="7">
        <f>iferror(VLOOKUP($A138, Awario!$A$2:$Z1000, 4, false), "")</f>
        <v>336690</v>
      </c>
      <c r="W138" s="7">
        <f>iferror(VLOOKUP($A138, Awario!$A$2:$Z1000, 5, false), "")</f>
        <v>0</v>
      </c>
      <c r="X138" s="7">
        <f>iferror(VLOOKUP($A138, Awario!$A$2:$G1000, 6, false), "")</f>
        <v>0</v>
      </c>
      <c r="Y138" s="7" t="b">
        <f>iferror(VLOOKUP($A138, Awario!$A$2:$Z1000, 7, false), "")</f>
        <v>0</v>
      </c>
      <c r="Z138" s="7">
        <f>iferror(VLOOKUP($A138, Awario!$A$2:$Z1000, 8, false), "")</f>
        <v>-1</v>
      </c>
      <c r="AA138" s="7">
        <f>iferror(VLOOKUP($A138, Awario!$A$2:$Z1000, 9, false), "")</f>
        <v>-0.6753083961</v>
      </c>
      <c r="AB138" s="7">
        <f>iferror(VLOOKUP($A138, Awario!$A$2:$Z1000, 10, false), "")</f>
        <v>-0.3612883497</v>
      </c>
      <c r="AC138" s="7">
        <f>iferror(VLOOKUP($A138, Awario!$A$2:$Z1000, 11, false), "")</f>
        <v>-0.4659931788</v>
      </c>
      <c r="AD138" s="7">
        <f>iferror(VLOOKUP($A138, Awario!$A$2:$Z1000, 12, false), "")</f>
        <v>-0.5008633082</v>
      </c>
      <c r="AE138" s="8">
        <f t="shared" si="3"/>
        <v>-0.707716969</v>
      </c>
      <c r="AG138" s="7">
        <f t="shared" si="4"/>
        <v>-0.304250836</v>
      </c>
      <c r="AH138" s="7">
        <f>iferror(vlookup(A138, 'October Results'!A$1:AM1000, 39, false), "")</f>
        <v>0.7198338989</v>
      </c>
      <c r="AI138" s="3">
        <f t="shared" si="5"/>
        <v>-0.0482296523</v>
      </c>
    </row>
    <row r="139">
      <c r="A139" s="3">
        <v>2018.0</v>
      </c>
      <c r="B139" s="1" t="s">
        <v>236</v>
      </c>
      <c r="C139" s="7">
        <f>lookup($A139, NIL!$A189:A1000, NIL!C189:C1000)</f>
        <v>4</v>
      </c>
      <c r="D139" s="7">
        <f>lookup($A139, NIL!$A189:B1000, NIL!D189:D1000)</f>
        <v>1</v>
      </c>
      <c r="E139" s="7">
        <f>lookup($A139, NIL!$A189:D1000, NIL!E189:E1000)</f>
        <v>0.1985627281</v>
      </c>
      <c r="F139" s="7">
        <f>lookup($A139, NIL!$A189:D1000, NIL!F189:F1000)</f>
        <v>0.4169132689</v>
      </c>
      <c r="G139" s="7">
        <f>lookup($A139, NIL!$A189:E1000, NIL!G189:G1000)</f>
        <v>0.3077379985</v>
      </c>
      <c r="H139" s="8">
        <f t="shared" si="1"/>
        <v>0.5547413799</v>
      </c>
      <c r="J139" s="7">
        <f>lookup($A139, TMUI!$A189:H1000, TMUI!C189:C1000)</f>
        <v>39.22</v>
      </c>
      <c r="K139" s="7">
        <f>lookup($A139, TMUI!$A189:I1000, TMUI!D189:D1000)</f>
        <v>53.01</v>
      </c>
      <c r="L139" s="7">
        <f>lookup($A139, TMUI!$A189:J1000, TMUI!E189:E1000)</f>
        <v>45.74</v>
      </c>
      <c r="M139" s="7">
        <f>lookup($A139, TMUI!$A189:K1000, TMUI!F189:F1000)</f>
        <v>27.93</v>
      </c>
      <c r="N139" s="7">
        <f>lookup($A139, TMUI!$A189:L1000, TMUI!G189:G1000)</f>
        <v>-2.378260268</v>
      </c>
      <c r="O139" s="7">
        <f>lookup($A139, TMUI!$A189:M1000, TMUI!H189:H1000)</f>
        <v>-1.003437081</v>
      </c>
      <c r="P139" s="7">
        <f>lookup($A139, TMUI!$A189:N1000, TMUI!I189:I1000)</f>
        <v>-1.762600591</v>
      </c>
      <c r="Q139" s="7">
        <f>lookup($A139, TMUI!$A189:O1000, TMUI!J189:J1000)</f>
        <v>-1.564025748</v>
      </c>
      <c r="R139" s="7">
        <f>lookup($A139, TMUI!$A189:P1000, TMUI!K189:K1000)</f>
        <v>-1.677080922</v>
      </c>
      <c r="S139" s="8">
        <f t="shared" si="2"/>
        <v>-1.295021591</v>
      </c>
      <c r="U139" s="7">
        <f>iferror(VLOOKUP($A139, Awario!$A$2:$G1000, 3, false), "")</f>
        <v>2</v>
      </c>
      <c r="V139" s="7" t="str">
        <f>iferror(VLOOKUP($A139, Awario!$A$2:$Z1000, 4, false), "")</f>
        <v/>
      </c>
      <c r="W139" s="7">
        <f>iferror(VLOOKUP($A139, Awario!$A$2:$Z1000, 5, false), "")</f>
        <v>10424</v>
      </c>
      <c r="X139" s="7">
        <f>iferror(VLOOKUP($A139, Awario!$A$2:$G1000, 6, false), "")</f>
        <v>4.018034403</v>
      </c>
      <c r="Y139" s="7" t="b">
        <f>iferror(VLOOKUP($A139, Awario!$A$2:$Z1000, 7, false), "")</f>
        <v>1</v>
      </c>
      <c r="Z139" s="7" t="str">
        <f>iferror(VLOOKUP($A139, Awario!$A$2:$Z1000, 8, false), "")</f>
        <v/>
      </c>
      <c r="AA139" s="7">
        <f>iferror(VLOOKUP($A139, Awario!$A$2:$Z1000, 9, false), "")</f>
        <v>1.774223746</v>
      </c>
      <c r="AB139" s="7">
        <f>iferror(VLOOKUP($A139, Awario!$A$2:$Z1000, 10, false), "")</f>
        <v>0.1650714012</v>
      </c>
      <c r="AC139" s="7" t="str">
        <f>iferror(VLOOKUP($A139, Awario!$A$2:$Z1000, 11, false), "")</f>
        <v/>
      </c>
      <c r="AD139" s="7">
        <f>iferror(VLOOKUP($A139, Awario!$A$2:$Z1000, 12, false), "")</f>
        <v>0.9696475733</v>
      </c>
      <c r="AE139" s="8">
        <f t="shared" si="3"/>
        <v>0.9847068464</v>
      </c>
      <c r="AG139" s="7">
        <f t="shared" si="4"/>
        <v>0.08147554496</v>
      </c>
      <c r="AH139" s="7">
        <f>iferror(vlookup(A139, 'October Results'!A$1:AM1000, 39, false), "")</f>
        <v>-0.5154457594</v>
      </c>
      <c r="AI139" s="3">
        <f t="shared" si="5"/>
        <v>-0.06775478114</v>
      </c>
    </row>
    <row r="140">
      <c r="A140" s="3">
        <v>1251.0</v>
      </c>
      <c r="B140" s="1" t="s">
        <v>96</v>
      </c>
      <c r="C140" s="7">
        <f>lookup($A140, NIL!$A41:A1000, NIL!C41:C1000)</f>
        <v>4</v>
      </c>
      <c r="D140" s="7">
        <f>lookup($A140, NIL!$A41:B1000, NIL!D41:D1000)</f>
        <v>1</v>
      </c>
      <c r="E140" s="7">
        <f>lookup($A140, NIL!$A41:D1000, NIL!E41:E1000)</f>
        <v>0.1985627281</v>
      </c>
      <c r="F140" s="7">
        <f>lookup($A140, NIL!$A41:D1000, NIL!F41:F1000)</f>
        <v>0.4169132689</v>
      </c>
      <c r="G140" s="7">
        <f>lookup($A140, NIL!$A41:E1000, NIL!G41:G1000)</f>
        <v>0.3077379985</v>
      </c>
      <c r="H140" s="8">
        <f t="shared" si="1"/>
        <v>0.5547413799</v>
      </c>
      <c r="J140" s="7">
        <f>lookup($A140, TMUI!$A41:H1000, TMUI!C41:C1000)</f>
        <v>55.51</v>
      </c>
      <c r="K140" s="7">
        <f>lookup($A140, TMUI!$A41:I1000, TMUI!D41:D1000)</f>
        <v>71.56</v>
      </c>
      <c r="L140" s="7">
        <f>lookup($A140, TMUI!$A41:J1000, TMUI!E41:E1000)</f>
        <v>74.71</v>
      </c>
      <c r="M140" s="7">
        <f>lookup($A140, TMUI!$A41:K1000, TMUI!F41:F1000)</f>
        <v>56.62</v>
      </c>
      <c r="N140" s="7">
        <f>lookup($A140, TMUI!$A41:L1000, TMUI!G41:G1000)</f>
        <v>-1.273962836</v>
      </c>
      <c r="O140" s="7">
        <f>lookup($A140, TMUI!$A41:M1000, TMUI!H41:H1000)</f>
        <v>0.2379234523</v>
      </c>
      <c r="P140" s="7">
        <f>lookup($A140, TMUI!$A41:N1000, TMUI!I41:I1000)</f>
        <v>0.3762764831</v>
      </c>
      <c r="Q140" s="7">
        <f>lookup($A140, TMUI!$A41:O1000, TMUI!J41:J1000)</f>
        <v>0.152778526</v>
      </c>
      <c r="R140" s="7">
        <f>lookup($A140, TMUI!$A41:P1000, TMUI!K41:K1000)</f>
        <v>-0.1267460936</v>
      </c>
      <c r="S140" s="8">
        <f t="shared" si="2"/>
        <v>-0.3560141761</v>
      </c>
      <c r="U140" s="7">
        <f>iferror(VLOOKUP($A140, Awario!$A$2:$G1000, 3, false), "")</f>
        <v>2</v>
      </c>
      <c r="V140" s="7">
        <f>iferror(VLOOKUP($A140, Awario!$A$2:$Z1000, 4, false), "")</f>
        <v>0</v>
      </c>
      <c r="W140" s="7">
        <f>iferror(VLOOKUP($A140, Awario!$A$2:$Z1000, 5, false), "")</f>
        <v>0</v>
      </c>
      <c r="X140" s="7">
        <f>iferror(VLOOKUP($A140, Awario!$A$2:$G1000, 6, false), "")</f>
        <v>0</v>
      </c>
      <c r="Y140" s="7" t="b">
        <f>iferror(VLOOKUP($A140, Awario!$A$2:$Z1000, 7, false), "")</f>
        <v>1</v>
      </c>
      <c r="Z140" s="7" t="str">
        <f>iferror(VLOOKUP($A140, Awario!$A$2:$Z1000, 8, false), "")</f>
        <v/>
      </c>
      <c r="AA140" s="7">
        <f>iferror(VLOOKUP($A140, Awario!$A$2:$Z1000, 9, false), "")</f>
        <v>-0.6753083961</v>
      </c>
      <c r="AB140" s="7">
        <f>iferror(VLOOKUP($A140, Awario!$A$2:$Z1000, 10, false), "")</f>
        <v>0.1650714012</v>
      </c>
      <c r="AC140" s="7" t="str">
        <f>iferror(VLOOKUP($A140, Awario!$A$2:$Z1000, 11, false), "")</f>
        <v/>
      </c>
      <c r="AD140" s="7">
        <f>iferror(VLOOKUP($A140, Awario!$A$2:$Z1000, 12, false), "")</f>
        <v>-0.2551184975</v>
      </c>
      <c r="AE140" s="8">
        <f t="shared" si="3"/>
        <v>-0.5050925633</v>
      </c>
      <c r="AG140" s="7">
        <f t="shared" si="4"/>
        <v>-0.1021217865</v>
      </c>
      <c r="AH140" s="7">
        <f>iferror(vlookup(A140, 'October Results'!A$1:AM1000, 39, false), "")</f>
        <v>0.005411710904</v>
      </c>
      <c r="AI140" s="3">
        <f t="shared" si="5"/>
        <v>-0.07523841215</v>
      </c>
    </row>
    <row r="141">
      <c r="A141" s="3">
        <v>1655.0</v>
      </c>
      <c r="B141" s="1" t="s">
        <v>165</v>
      </c>
      <c r="C141" s="7">
        <f>lookup($A141, NIL!$A103:A1000, NIL!C103:C1000)</f>
        <v>4</v>
      </c>
      <c r="D141" s="7">
        <f>lookup($A141, NIL!$A103:B1000, NIL!D103:D1000)</f>
        <v>1</v>
      </c>
      <c r="E141" s="7">
        <f>lookup($A141, NIL!$A103:D1000, NIL!E103:E1000)</f>
        <v>0.1985627281</v>
      </c>
      <c r="F141" s="7">
        <f>lookup($A141, NIL!$A103:D1000, NIL!F103:F1000)</f>
        <v>0.4169132689</v>
      </c>
      <c r="G141" s="7">
        <f>lookup($A141, NIL!$A103:E1000, NIL!G103:G1000)</f>
        <v>0.3077379985</v>
      </c>
      <c r="H141" s="8">
        <f t="shared" si="1"/>
        <v>0.5547413799</v>
      </c>
      <c r="J141" s="7">
        <f>lookup($A141, TMUI!$A103:H1000, TMUI!C103:C1000)</f>
        <v>83.14</v>
      </c>
      <c r="K141" s="7">
        <f>lookup($A141, TMUI!$A103:I1000, TMUI!D103:D1000)</f>
        <v>65.51</v>
      </c>
      <c r="L141" s="7">
        <f>lookup($A141, TMUI!$A103:J1000, TMUI!E103:E1000)</f>
        <v>69.17</v>
      </c>
      <c r="M141" s="7">
        <f>lookup($A141, TMUI!$A103:K1000, TMUI!F103:F1000)</f>
        <v>46.55</v>
      </c>
      <c r="N141" s="7">
        <f>lookup($A141, TMUI!$A103:L1000, TMUI!G103:G1000)</f>
        <v>0.5990720361</v>
      </c>
      <c r="O141" s="7">
        <f>lookup($A141, TMUI!$A103:M1000, TMUI!H103:H1000)</f>
        <v>-0.1669407649</v>
      </c>
      <c r="P141" s="7">
        <f>lookup($A141, TMUI!$A103:N1000, TMUI!I103:I1000)</f>
        <v>-0.03274591901</v>
      </c>
      <c r="Q141" s="7">
        <f>lookup($A141, TMUI!$A103:O1000, TMUI!J103:J1000)</f>
        <v>-0.4498084045</v>
      </c>
      <c r="R141" s="7">
        <f>lookup($A141, TMUI!$A103:P1000, TMUI!K103:K1000)</f>
        <v>-0.01260576309</v>
      </c>
      <c r="S141" s="8">
        <f t="shared" si="2"/>
        <v>-0.1122753895</v>
      </c>
      <c r="U141" s="7">
        <f>iferror(VLOOKUP($A141, Awario!$A$2:$G1000, 3, false), "")</f>
        <v>1</v>
      </c>
      <c r="V141" s="7">
        <f>iferror(VLOOKUP($A141, Awario!$A$2:$Z1000, 4, false), "")</f>
        <v>0</v>
      </c>
      <c r="W141" s="7">
        <f>iferror(VLOOKUP($A141, Awario!$A$2:$Z1000, 5, false), "")</f>
        <v>0</v>
      </c>
      <c r="X141" s="7">
        <f>iferror(VLOOKUP($A141, Awario!$A$2:$G1000, 6, false), "")</f>
        <v>0</v>
      </c>
      <c r="Y141" s="7" t="b">
        <f>iferror(VLOOKUP($A141, Awario!$A$2:$Z1000, 7, false), "")</f>
        <v>1</v>
      </c>
      <c r="Z141" s="7" t="str">
        <f>iferror(VLOOKUP($A141, Awario!$A$2:$Z1000, 8, false), "")</f>
        <v/>
      </c>
      <c r="AA141" s="7">
        <f>iferror(VLOOKUP($A141, Awario!$A$2:$Z1000, 9, false), "")</f>
        <v>-0.6753083961</v>
      </c>
      <c r="AB141" s="7">
        <f>iferror(VLOOKUP($A141, Awario!$A$2:$Z1000, 10, false), "")</f>
        <v>-0.3612883497</v>
      </c>
      <c r="AC141" s="7" t="str">
        <f>iferror(VLOOKUP($A141, Awario!$A$2:$Z1000, 11, false), "")</f>
        <v/>
      </c>
      <c r="AD141" s="7">
        <f>iferror(VLOOKUP($A141, Awario!$A$2:$Z1000, 12, false), "")</f>
        <v>-0.5182983729</v>
      </c>
      <c r="AE141" s="8">
        <f t="shared" si="3"/>
        <v>-0.7199294222</v>
      </c>
      <c r="AG141" s="7">
        <f t="shared" si="4"/>
        <v>-0.0924878106</v>
      </c>
      <c r="AH141" s="7">
        <f>iferror(vlookup(A141, 'October Results'!A$1:AM1000, 39, false), "")</f>
        <v>-0.06166167103</v>
      </c>
      <c r="AI141" s="3">
        <f t="shared" si="5"/>
        <v>-0.08478127571</v>
      </c>
    </row>
    <row r="142">
      <c r="A142" s="3">
        <v>1895.0</v>
      </c>
      <c r="B142" s="1" t="s">
        <v>221</v>
      </c>
      <c r="C142" s="7">
        <f>lookup($A142, NIL!$A166:A1000, NIL!C166:C1000)</f>
        <v>4</v>
      </c>
      <c r="D142" s="7">
        <f>lookup($A142, NIL!$A166:B1000, NIL!D166:D1000)</f>
        <v>1</v>
      </c>
      <c r="E142" s="7">
        <f>lookup($A142, NIL!$A166:D1000, NIL!E166:E1000)</f>
        <v>0.1985627281</v>
      </c>
      <c r="F142" s="7">
        <f>lookup($A142, NIL!$A166:D1000, NIL!F166:F1000)</f>
        <v>0.4169132689</v>
      </c>
      <c r="G142" s="7">
        <f>lookup($A142, NIL!$A166:E1000, NIL!G166:G1000)</f>
        <v>0.3077379985</v>
      </c>
      <c r="H142" s="8">
        <f t="shared" si="1"/>
        <v>0.5547413799</v>
      </c>
      <c r="J142" s="7">
        <f>lookup($A142, TMUI!$A166:H1000, TMUI!C166:C1000)</f>
        <v>49.02</v>
      </c>
      <c r="K142" s="7">
        <f>lookup($A142, TMUI!$A166:I1000, TMUI!D166:D1000)</f>
        <v>31.25</v>
      </c>
      <c r="L142" s="7">
        <f>lookup($A142, TMUI!$A166:J1000, TMUI!E166:E1000)</f>
        <v>34.57</v>
      </c>
      <c r="M142" s="7">
        <f>lookup($A142, TMUI!$A166:K1000, TMUI!F166:F1000)</f>
        <v>26.84</v>
      </c>
      <c r="N142" s="7">
        <f>lookup($A142, TMUI!$A166:L1000, TMUI!G166:G1000)</f>
        <v>-1.713919272</v>
      </c>
      <c r="O142" s="7">
        <f>lookup($A142, TMUI!$A166:M1000, TMUI!H166:H1000)</f>
        <v>-2.459609869</v>
      </c>
      <c r="P142" s="7">
        <f>lookup($A142, TMUI!$A166:N1000, TMUI!I166:I1000)</f>
        <v>-2.587290163</v>
      </c>
      <c r="Q142" s="7">
        <f>lookup($A142, TMUI!$A166:O1000, TMUI!J166:J1000)</f>
        <v>-1.629251146</v>
      </c>
      <c r="R142" s="7">
        <f>lookup($A142, TMUI!$A166:P1000, TMUI!K166:K1000)</f>
        <v>-2.097517612</v>
      </c>
      <c r="S142" s="8">
        <f t="shared" si="2"/>
        <v>-1.448280916</v>
      </c>
      <c r="U142" s="7">
        <f>iferror(VLOOKUP($A142, Awario!$A$2:$G1000, 3, false), "")</f>
        <v>5</v>
      </c>
      <c r="V142" s="7">
        <f>iferror(VLOOKUP($A142, Awario!$A$2:$Z1000, 4, false), "")</f>
        <v>0</v>
      </c>
      <c r="W142" s="7">
        <f>iferror(VLOOKUP($A142, Awario!$A$2:$Z1000, 5, false), "")</f>
        <v>0</v>
      </c>
      <c r="X142" s="7">
        <f>iferror(VLOOKUP($A142, Awario!$A$2:$G1000, 6, false), "")</f>
        <v>0</v>
      </c>
      <c r="Y142" s="7" t="b">
        <f>iferror(VLOOKUP($A142, Awario!$A$2:$Z1000, 7, false), "")</f>
        <v>1</v>
      </c>
      <c r="Z142" s="7" t="str">
        <f>iferror(VLOOKUP($A142, Awario!$A$2:$Z1000, 8, false), "")</f>
        <v/>
      </c>
      <c r="AA142" s="7">
        <f>iferror(VLOOKUP($A142, Awario!$A$2:$Z1000, 9, false), "")</f>
        <v>-0.6753083961</v>
      </c>
      <c r="AB142" s="7">
        <f>iferror(VLOOKUP($A142, Awario!$A$2:$Z1000, 10, false), "")</f>
        <v>1.744150654</v>
      </c>
      <c r="AC142" s="7" t="str">
        <f>iferror(VLOOKUP($A142, Awario!$A$2:$Z1000, 11, false), "")</f>
        <v/>
      </c>
      <c r="AD142" s="7">
        <f>iferror(VLOOKUP($A142, Awario!$A$2:$Z1000, 12, false), "")</f>
        <v>0.5344211288</v>
      </c>
      <c r="AE142" s="8">
        <f t="shared" si="3"/>
        <v>0.7310411266</v>
      </c>
      <c r="AG142" s="7">
        <f t="shared" si="4"/>
        <v>-0.05416613659</v>
      </c>
      <c r="AH142" s="7">
        <f>iferror(vlookup(A142, 'October Results'!A$1:AM1000, 39, false), "")</f>
        <v>-0.1878087475</v>
      </c>
      <c r="AI142" s="3">
        <f t="shared" si="5"/>
        <v>-0.08757678931</v>
      </c>
    </row>
    <row r="143">
      <c r="A143" s="3">
        <v>869.0</v>
      </c>
      <c r="B143" s="1" t="s">
        <v>67</v>
      </c>
      <c r="C143" s="7">
        <f>lookup($A143, NIL!$A20:A1000, NIL!C20:C1000)</f>
        <v>4</v>
      </c>
      <c r="D143" s="7">
        <f>lookup($A143, NIL!$A20:B1000, NIL!D20:D1000)</f>
        <v>1</v>
      </c>
      <c r="E143" s="7">
        <f>lookup($A143, NIL!$A20:D1000, NIL!E20:E1000)</f>
        <v>0.1985627281</v>
      </c>
      <c r="F143" s="7">
        <f>lookup($A143, NIL!$A20:D1000, NIL!F20:F1000)</f>
        <v>0.4169132689</v>
      </c>
      <c r="G143" s="7">
        <f>lookup($A143, NIL!$A20:E1000, NIL!G20:G1000)</f>
        <v>0.3077379985</v>
      </c>
      <c r="H143" s="8">
        <f t="shared" si="1"/>
        <v>0.5547413799</v>
      </c>
      <c r="J143" s="7">
        <f>lookup($A143, TMUI!$A20:H1000, TMUI!C20:C1000)</f>
        <v>76.63</v>
      </c>
      <c r="K143" s="7">
        <f>lookup($A143, TMUI!$A20:I1000, TMUI!D20:D1000)</f>
        <v>71.6</v>
      </c>
      <c r="L143" s="7">
        <f>lookup($A143, TMUI!$A20:J1000, TMUI!E20:E1000)</f>
        <v>65.38</v>
      </c>
      <c r="M143" s="7">
        <f>lookup($A143, TMUI!$A20:K1000, TMUI!F20:F1000)</f>
        <v>54.56</v>
      </c>
      <c r="N143" s="7">
        <f>lookup($A143, TMUI!$A20:L1000, TMUI!G20:G1000)</f>
        <v>0.1577598024</v>
      </c>
      <c r="O143" s="7">
        <f>lookup($A143, TMUI!$A20:M1000, TMUI!H20:H1000)</f>
        <v>0.2406002405</v>
      </c>
      <c r="P143" s="7">
        <f>lookup($A143, TMUI!$A20:N1000, TMUI!I20:I1000)</f>
        <v>-0.3125644938</v>
      </c>
      <c r="Q143" s="7">
        <f>lookup($A143, TMUI!$A20:O1000, TMUI!J20:J1000)</f>
        <v>0.02950850846</v>
      </c>
      <c r="R143" s="7">
        <f>lookup($A143, TMUI!$A20:P1000, TMUI!K20:K1000)</f>
        <v>0.02882601441</v>
      </c>
      <c r="S143" s="8">
        <f t="shared" si="2"/>
        <v>0.1697822559</v>
      </c>
      <c r="U143" s="7">
        <f>iferror(VLOOKUP($A143, Awario!$A$2:$G1000, 3, false), "")</f>
        <v>0</v>
      </c>
      <c r="V143" s="7">
        <f>iferror(VLOOKUP($A143, Awario!$A$2:$Z1000, 4, false), "")</f>
        <v>0</v>
      </c>
      <c r="W143" s="7">
        <f>iferror(VLOOKUP($A143, Awario!$A$2:$Z1000, 5, false), "")</f>
        <v>0</v>
      </c>
      <c r="X143" s="7">
        <f>iferror(VLOOKUP($A143, Awario!$A$2:$G1000, 6, false), "")</f>
        <v>0</v>
      </c>
      <c r="Y143" s="7" t="b">
        <f>iferror(VLOOKUP($A143, Awario!$A$2:$Z1000, 7, false), "")</f>
        <v>1</v>
      </c>
      <c r="Z143" s="7" t="str">
        <f>iferror(VLOOKUP($A143, Awario!$A$2:$Z1000, 8, false), "")</f>
        <v/>
      </c>
      <c r="AA143" s="7">
        <f>iferror(VLOOKUP($A143, Awario!$A$2:$Z1000, 9, false), "")</f>
        <v>-0.6753083961</v>
      </c>
      <c r="AB143" s="7">
        <f>iferror(VLOOKUP($A143, Awario!$A$2:$Z1000, 10, false), "")</f>
        <v>-0.8876481006</v>
      </c>
      <c r="AC143" s="7" t="str">
        <f>iferror(VLOOKUP($A143, Awario!$A$2:$Z1000, 11, false), "")</f>
        <v/>
      </c>
      <c r="AD143" s="7">
        <f>iferror(VLOOKUP($A143, Awario!$A$2:$Z1000, 12, false), "")</f>
        <v>-0.7814782483</v>
      </c>
      <c r="AE143" s="8">
        <f t="shared" si="3"/>
        <v>-0.8840125838</v>
      </c>
      <c r="AG143" s="7">
        <f t="shared" si="4"/>
        <v>-0.05316298269</v>
      </c>
      <c r="AH143" s="7">
        <f>iferror(vlookup(A143, 'October Results'!A$1:AM1000, 39, false), "")</f>
        <v>-0.2238527205</v>
      </c>
      <c r="AI143" s="3">
        <f t="shared" si="5"/>
        <v>-0.09583541715</v>
      </c>
    </row>
    <row r="144">
      <c r="A144" s="3">
        <v>1888.0</v>
      </c>
      <c r="B144" s="1" t="s">
        <v>220</v>
      </c>
      <c r="C144" s="7">
        <f>lookup($A144, NIL!$A164:A1000, NIL!C164:C1000)</f>
        <v>4</v>
      </c>
      <c r="D144" s="7">
        <f>lookup($A144, NIL!$A164:B1000, NIL!D164:D1000)</f>
        <v>1</v>
      </c>
      <c r="E144" s="7">
        <f>lookup($A144, NIL!$A164:D1000, NIL!E164:E1000)</f>
        <v>0.1985627281</v>
      </c>
      <c r="F144" s="7">
        <f>lookup($A144, NIL!$A164:D1000, NIL!F164:F1000)</f>
        <v>0.4169132689</v>
      </c>
      <c r="G144" s="7">
        <f>lookup($A144, NIL!$A164:E1000, NIL!G164:G1000)</f>
        <v>0.3077379985</v>
      </c>
      <c r="H144" s="8">
        <f t="shared" si="1"/>
        <v>0.5547413799</v>
      </c>
      <c r="J144" s="7">
        <f>lookup($A144, TMUI!$A164:H1000, TMUI!C164:C1000)</f>
        <v>68.26</v>
      </c>
      <c r="K144" s="7">
        <f>lookup($A144, TMUI!$A164:I1000, TMUI!D164:D1000)</f>
        <v>58.06</v>
      </c>
      <c r="L144" s="7">
        <f>lookup($A144, TMUI!$A164:J1000, TMUI!E164:E1000)</f>
        <v>66.83</v>
      </c>
      <c r="M144" s="7">
        <f>lookup($A144, TMUI!$A164:K1000, TMUI!F164:F1000)</f>
        <v>38.1</v>
      </c>
      <c r="N144" s="7">
        <f>lookup($A144, TMUI!$A164:L1000, TMUI!G164:G1000)</f>
        <v>-0.4096416409</v>
      </c>
      <c r="O144" s="7">
        <f>lookup($A144, TMUI!$A164:M1000, TMUI!H164:H1000)</f>
        <v>-0.6654925695</v>
      </c>
      <c r="P144" s="7">
        <f>lookup($A144, TMUI!$A164:N1000, TMUI!I164:I1000)</f>
        <v>-0.2055098939</v>
      </c>
      <c r="Q144" s="7">
        <f>lookup($A144, TMUI!$A164:O1000, TMUI!J164:J1000)</f>
        <v>-0.9554548359</v>
      </c>
      <c r="R144" s="7">
        <f>lookup($A144, TMUI!$A164:P1000, TMUI!K164:K1000)</f>
        <v>-0.559024735</v>
      </c>
      <c r="S144" s="8">
        <f t="shared" si="2"/>
        <v>-0.7476795671</v>
      </c>
      <c r="U144" s="7" t="str">
        <f>iferror(VLOOKUP($A144, Awario!$A$2:$G1000, 3, false), "")</f>
        <v/>
      </c>
      <c r="V144" s="7" t="str">
        <f>iferror(VLOOKUP($A144, Awario!$A$2:$Z1000, 4, false), "")</f>
        <v/>
      </c>
      <c r="W144" s="7" t="str">
        <f>iferror(VLOOKUP($A144, Awario!$A$2:$Z1000, 5, false), "")</f>
        <v/>
      </c>
      <c r="X144" s="7" t="str">
        <f>iferror(VLOOKUP($A144, Awario!$A$2:$G1000, 6, false), "")</f>
        <v/>
      </c>
      <c r="Y144" s="7" t="str">
        <f>iferror(VLOOKUP($A144, Awario!$A$2:$Z1000, 7, false), "")</f>
        <v/>
      </c>
      <c r="Z144" s="7" t="str">
        <f>iferror(VLOOKUP($A144, Awario!$A$2:$Z1000, 8, false), "")</f>
        <v/>
      </c>
      <c r="AA144" s="7" t="str">
        <f>iferror(VLOOKUP($A144, Awario!$A$2:$Z1000, 9, false), "")</f>
        <v/>
      </c>
      <c r="AB144" s="7" t="str">
        <f>iferror(VLOOKUP($A144, Awario!$A$2:$Z1000, 10, false), "")</f>
        <v/>
      </c>
      <c r="AC144" s="7" t="str">
        <f>iferror(VLOOKUP($A144, Awario!$A$2:$Z1000, 11, false), "")</f>
        <v/>
      </c>
      <c r="AD144" s="7" t="str">
        <f>iferror(VLOOKUP($A144, Awario!$A$2:$Z1000, 12, false), "")</f>
        <v/>
      </c>
      <c r="AE144" s="8" t="str">
        <f t="shared" si="3"/>
        <v/>
      </c>
      <c r="AG144" s="7">
        <f t="shared" si="4"/>
        <v>-0.09646909361</v>
      </c>
      <c r="AH144" s="7" t="str">
        <f>iferror(vlookup(A144, 'October Results'!A$1:AM1000, 39, false), "")</f>
        <v/>
      </c>
      <c r="AI144" s="3">
        <f t="shared" si="5"/>
        <v>-0.09646909361</v>
      </c>
    </row>
    <row r="145">
      <c r="A145" s="3">
        <v>1493.0</v>
      </c>
      <c r="B145" s="1" t="s">
        <v>136</v>
      </c>
      <c r="C145" s="7">
        <f>lookup($A145, NIL!$A77:A1000, NIL!C77:C1000)</f>
        <v>4</v>
      </c>
      <c r="D145" s="7">
        <f>lookup($A145, NIL!$A77:B1000, NIL!D77:D1000)</f>
        <v>1</v>
      </c>
      <c r="E145" s="7">
        <f>lookup($A145, NIL!$A77:D1000, NIL!E77:E1000)</f>
        <v>0.1985627281</v>
      </c>
      <c r="F145" s="7">
        <f>lookup($A145, NIL!$A77:D1000, NIL!F77:F1000)</f>
        <v>0.4169132689</v>
      </c>
      <c r="G145" s="7">
        <f>lookup($A145, NIL!$A77:E1000, NIL!G77:G1000)</f>
        <v>0.3077379985</v>
      </c>
      <c r="H145" s="8">
        <f t="shared" si="1"/>
        <v>0.5547413799</v>
      </c>
      <c r="J145" s="7">
        <f>lookup($A145, TMUI!$A77:H1000, TMUI!C77:C1000)</f>
        <v>78.18</v>
      </c>
      <c r="K145" s="7">
        <f>lookup($A145, TMUI!$A77:I1000, TMUI!D77:D1000)</f>
        <v>68.82</v>
      </c>
      <c r="L145" s="7">
        <f>lookup($A145, TMUI!$A77:J1000, TMUI!E77:E1000)</f>
        <v>58.45</v>
      </c>
      <c r="M145" s="7">
        <f>lookup($A145, TMUI!$A77:K1000, TMUI!F77:F1000)</f>
        <v>57.16</v>
      </c>
      <c r="N145" s="7">
        <f>lookup($A145, TMUI!$A77:L1000, TMUI!G77:G1000)</f>
        <v>0.2628341438</v>
      </c>
      <c r="O145" s="7">
        <f>lookup($A145, TMUI!$A77:M1000, TMUI!H77:H1000)</f>
        <v>0.05456345973</v>
      </c>
      <c r="P145" s="7">
        <f>lookup($A145, TMUI!$A77:N1000, TMUI!I77:I1000)</f>
        <v>-0.8242116502</v>
      </c>
      <c r="Q145" s="7">
        <f>lookup($A145, TMUI!$A77:O1000, TMUI!J77:J1000)</f>
        <v>0.1850920258</v>
      </c>
      <c r="R145" s="7">
        <f>lookup($A145, TMUI!$A77:P1000, TMUI!K77:K1000)</f>
        <v>-0.08043050524</v>
      </c>
      <c r="S145" s="8">
        <f t="shared" si="2"/>
        <v>-0.2836027243</v>
      </c>
      <c r="U145" s="7">
        <f>iferror(VLOOKUP($A145, Awario!$A$2:$G1000, 3, false), "")</f>
        <v>1</v>
      </c>
      <c r="V145" s="7">
        <f>iferror(VLOOKUP($A145, Awario!$A$2:$Z1000, 4, false), "")</f>
        <v>0</v>
      </c>
      <c r="W145" s="7">
        <f>iferror(VLOOKUP($A145, Awario!$A$2:$Z1000, 5, false), "")</f>
        <v>0</v>
      </c>
      <c r="X145" s="7">
        <f>iferror(VLOOKUP($A145, Awario!$A$2:$G1000, 6, false), "")</f>
        <v>0</v>
      </c>
      <c r="Y145" s="7" t="b">
        <f>iferror(VLOOKUP($A145, Awario!$A$2:$Z1000, 7, false), "")</f>
        <v>1</v>
      </c>
      <c r="Z145" s="7" t="str">
        <f>iferror(VLOOKUP($A145, Awario!$A$2:$Z1000, 8, false), "")</f>
        <v/>
      </c>
      <c r="AA145" s="7">
        <f>iferror(VLOOKUP($A145, Awario!$A$2:$Z1000, 9, false), "")</f>
        <v>-0.6753083961</v>
      </c>
      <c r="AB145" s="7">
        <f>iferror(VLOOKUP($A145, Awario!$A$2:$Z1000, 10, false), "")</f>
        <v>-0.3612883497</v>
      </c>
      <c r="AC145" s="7" t="str">
        <f>iferror(VLOOKUP($A145, Awario!$A$2:$Z1000, 11, false), "")</f>
        <v/>
      </c>
      <c r="AD145" s="7">
        <f>iferror(VLOOKUP($A145, Awario!$A$2:$Z1000, 12, false), "")</f>
        <v>-0.5182983729</v>
      </c>
      <c r="AE145" s="8">
        <f t="shared" si="3"/>
        <v>-0.7199294222</v>
      </c>
      <c r="AG145" s="7">
        <f t="shared" si="4"/>
        <v>-0.1495969222</v>
      </c>
      <c r="AH145" s="7">
        <f>iferror(vlookup(A145, 'October Results'!A$1:AM1000, 39, false), "")</f>
        <v>0.06055829438</v>
      </c>
      <c r="AI145" s="3">
        <f t="shared" si="5"/>
        <v>-0.09705811806</v>
      </c>
    </row>
    <row r="146">
      <c r="A146" s="3">
        <v>1984.0</v>
      </c>
      <c r="B146" s="1" t="s">
        <v>226</v>
      </c>
      <c r="C146" s="7">
        <f>lookup($A146, NIL!$A173:A1000, NIL!C173:C1000)</f>
        <v>4</v>
      </c>
      <c r="D146" s="7">
        <f>lookup($A146, NIL!$A173:B1000, NIL!D173:D1000)</f>
        <v>1</v>
      </c>
      <c r="E146" s="7">
        <f>lookup($A146, NIL!$A173:D1000, NIL!E173:E1000)</f>
        <v>0.1985627281</v>
      </c>
      <c r="F146" s="7">
        <f>lookup($A146, NIL!$A173:D1000, NIL!F173:F1000)</f>
        <v>0.4169132689</v>
      </c>
      <c r="G146" s="7">
        <f>lookup($A146, NIL!$A173:E1000, NIL!G173:G1000)</f>
        <v>0.3077379985</v>
      </c>
      <c r="H146" s="8">
        <f t="shared" si="1"/>
        <v>0.5547413799</v>
      </c>
      <c r="J146" s="7">
        <f>lookup($A146, TMUI!$A173:H1000, TMUI!C173:C1000)</f>
        <v>65.82</v>
      </c>
      <c r="K146" s="7">
        <f>lookup($A146, TMUI!$A173:I1000, TMUI!D173:D1000)</f>
        <v>63.71</v>
      </c>
      <c r="L146" s="7">
        <f>lookup($A146, TMUI!$A173:J1000, TMUI!E173:E1000)</f>
        <v>65.55</v>
      </c>
      <c r="M146" s="7">
        <f>lookup($A146, TMUI!$A173:K1000, TMUI!F173:F1000)</f>
        <v>45.39</v>
      </c>
      <c r="N146" s="7">
        <f>lookup($A146, TMUI!$A173:L1000, TMUI!G173:G1000)</f>
        <v>-0.5750489911</v>
      </c>
      <c r="O146" s="7">
        <f>lookup($A146, TMUI!$A173:M1000, TMUI!H173:H1000)</f>
        <v>-0.2873962345</v>
      </c>
      <c r="P146" s="7">
        <f>lookup($A146, TMUI!$A173:N1000, TMUI!I173:I1000)</f>
        <v>-0.3000132648</v>
      </c>
      <c r="Q146" s="7">
        <f>lookup($A146, TMUI!$A173:O1000, TMUI!J173:J1000)</f>
        <v>-0.5192225892</v>
      </c>
      <c r="R146" s="7">
        <f>lookup($A146, TMUI!$A173:P1000, TMUI!K173:K1000)</f>
        <v>-0.4204202699</v>
      </c>
      <c r="S146" s="8">
        <f t="shared" si="2"/>
        <v>-0.648398234</v>
      </c>
      <c r="U146" s="7" t="str">
        <f>iferror(VLOOKUP($A146, Awario!$A$2:$G1000, 3, false), "")</f>
        <v/>
      </c>
      <c r="V146" s="7" t="str">
        <f>iferror(VLOOKUP($A146, Awario!$A$2:$Z1000, 4, false), "")</f>
        <v/>
      </c>
      <c r="W146" s="7" t="str">
        <f>iferror(VLOOKUP($A146, Awario!$A$2:$Z1000, 5, false), "")</f>
        <v/>
      </c>
      <c r="X146" s="7" t="str">
        <f>iferror(VLOOKUP($A146, Awario!$A$2:$G1000, 6, false), "")</f>
        <v/>
      </c>
      <c r="Y146" s="7" t="str">
        <f>iferror(VLOOKUP($A146, Awario!$A$2:$Z1000, 7, false), "")</f>
        <v/>
      </c>
      <c r="Z146" s="7" t="str">
        <f>iferror(VLOOKUP($A146, Awario!$A$2:$Z1000, 8, false), "")</f>
        <v/>
      </c>
      <c r="AA146" s="7" t="str">
        <f>iferror(VLOOKUP($A146, Awario!$A$2:$Z1000, 9, false), "")</f>
        <v/>
      </c>
      <c r="AB146" s="7" t="str">
        <f>iferror(VLOOKUP($A146, Awario!$A$2:$Z1000, 10, false), "")</f>
        <v/>
      </c>
      <c r="AC146" s="7" t="str">
        <f>iferror(VLOOKUP($A146, Awario!$A$2:$Z1000, 11, false), "")</f>
        <v/>
      </c>
      <c r="AD146" s="7" t="str">
        <f>iferror(VLOOKUP($A146, Awario!$A$2:$Z1000, 12, false), "")</f>
        <v/>
      </c>
      <c r="AE146" s="8" t="str">
        <f t="shared" si="3"/>
        <v/>
      </c>
      <c r="AG146" s="7">
        <f t="shared" si="4"/>
        <v>-0.04682842708</v>
      </c>
      <c r="AH146" s="7">
        <f>iferror(vlookup(A146, 'October Results'!A$1:AM1000, 39, false), "")</f>
        <v>-0.3208245003</v>
      </c>
      <c r="AI146" s="3">
        <f t="shared" si="5"/>
        <v>-0.1153274454</v>
      </c>
    </row>
    <row r="147">
      <c r="A147" s="3">
        <v>1448.0</v>
      </c>
      <c r="B147" s="1" t="s">
        <v>120</v>
      </c>
      <c r="C147" s="7">
        <f>lookup($A147, NIL!$A61:A1000, NIL!C61:C1000)</f>
        <v>4</v>
      </c>
      <c r="D147" s="7">
        <f>lookup($A147, NIL!$A61:B1000, NIL!D61:D1000)</f>
        <v>1</v>
      </c>
      <c r="E147" s="7">
        <f>lookup($A147, NIL!$A61:D1000, NIL!E61:E1000)</f>
        <v>0.1985627281</v>
      </c>
      <c r="F147" s="7">
        <f>lookup($A147, NIL!$A61:D1000, NIL!F61:F1000)</f>
        <v>0.4169132689</v>
      </c>
      <c r="G147" s="7">
        <f>lookup($A147, NIL!$A61:E1000, NIL!G61:G1000)</f>
        <v>0.3077379985</v>
      </c>
      <c r="H147" s="8">
        <f t="shared" si="1"/>
        <v>0.5547413799</v>
      </c>
      <c r="J147" s="7">
        <f>lookup($A147, TMUI!$A61:H1000, TMUI!C61:C1000)</f>
        <v>65.9</v>
      </c>
      <c r="K147" s="7">
        <f>lookup($A147, TMUI!$A61:I1000, TMUI!D61:D1000)</f>
        <v>69.49</v>
      </c>
      <c r="L147" s="7">
        <f>lookup($A147, TMUI!$A61:J1000, TMUI!E61:E1000)</f>
        <v>66.49</v>
      </c>
      <c r="M147" s="7">
        <f>lookup($A147, TMUI!$A61:K1000, TMUI!F61:F1000)</f>
        <v>44.34</v>
      </c>
      <c r="N147" s="7">
        <f>lookup($A147, TMUI!$A61:L1000, TMUI!G61:G1000)</f>
        <v>-0.5696257993</v>
      </c>
      <c r="O147" s="7">
        <f>lookup($A147, TMUI!$A61:M1000, TMUI!H61:H1000)</f>
        <v>0.0993996623</v>
      </c>
      <c r="P147" s="7">
        <f>lookup($A147, TMUI!$A61:N1000, TMUI!I61:I1000)</f>
        <v>-0.2306123518</v>
      </c>
      <c r="Q147" s="7">
        <f>lookup($A147, TMUI!$A61:O1000, TMUI!J61:J1000)</f>
        <v>-0.5820543943</v>
      </c>
      <c r="R147" s="7">
        <f>lookup($A147, TMUI!$A61:P1000, TMUI!K61:K1000)</f>
        <v>-0.3207232208</v>
      </c>
      <c r="S147" s="8">
        <f t="shared" si="2"/>
        <v>-0.5663243071</v>
      </c>
      <c r="U147" s="7" t="str">
        <f>iferror(VLOOKUP($A147, Awario!$A$2:$G1000, 3, false), "")</f>
        <v/>
      </c>
      <c r="V147" s="7" t="str">
        <f>iferror(VLOOKUP($A147, Awario!$A$2:$Z1000, 4, false), "")</f>
        <v/>
      </c>
      <c r="W147" s="7" t="str">
        <f>iferror(VLOOKUP($A147, Awario!$A$2:$Z1000, 5, false), "")</f>
        <v/>
      </c>
      <c r="X147" s="7" t="str">
        <f>iferror(VLOOKUP($A147, Awario!$A$2:$G1000, 6, false), "")</f>
        <v/>
      </c>
      <c r="Y147" s="7" t="str">
        <f>iferror(VLOOKUP($A147, Awario!$A$2:$Z1000, 7, false), "")</f>
        <v/>
      </c>
      <c r="Z147" s="7" t="str">
        <f>iferror(VLOOKUP($A147, Awario!$A$2:$Z1000, 8, false), "")</f>
        <v/>
      </c>
      <c r="AA147" s="7" t="str">
        <f>iferror(VLOOKUP($A147, Awario!$A$2:$Z1000, 9, false), "")</f>
        <v/>
      </c>
      <c r="AB147" s="7" t="str">
        <f>iferror(VLOOKUP($A147, Awario!$A$2:$Z1000, 10, false), "")</f>
        <v/>
      </c>
      <c r="AC147" s="7" t="str">
        <f>iferror(VLOOKUP($A147, Awario!$A$2:$Z1000, 11, false), "")</f>
        <v/>
      </c>
      <c r="AD147" s="7" t="str">
        <f>iferror(VLOOKUP($A147, Awario!$A$2:$Z1000, 12, false), "")</f>
        <v/>
      </c>
      <c r="AE147" s="8" t="str">
        <f t="shared" si="3"/>
        <v/>
      </c>
      <c r="AG147" s="7">
        <f t="shared" si="4"/>
        <v>-0.005791463602</v>
      </c>
      <c r="AH147" s="7">
        <f>iferror(vlookup(A147, 'October Results'!A$1:AM1000, 39, false), "")</f>
        <v>-0.5077673573</v>
      </c>
      <c r="AI147" s="3">
        <f t="shared" si="5"/>
        <v>-0.131285437</v>
      </c>
    </row>
    <row r="148">
      <c r="A148" s="3">
        <v>1804.0</v>
      </c>
      <c r="B148" s="1" t="s">
        <v>193</v>
      </c>
      <c r="C148" s="7">
        <f>lookup($A148, NIL!$A134:A1000, NIL!C134:C1000)</f>
        <v>4</v>
      </c>
      <c r="D148" s="7">
        <f>lookup($A148, NIL!$A134:B1000, NIL!D134:D1000)</f>
        <v>1</v>
      </c>
      <c r="E148" s="7">
        <f>lookup($A148, NIL!$A134:D1000, NIL!E134:E1000)</f>
        <v>0.1985627281</v>
      </c>
      <c r="F148" s="7">
        <f>lookup($A148, NIL!$A134:D1000, NIL!F134:F1000)</f>
        <v>0.4169132689</v>
      </c>
      <c r="G148" s="7">
        <f>lookup($A148, NIL!$A134:E1000, NIL!G134:G1000)</f>
        <v>0.3077379985</v>
      </c>
      <c r="H148" s="8">
        <f t="shared" si="1"/>
        <v>0.5547413799</v>
      </c>
      <c r="J148" s="7">
        <f>lookup($A148, TMUI!$A134:H1000, TMUI!C134:C1000)</f>
        <v>74.08</v>
      </c>
      <c r="K148" s="7">
        <f>lookup($A148, TMUI!$A134:I1000, TMUI!D134:D1000)</f>
        <v>71.03</v>
      </c>
      <c r="L148" s="7">
        <f>lookup($A148, TMUI!$A134:J1000, TMUI!E134:E1000)</f>
        <v>61.28</v>
      </c>
      <c r="M148" s="7">
        <f>lookup($A148, TMUI!$A134:K1000, TMUI!F134:F1000)</f>
        <v>59.8</v>
      </c>
      <c r="N148" s="7">
        <f>lookup($A148, TMUI!$A134:L1000, TMUI!G134:G1000)</f>
        <v>-0.01510443657</v>
      </c>
      <c r="O148" s="7">
        <f>lookup($A148, TMUI!$A134:M1000, TMUI!H134:H1000)</f>
        <v>0.2024560085</v>
      </c>
      <c r="P148" s="7">
        <f>lookup($A148, TMUI!$A134:N1000, TMUI!I134:I1000)</f>
        <v>-0.6152706037</v>
      </c>
      <c r="Q148" s="7">
        <f>lookup($A148, TMUI!$A134:O1000, TMUI!J134:J1000)</f>
        <v>0.3430691357</v>
      </c>
      <c r="R148" s="7">
        <f>lookup($A148, TMUI!$A134:P1000, TMUI!K134:K1000)</f>
        <v>-0.02121247401</v>
      </c>
      <c r="S148" s="8">
        <f t="shared" si="2"/>
        <v>-0.1456450274</v>
      </c>
      <c r="U148" s="7">
        <f>iferror(VLOOKUP($A148, Awario!$A$2:$G1000, 3, false), "")</f>
        <v>0</v>
      </c>
      <c r="V148" s="7">
        <f>iferror(VLOOKUP($A148, Awario!$A$2:$Z1000, 4, false), "")</f>
        <v>0</v>
      </c>
      <c r="W148" s="7">
        <f>iferror(VLOOKUP($A148, Awario!$A$2:$Z1000, 5, false), "")</f>
        <v>0</v>
      </c>
      <c r="X148" s="7">
        <f>iferror(VLOOKUP($A148, Awario!$A$2:$G1000, 6, false), "")</f>
        <v>0</v>
      </c>
      <c r="Y148" s="7" t="b">
        <f>iferror(VLOOKUP($A148, Awario!$A$2:$Z1000, 7, false), "")</f>
        <v>1</v>
      </c>
      <c r="Z148" s="7" t="str">
        <f>iferror(VLOOKUP($A148, Awario!$A$2:$Z1000, 8, false), "")</f>
        <v/>
      </c>
      <c r="AA148" s="7">
        <f>iferror(VLOOKUP($A148, Awario!$A$2:$Z1000, 9, false), "")</f>
        <v>-0.6753083961</v>
      </c>
      <c r="AB148" s="7">
        <f>iferror(VLOOKUP($A148, Awario!$A$2:$Z1000, 10, false), "")</f>
        <v>-0.8876481006</v>
      </c>
      <c r="AC148" s="7" t="str">
        <f>iferror(VLOOKUP($A148, Awario!$A$2:$Z1000, 11, false), "")</f>
        <v/>
      </c>
      <c r="AD148" s="7">
        <f>iferror(VLOOKUP($A148, Awario!$A$2:$Z1000, 12, false), "")</f>
        <v>-0.7814782483</v>
      </c>
      <c r="AE148" s="8">
        <f t="shared" si="3"/>
        <v>-0.8840125838</v>
      </c>
      <c r="AG148" s="7">
        <f t="shared" si="4"/>
        <v>-0.1583054105</v>
      </c>
      <c r="AH148" s="7">
        <f>iferror(vlookup(A148, 'October Results'!A$1:AM1000, 39, false), "")</f>
        <v>-0.06179903736</v>
      </c>
      <c r="AI148" s="3">
        <f t="shared" si="5"/>
        <v>-0.1341788172</v>
      </c>
    </row>
    <row r="149">
      <c r="A149" s="3">
        <v>1426.0</v>
      </c>
      <c r="B149" s="1" t="s">
        <v>112</v>
      </c>
      <c r="C149" s="7">
        <f>lookup($A149, NIL!$A55:A1000, NIL!C55:C1000)</f>
        <v>4</v>
      </c>
      <c r="D149" s="7">
        <f>lookup($A149, NIL!$A55:B1000, NIL!D55:D1000)</f>
        <v>1</v>
      </c>
      <c r="E149" s="7">
        <f>lookup($A149, NIL!$A55:D1000, NIL!E55:E1000)</f>
        <v>0.1985627281</v>
      </c>
      <c r="F149" s="7">
        <f>lookup($A149, NIL!$A55:D1000, NIL!F55:F1000)</f>
        <v>0.4169132689</v>
      </c>
      <c r="G149" s="7">
        <f>lookup($A149, NIL!$A55:E1000, NIL!G55:G1000)</f>
        <v>0.3077379985</v>
      </c>
      <c r="H149" s="8">
        <f t="shared" si="1"/>
        <v>0.5547413799</v>
      </c>
      <c r="J149" s="7">
        <f>lookup($A149, TMUI!$A55:H1000, TMUI!C55:C1000)</f>
        <v>71.26</v>
      </c>
      <c r="K149" s="7">
        <f>lookup($A149, TMUI!$A55:I1000, TMUI!D55:D1000)</f>
        <v>65.58</v>
      </c>
      <c r="L149" s="7">
        <f>lookup($A149, TMUI!$A55:J1000, TMUI!E55:E1000)</f>
        <v>71.02</v>
      </c>
      <c r="M149" s="7">
        <f>lookup($A149, TMUI!$A55:K1000, TMUI!F55:F1000)</f>
        <v>57.37</v>
      </c>
      <c r="N149" s="7">
        <f>lookup($A149, TMUI!$A55:L1000, TMUI!G55:G1000)</f>
        <v>-0.2062719479</v>
      </c>
      <c r="O149" s="7">
        <f>lookup($A149, TMUI!$A55:M1000, TMUI!H55:H1000)</f>
        <v>-0.1622563855</v>
      </c>
      <c r="P149" s="7">
        <f>lookup($A149, TMUI!$A55:N1000, TMUI!I55:I1000)</f>
        <v>0.1038409842</v>
      </c>
      <c r="Q149" s="7">
        <f>lookup($A149, TMUI!$A55:O1000, TMUI!J55:J1000)</f>
        <v>0.1976583868</v>
      </c>
      <c r="R149" s="7">
        <f>lookup($A149, TMUI!$A55:P1000, TMUI!K55:K1000)</f>
        <v>-0.0167572406</v>
      </c>
      <c r="S149" s="8">
        <f t="shared" si="2"/>
        <v>-0.1294497609</v>
      </c>
      <c r="U149" s="7">
        <f>iferror(VLOOKUP($A149, Awario!$A$2:$G1000, 3, false), "")</f>
        <v>0</v>
      </c>
      <c r="V149" s="7">
        <f>iferror(VLOOKUP($A149, Awario!$A$2:$Z1000, 4, false), "")</f>
        <v>0</v>
      </c>
      <c r="W149" s="7">
        <f>iferror(VLOOKUP($A149, Awario!$A$2:$Z1000, 5, false), "")</f>
        <v>0</v>
      </c>
      <c r="X149" s="7">
        <f>iferror(VLOOKUP($A149, Awario!$A$2:$G1000, 6, false), "")</f>
        <v>0</v>
      </c>
      <c r="Y149" s="7" t="b">
        <f>iferror(VLOOKUP($A149, Awario!$A$2:$Z1000, 7, false), "")</f>
        <v>1</v>
      </c>
      <c r="Z149" s="7" t="str">
        <f>iferror(VLOOKUP($A149, Awario!$A$2:$Z1000, 8, false), "")</f>
        <v/>
      </c>
      <c r="AA149" s="7">
        <f>iferror(VLOOKUP($A149, Awario!$A$2:$Z1000, 9, false), "")</f>
        <v>-0.6753083961</v>
      </c>
      <c r="AB149" s="7">
        <f>iferror(VLOOKUP($A149, Awario!$A$2:$Z1000, 10, false), "")</f>
        <v>-0.8876481006</v>
      </c>
      <c r="AC149" s="7" t="str">
        <f>iferror(VLOOKUP($A149, Awario!$A$2:$Z1000, 11, false), "")</f>
        <v/>
      </c>
      <c r="AD149" s="7">
        <f>iferror(VLOOKUP($A149, Awario!$A$2:$Z1000, 12, false), "")</f>
        <v>-0.7814782483</v>
      </c>
      <c r="AE149" s="8">
        <f t="shared" si="3"/>
        <v>-0.8840125838</v>
      </c>
      <c r="AG149" s="7">
        <f t="shared" si="4"/>
        <v>-0.1529069883</v>
      </c>
      <c r="AH149" s="7">
        <f>iferror(vlookup(A149, 'October Results'!A$1:AM1000, 39, false), "")</f>
        <v>-0.147728197</v>
      </c>
      <c r="AI149" s="3">
        <f t="shared" si="5"/>
        <v>-0.1516122905</v>
      </c>
    </row>
    <row r="150">
      <c r="A150" s="3">
        <v>1997.0</v>
      </c>
      <c r="B150" s="1" t="s">
        <v>230</v>
      </c>
      <c r="C150" s="7">
        <f>lookup($A150, NIL!$A178:A1000, NIL!C178:C1000)</f>
        <v>4</v>
      </c>
      <c r="D150" s="7">
        <f>lookup($A150, NIL!$A178:B1000, NIL!D178:D1000)</f>
        <v>1</v>
      </c>
      <c r="E150" s="7">
        <f>lookup($A150, NIL!$A178:D1000, NIL!E178:E1000)</f>
        <v>0.1985627281</v>
      </c>
      <c r="F150" s="7">
        <f>lookup($A150, NIL!$A178:D1000, NIL!F178:F1000)</f>
        <v>0.4169132689</v>
      </c>
      <c r="G150" s="7">
        <f>lookup($A150, NIL!$A178:E1000, NIL!G178:G1000)</f>
        <v>0.3077379985</v>
      </c>
      <c r="H150" s="8">
        <f t="shared" si="1"/>
        <v>0.5547413799</v>
      </c>
      <c r="J150" s="7">
        <f>lookup($A150, TMUI!$A178:H1000, TMUI!C178:C1000)</f>
        <v>72.74</v>
      </c>
      <c r="K150" s="7">
        <f>lookup($A150, TMUI!$A178:I1000, TMUI!D178:D1000)</f>
        <v>56.64</v>
      </c>
      <c r="L150" s="7">
        <f>lookup($A150, TMUI!$A178:J1000, TMUI!E178:E1000)</f>
        <v>53.6</v>
      </c>
      <c r="M150" s="7">
        <f>lookup($A150, TMUI!$A178:K1000, TMUI!F178:F1000)</f>
        <v>41.13</v>
      </c>
      <c r="N150" s="7">
        <f>lookup($A150, TMUI!$A178:L1000, TMUI!G178:G1000)</f>
        <v>-0.1059428994</v>
      </c>
      <c r="O150" s="7">
        <f>lookup($A150, TMUI!$A178:M1000, TMUI!H178:H1000)</f>
        <v>-0.7605185511</v>
      </c>
      <c r="P150" s="7">
        <f>lookup($A150, TMUI!$A178:N1000, TMUI!I178:I1000)</f>
        <v>-1.182290829</v>
      </c>
      <c r="Q150" s="7">
        <f>lookup($A150, TMUI!$A178:O1000, TMUI!J178:J1000)</f>
        <v>-0.7741401984</v>
      </c>
      <c r="R150" s="7">
        <f>lookup($A150, TMUI!$A178:P1000, TMUI!K178:K1000)</f>
        <v>-0.7057231195</v>
      </c>
      <c r="S150" s="8">
        <f t="shared" si="2"/>
        <v>-0.8400732822</v>
      </c>
      <c r="U150" s="7">
        <f>iferror(VLOOKUP($A150, Awario!$A$2:$G1000, 3, false), "")</f>
        <v>2</v>
      </c>
      <c r="V150" s="7" t="str">
        <f>iferror(VLOOKUP($A150, Awario!$A$2:$Z1000, 4, false), "")</f>
        <v/>
      </c>
      <c r="W150" s="7">
        <f>iferror(VLOOKUP($A150, Awario!$A$2:$Z1000, 5, false), "")</f>
        <v>0</v>
      </c>
      <c r="X150" s="7">
        <f>iferror(VLOOKUP($A150, Awario!$A$2:$G1000, 6, false), "")</f>
        <v>0</v>
      </c>
      <c r="Y150" s="7" t="b">
        <f>iferror(VLOOKUP($A150, Awario!$A$2:$Z1000, 7, false), "")</f>
        <v>1</v>
      </c>
      <c r="Z150" s="7" t="str">
        <f>iferror(VLOOKUP($A150, Awario!$A$2:$Z1000, 8, false), "")</f>
        <v/>
      </c>
      <c r="AA150" s="7">
        <f>iferror(VLOOKUP($A150, Awario!$A$2:$Z1000, 9, false), "")</f>
        <v>-0.6753083961</v>
      </c>
      <c r="AB150" s="7">
        <f>iferror(VLOOKUP($A150, Awario!$A$2:$Z1000, 10, false), "")</f>
        <v>0.1650714012</v>
      </c>
      <c r="AC150" s="7" t="str">
        <f>iferror(VLOOKUP($A150, Awario!$A$2:$Z1000, 11, false), "")</f>
        <v/>
      </c>
      <c r="AD150" s="7">
        <f>iferror(VLOOKUP($A150, Awario!$A$2:$Z1000, 12, false), "")</f>
        <v>-0.2551184975</v>
      </c>
      <c r="AE150" s="8">
        <f t="shared" si="3"/>
        <v>-0.5050925633</v>
      </c>
      <c r="AG150" s="7">
        <f t="shared" si="4"/>
        <v>-0.2634748219</v>
      </c>
      <c r="AH150" s="7">
        <f>iferror(vlookup(A150, 'October Results'!A$1:AM1000, 39, false), "")</f>
        <v>0.1606941703</v>
      </c>
      <c r="AI150" s="3">
        <f t="shared" si="5"/>
        <v>-0.1574325738</v>
      </c>
    </row>
    <row r="151">
      <c r="A151" s="3">
        <v>1868.0</v>
      </c>
      <c r="B151" s="1" t="s">
        <v>209</v>
      </c>
      <c r="C151" s="7">
        <f>lookup($A151, NIL!$A154:A1000, NIL!C154:C1000)</f>
        <v>4</v>
      </c>
      <c r="D151" s="7">
        <f>lookup($A151, NIL!$A154:B1000, NIL!D154:D1000)</f>
        <v>1</v>
      </c>
      <c r="E151" s="7">
        <f>lookup($A151, NIL!$A154:D1000, NIL!E154:E1000)</f>
        <v>0.1985627281</v>
      </c>
      <c r="F151" s="7">
        <f>lookup($A151, NIL!$A154:D1000, NIL!F154:F1000)</f>
        <v>0.4169132689</v>
      </c>
      <c r="G151" s="7">
        <f>lookup($A151, NIL!$A154:E1000, NIL!G154:G1000)</f>
        <v>0.3077379985</v>
      </c>
      <c r="H151" s="8">
        <f t="shared" si="1"/>
        <v>0.5547413799</v>
      </c>
      <c r="J151" s="7">
        <f>lookup($A151, TMUI!$A154:H1000, TMUI!C154:C1000)</f>
        <v>83.56</v>
      </c>
      <c r="K151" s="7">
        <f>lookup($A151, TMUI!$A154:I1000, TMUI!D154:D1000)</f>
        <v>61.68</v>
      </c>
      <c r="L151" s="7">
        <f>lookup($A151, TMUI!$A154:J1000, TMUI!E154:E1000)</f>
        <v>78.83</v>
      </c>
      <c r="M151" s="7">
        <f>lookup($A151, TMUI!$A154:K1000, TMUI!F154:F1000)</f>
        <v>31</v>
      </c>
      <c r="N151" s="7">
        <f>lookup($A151, TMUI!$A154:L1000, TMUI!G154:G1000)</f>
        <v>0.6275437931</v>
      </c>
      <c r="O151" s="7">
        <f>lookup($A151, TMUI!$A154:M1000, TMUI!H154:H1000)</f>
        <v>-0.4232432363</v>
      </c>
      <c r="P151" s="7">
        <f>lookup($A151, TMUI!$A154:N1000, TMUI!I154:I1000)</f>
        <v>0.6804592082</v>
      </c>
      <c r="Q151" s="7">
        <f>lookup($A151, TMUI!$A154:O1000, TMUI!J154:J1000)</f>
        <v>-1.380317518</v>
      </c>
      <c r="R151" s="7">
        <f>lookup($A151, TMUI!$A154:P1000, TMUI!K154:K1000)</f>
        <v>-0.1238894382</v>
      </c>
      <c r="S151" s="8">
        <f t="shared" si="2"/>
        <v>-0.351979315</v>
      </c>
      <c r="U151" s="7">
        <f>iferror(VLOOKUP($A151, Awario!$A$2:$G1000, 3, false), "")</f>
        <v>0</v>
      </c>
      <c r="V151" s="7">
        <f>iferror(VLOOKUP($A151, Awario!$A$2:$Z1000, 4, false), "")</f>
        <v>0</v>
      </c>
      <c r="W151" s="7">
        <f>iferror(VLOOKUP($A151, Awario!$A$2:$Z1000, 5, false), "")</f>
        <v>0</v>
      </c>
      <c r="X151" s="7">
        <f>iferror(VLOOKUP($A151, Awario!$A$2:$G1000, 6, false), "")</f>
        <v>0</v>
      </c>
      <c r="Y151" s="7" t="b">
        <f>iferror(VLOOKUP($A151, Awario!$A$2:$Z1000, 7, false), "")</f>
        <v>1</v>
      </c>
      <c r="Z151" s="7" t="str">
        <f>iferror(VLOOKUP($A151, Awario!$A$2:$Z1000, 8, false), "")</f>
        <v/>
      </c>
      <c r="AA151" s="7">
        <f>iferror(VLOOKUP($A151, Awario!$A$2:$Z1000, 9, false), "")</f>
        <v>-0.6753083961</v>
      </c>
      <c r="AB151" s="7">
        <f>iferror(VLOOKUP($A151, Awario!$A$2:$Z1000, 10, false), "")</f>
        <v>-0.8876481006</v>
      </c>
      <c r="AC151" s="7" t="str">
        <f>iferror(VLOOKUP($A151, Awario!$A$2:$Z1000, 11, false), "")</f>
        <v/>
      </c>
      <c r="AD151" s="7">
        <f>iferror(VLOOKUP($A151, Awario!$A$2:$Z1000, 12, false), "")</f>
        <v>-0.7814782483</v>
      </c>
      <c r="AE151" s="8">
        <f t="shared" si="3"/>
        <v>-0.8840125838</v>
      </c>
      <c r="AG151" s="7">
        <f t="shared" si="4"/>
        <v>-0.2270835063</v>
      </c>
      <c r="AH151" s="7">
        <f>iferror(vlookup(A151, 'October Results'!A$1:AM1000, 39, false), "")</f>
        <v>-0.03549650531</v>
      </c>
      <c r="AI151" s="3">
        <f t="shared" si="5"/>
        <v>-0.1791867561</v>
      </c>
    </row>
    <row r="152">
      <c r="A152" s="3">
        <v>2010.0</v>
      </c>
      <c r="B152" s="1" t="s">
        <v>233</v>
      </c>
      <c r="C152" s="7">
        <f>lookup($A152, NIL!$A184:A1000, NIL!C184:C1000)</f>
        <v>4</v>
      </c>
      <c r="D152" s="7">
        <f>lookup($A152, NIL!$A184:B1000, NIL!D184:D1000)</f>
        <v>1</v>
      </c>
      <c r="E152" s="7">
        <f>lookup($A152, NIL!$A184:D1000, NIL!E184:E1000)</f>
        <v>0.1985627281</v>
      </c>
      <c r="F152" s="7">
        <f>lookup($A152, NIL!$A184:D1000, NIL!F184:F1000)</f>
        <v>0.4169132689</v>
      </c>
      <c r="G152" s="7">
        <f>lookup($A152, NIL!$A184:E1000, NIL!G184:G1000)</f>
        <v>0.3077379985</v>
      </c>
      <c r="H152" s="8">
        <f t="shared" si="1"/>
        <v>0.5547413799</v>
      </c>
      <c r="J152" s="7">
        <f>lookup($A152, TMUI!$A184:H1000, TMUI!C184:C1000)</f>
        <v>61.06</v>
      </c>
      <c r="K152" s="7">
        <f>lookup($A152, TMUI!$A184:I1000, TMUI!D184:D1000)</f>
        <v>61.13</v>
      </c>
      <c r="L152" s="7">
        <f>lookup($A152, TMUI!$A184:J1000, TMUI!E184:E1000)</f>
        <v>66.8</v>
      </c>
      <c r="M152" s="7">
        <f>lookup($A152, TMUI!$A184:K1000, TMUI!F184:F1000)</f>
        <v>39.45</v>
      </c>
      <c r="N152" s="7">
        <f>lookup($A152, TMUI!$A184:L1000, TMUI!G184:G1000)</f>
        <v>-0.8977289039</v>
      </c>
      <c r="O152" s="7">
        <f>lookup($A152, TMUI!$A184:M1000, TMUI!H184:H1000)</f>
        <v>-0.4600490742</v>
      </c>
      <c r="P152" s="7">
        <f>lookup($A152, TMUI!$A184:N1000, TMUI!I184:I1000)</f>
        <v>-0.2077248167</v>
      </c>
      <c r="Q152" s="7">
        <f>lookup($A152, TMUI!$A184:O1000, TMUI!J184:J1000)</f>
        <v>-0.8746710865</v>
      </c>
      <c r="R152" s="7">
        <f>lookup($A152, TMUI!$A184:P1000, TMUI!K184:K1000)</f>
        <v>-0.6100434703</v>
      </c>
      <c r="S152" s="8">
        <f t="shared" si="2"/>
        <v>-0.7810527961</v>
      </c>
      <c r="U152" s="7" t="str">
        <f>iferror(VLOOKUP($A152, Awario!$A$2:$G1000, 3, false), "")</f>
        <v/>
      </c>
      <c r="V152" s="7" t="str">
        <f>iferror(VLOOKUP($A152, Awario!$A$2:$Z1000, 4, false), "")</f>
        <v/>
      </c>
      <c r="W152" s="7" t="str">
        <f>iferror(VLOOKUP($A152, Awario!$A$2:$Z1000, 5, false), "")</f>
        <v/>
      </c>
      <c r="X152" s="7" t="str">
        <f>iferror(VLOOKUP($A152, Awario!$A$2:$G1000, 6, false), "")</f>
        <v/>
      </c>
      <c r="Y152" s="7" t="str">
        <f>iferror(VLOOKUP($A152, Awario!$A$2:$Z1000, 7, false), "")</f>
        <v/>
      </c>
      <c r="Z152" s="7" t="str">
        <f>iferror(VLOOKUP($A152, Awario!$A$2:$Z1000, 8, false), "")</f>
        <v/>
      </c>
      <c r="AA152" s="7" t="str">
        <f>iferror(VLOOKUP($A152, Awario!$A$2:$Z1000, 9, false), "")</f>
        <v/>
      </c>
      <c r="AB152" s="7" t="str">
        <f>iferror(VLOOKUP($A152, Awario!$A$2:$Z1000, 10, false), "")</f>
        <v/>
      </c>
      <c r="AC152" s="7" t="str">
        <f>iferror(VLOOKUP($A152, Awario!$A$2:$Z1000, 11, false), "")</f>
        <v/>
      </c>
      <c r="AD152" s="7" t="str">
        <f>iferror(VLOOKUP($A152, Awario!$A$2:$Z1000, 12, false), "")</f>
        <v/>
      </c>
      <c r="AE152" s="8" t="str">
        <f t="shared" si="3"/>
        <v/>
      </c>
      <c r="AG152" s="7">
        <f t="shared" si="4"/>
        <v>-0.1131557081</v>
      </c>
      <c r="AH152" s="7">
        <f>iferror(vlookup(A152, 'October Results'!A$1:AM1000, 39, false), "")</f>
        <v>-0.3954940148</v>
      </c>
      <c r="AI152" s="3">
        <f t="shared" si="5"/>
        <v>-0.1837402848</v>
      </c>
    </row>
    <row r="153">
      <c r="A153" s="3">
        <v>2107.0</v>
      </c>
      <c r="B153" s="1" t="s">
        <v>260</v>
      </c>
      <c r="C153" s="7">
        <f>lookup($A153, NIL!$A217:A1000, NIL!C217:C1000)</f>
        <v>4</v>
      </c>
      <c r="D153" s="7">
        <f>lookup($A153, NIL!$A217:B1000, NIL!D217:D1000)</f>
        <v>1</v>
      </c>
      <c r="E153" s="7">
        <f>lookup($A153, NIL!$A217:D1000, NIL!E217:E1000)</f>
        <v>0.1985627281</v>
      </c>
      <c r="F153" s="7">
        <f>lookup($A153, NIL!$A217:D1000, NIL!F217:F1000)</f>
        <v>0.4169132689</v>
      </c>
      <c r="G153" s="7">
        <f>lookup($A153, NIL!$A217:E1000, NIL!G217:G1000)</f>
        <v>0.3077379985</v>
      </c>
      <c r="H153" s="8">
        <f t="shared" si="1"/>
        <v>0.5547413799</v>
      </c>
      <c r="J153" s="7">
        <f>lookup($A153, TMUI!$A217:H1000, TMUI!C217:C1000)</f>
        <v>70.31</v>
      </c>
      <c r="K153" s="7">
        <f>lookup($A153, TMUI!$A217:I1000, TMUI!D217:D1000)</f>
        <v>59.38</v>
      </c>
      <c r="L153" s="7">
        <f>lookup($A153, TMUI!$A217:J1000, TMUI!E217:E1000)</f>
        <v>46.88</v>
      </c>
      <c r="M153" s="7">
        <f>lookup($A153, TMUI!$A217:K1000, TMUI!F217:F1000)</f>
        <v>39.06</v>
      </c>
      <c r="N153" s="7">
        <f>lookup($A153, TMUI!$A217:L1000, TMUI!G217:G1000)</f>
        <v>-0.2706723507</v>
      </c>
      <c r="O153" s="7">
        <f>lookup($A153, TMUI!$A217:M1000, TMUI!H217:H1000)</f>
        <v>-0.5771585585</v>
      </c>
      <c r="P153" s="7">
        <f>lookup($A153, TMUI!$A217:N1000, TMUI!I217:I1000)</f>
        <v>-1.678433526</v>
      </c>
      <c r="Q153" s="7">
        <f>lookup($A153, TMUI!$A217:O1000, TMUI!J217:J1000)</f>
        <v>-0.8980086141</v>
      </c>
      <c r="R153" s="7">
        <f>lookup($A153, TMUI!$A217:P1000, TMUI!K217:K1000)</f>
        <v>-0.8560682624</v>
      </c>
      <c r="S153" s="8">
        <f t="shared" si="2"/>
        <v>-0.9252395703</v>
      </c>
      <c r="U153" s="7" t="str">
        <f>iferror(VLOOKUP($A153, Awario!$A$2:$G1000, 3, false), "")</f>
        <v/>
      </c>
      <c r="V153" s="7" t="str">
        <f>iferror(VLOOKUP($A153, Awario!$A$2:$Z1000, 4, false), "")</f>
        <v/>
      </c>
      <c r="W153" s="7" t="str">
        <f>iferror(VLOOKUP($A153, Awario!$A$2:$Z1000, 5, false), "")</f>
        <v/>
      </c>
      <c r="X153" s="7" t="str">
        <f>iferror(VLOOKUP($A153, Awario!$A$2:$G1000, 6, false), "")</f>
        <v/>
      </c>
      <c r="Y153" s="7" t="str">
        <f>iferror(VLOOKUP($A153, Awario!$A$2:$Z1000, 7, false), "")</f>
        <v/>
      </c>
      <c r="Z153" s="7" t="str">
        <f>iferror(VLOOKUP($A153, Awario!$A$2:$Z1000, 8, false), "")</f>
        <v/>
      </c>
      <c r="AA153" s="7" t="str">
        <f>iferror(VLOOKUP($A153, Awario!$A$2:$Z1000, 9, false), "")</f>
        <v/>
      </c>
      <c r="AB153" s="7" t="str">
        <f>iferror(VLOOKUP($A153, Awario!$A$2:$Z1000, 10, false), "")</f>
        <v/>
      </c>
      <c r="AC153" s="7" t="str">
        <f>iferror(VLOOKUP($A153, Awario!$A$2:$Z1000, 11, false), "")</f>
        <v/>
      </c>
      <c r="AD153" s="7" t="str">
        <f>iferror(VLOOKUP($A153, Awario!$A$2:$Z1000, 12, false), "")</f>
        <v/>
      </c>
      <c r="AE153" s="8" t="str">
        <f t="shared" si="3"/>
        <v/>
      </c>
      <c r="AG153" s="7">
        <f t="shared" si="4"/>
        <v>-0.1852490952</v>
      </c>
      <c r="AH153" s="7" t="str">
        <f>iferror(vlookup(A153, 'October Results'!A$1:AM1000, 39, false), "")</f>
        <v/>
      </c>
      <c r="AI153" s="3">
        <f t="shared" si="5"/>
        <v>-0.1852490952</v>
      </c>
    </row>
    <row r="154">
      <c r="A154" s="3">
        <v>1870.0</v>
      </c>
      <c r="B154" s="1" t="s">
        <v>211</v>
      </c>
      <c r="C154" s="7">
        <f>lookup($A154, NIL!$A156:A1000, NIL!C156:C1000)</f>
        <v>4</v>
      </c>
      <c r="D154" s="7">
        <f>lookup($A154, NIL!$A156:B1000, NIL!D156:D1000)</f>
        <v>1</v>
      </c>
      <c r="E154" s="7">
        <f>lookup($A154, NIL!$A156:D1000, NIL!E156:E1000)</f>
        <v>0.1985627281</v>
      </c>
      <c r="F154" s="7">
        <f>lookup($A154, NIL!$A156:D1000, NIL!F156:F1000)</f>
        <v>0.4169132689</v>
      </c>
      <c r="G154" s="7">
        <f>lookup($A154, NIL!$A156:E1000, NIL!G156:G1000)</f>
        <v>0.3077379985</v>
      </c>
      <c r="H154" s="8">
        <f t="shared" si="1"/>
        <v>0.5547413799</v>
      </c>
      <c r="J154" s="7">
        <f>lookup($A154, TMUI!$A156:H1000, TMUI!C156:C1000)</f>
        <v>59</v>
      </c>
      <c r="K154" s="7">
        <f>lookup($A154, TMUI!$A156:I1000, TMUI!D156:D1000)</f>
        <v>55.94</v>
      </c>
      <c r="L154" s="7">
        <f>lookup($A154, TMUI!$A156:J1000, TMUI!E156:E1000)</f>
        <v>58.39</v>
      </c>
      <c r="M154" s="7">
        <f>lookup($A154, TMUI!$A156:K1000, TMUI!F156:F1000)</f>
        <v>40.48</v>
      </c>
      <c r="N154" s="7">
        <f>lookup($A154, TMUI!$A156:L1000, TMUI!G156:G1000)</f>
        <v>-1.037376093</v>
      </c>
      <c r="O154" s="7">
        <f>lookup($A154, TMUI!$A156:M1000, TMUI!H156:H1000)</f>
        <v>-0.8073623448</v>
      </c>
      <c r="P154" s="7">
        <f>lookup($A154, TMUI!$A156:N1000, TMUI!I156:I1000)</f>
        <v>-0.8286414958</v>
      </c>
      <c r="Q154" s="7">
        <f>lookup($A154, TMUI!$A156:O1000, TMUI!J156:J1000)</f>
        <v>-0.8130360777</v>
      </c>
      <c r="R154" s="7">
        <f>lookup($A154, TMUI!$A156:P1000, TMUI!K156:K1000)</f>
        <v>-0.8716040028</v>
      </c>
      <c r="S154" s="8">
        <f t="shared" si="2"/>
        <v>-0.9335973451</v>
      </c>
      <c r="U154" s="7">
        <f>iferror(VLOOKUP($A154, Awario!$A$2:$G1000, 3, false), "")</f>
        <v>1</v>
      </c>
      <c r="V154" s="7">
        <f>iferror(VLOOKUP($A154, Awario!$A$2:$Z1000, 4, false), "")</f>
        <v>0</v>
      </c>
      <c r="W154" s="7">
        <f>iferror(VLOOKUP($A154, Awario!$A$2:$Z1000, 5, false), "")</f>
        <v>0</v>
      </c>
      <c r="X154" s="7">
        <f>iferror(VLOOKUP($A154, Awario!$A$2:$G1000, 6, false), "")</f>
        <v>0</v>
      </c>
      <c r="Y154" s="7" t="b">
        <f>iferror(VLOOKUP($A154, Awario!$A$2:$Z1000, 7, false), "")</f>
        <v>1</v>
      </c>
      <c r="Z154" s="7" t="str">
        <f>iferror(VLOOKUP($A154, Awario!$A$2:$Z1000, 8, false), "")</f>
        <v/>
      </c>
      <c r="AA154" s="7">
        <f>iferror(VLOOKUP($A154, Awario!$A$2:$Z1000, 9, false), "")</f>
        <v>-0.6753083961</v>
      </c>
      <c r="AB154" s="7">
        <f>iferror(VLOOKUP($A154, Awario!$A$2:$Z1000, 10, false), "")</f>
        <v>-0.3612883497</v>
      </c>
      <c r="AC154" s="7" t="str">
        <f>iferror(VLOOKUP($A154, Awario!$A$2:$Z1000, 11, false), "")</f>
        <v/>
      </c>
      <c r="AD154" s="7">
        <f>iferror(VLOOKUP($A154, Awario!$A$2:$Z1000, 12, false), "")</f>
        <v>-0.5182983729</v>
      </c>
      <c r="AE154" s="8">
        <f t="shared" si="3"/>
        <v>-0.7199294222</v>
      </c>
      <c r="AG154" s="7">
        <f t="shared" si="4"/>
        <v>-0.3662617958</v>
      </c>
      <c r="AH154" s="7">
        <f>iferror(vlookup(A154, 'October Results'!A$1:AM1000, 39, false), "")</f>
        <v>0.3162478236</v>
      </c>
      <c r="AI154" s="3">
        <f t="shared" si="5"/>
        <v>-0.195634391</v>
      </c>
    </row>
    <row r="155">
      <c r="A155" s="3">
        <v>1304.0</v>
      </c>
      <c r="B155" s="1" t="s">
        <v>97</v>
      </c>
      <c r="C155" s="7">
        <f>lookup($A155, NIL!$A42:A1000, NIL!C42:C1000)</f>
        <v>4</v>
      </c>
      <c r="D155" s="7">
        <f>lookup($A155, NIL!$A42:B1000, NIL!D42:D1000)</f>
        <v>1</v>
      </c>
      <c r="E155" s="7">
        <f>lookup($A155, NIL!$A42:D1000, NIL!E42:E1000)</f>
        <v>0.1985627281</v>
      </c>
      <c r="F155" s="7">
        <f>lookup($A155, NIL!$A42:D1000, NIL!F42:F1000)</f>
        <v>0.4169132689</v>
      </c>
      <c r="G155" s="7">
        <f>lookup($A155, NIL!$A42:E1000, NIL!G42:G1000)</f>
        <v>0.3077379985</v>
      </c>
      <c r="H155" s="8">
        <f t="shared" si="1"/>
        <v>0.5547413799</v>
      </c>
      <c r="J155" s="7">
        <f>lookup($A155, TMUI!$A42:H1000, TMUI!C42:C1000)</f>
        <v>79.9</v>
      </c>
      <c r="K155" s="7">
        <f>lookup($A155, TMUI!$A42:I1000, TMUI!D42:D1000)</f>
        <v>67.18</v>
      </c>
      <c r="L155" s="7">
        <f>lookup($A155, TMUI!$A42:J1000, TMUI!E42:E1000)</f>
        <v>68.43</v>
      </c>
      <c r="M155" s="7">
        <f>lookup($A155, TMUI!$A42:K1000, TMUI!F42:F1000)</f>
        <v>46.56</v>
      </c>
      <c r="N155" s="7">
        <f>lookup($A155, TMUI!$A42:L1000, TMUI!G42:G1000)</f>
        <v>0.3794327677</v>
      </c>
      <c r="O155" s="7">
        <f>lookup($A155, TMUI!$A42:M1000, TMUI!H42:H1000)</f>
        <v>-0.05518485699</v>
      </c>
      <c r="P155" s="7">
        <f>lookup($A155, TMUI!$A42:N1000, TMUI!I42:I1000)</f>
        <v>-0.08738068031</v>
      </c>
      <c r="Q155" s="7">
        <f>lookup($A155, TMUI!$A42:O1000, TMUI!J42:J1000)</f>
        <v>-0.4492100064</v>
      </c>
      <c r="R155" s="7">
        <f>lookup($A155, TMUI!$A42:P1000, TMUI!K42:K1000)</f>
        <v>-0.053085694</v>
      </c>
      <c r="S155" s="8">
        <f t="shared" si="2"/>
        <v>-0.230403329</v>
      </c>
      <c r="U155" s="7">
        <f>iferror(VLOOKUP($A155, Awario!$A$2:$G1000, 3, false), "")</f>
        <v>0</v>
      </c>
      <c r="V155" s="7">
        <f>iferror(VLOOKUP($A155, Awario!$A$2:$Z1000, 4, false), "")</f>
        <v>0</v>
      </c>
      <c r="W155" s="7">
        <f>iferror(VLOOKUP($A155, Awario!$A$2:$Z1000, 5, false), "")</f>
        <v>0</v>
      </c>
      <c r="X155" s="7">
        <f>iferror(VLOOKUP($A155, Awario!$A$2:$G1000, 6, false), "")</f>
        <v>0</v>
      </c>
      <c r="Y155" s="7" t="b">
        <f>iferror(VLOOKUP($A155, Awario!$A$2:$Z1000, 7, false), "")</f>
        <v>1</v>
      </c>
      <c r="Z155" s="7" t="str">
        <f>iferror(VLOOKUP($A155, Awario!$A$2:$Z1000, 8, false), "")</f>
        <v/>
      </c>
      <c r="AA155" s="7">
        <f>iferror(VLOOKUP($A155, Awario!$A$2:$Z1000, 9, false), "")</f>
        <v>-0.6753083961</v>
      </c>
      <c r="AB155" s="7">
        <f>iferror(VLOOKUP($A155, Awario!$A$2:$Z1000, 10, false), "")</f>
        <v>-0.8876481006</v>
      </c>
      <c r="AC155" s="7" t="str">
        <f>iferror(VLOOKUP($A155, Awario!$A$2:$Z1000, 11, false), "")</f>
        <v/>
      </c>
      <c r="AD155" s="7">
        <f>iferror(VLOOKUP($A155, Awario!$A$2:$Z1000, 12, false), "")</f>
        <v>-0.7814782483</v>
      </c>
      <c r="AE155" s="8">
        <f t="shared" si="3"/>
        <v>-0.8840125838</v>
      </c>
      <c r="AG155" s="7">
        <f t="shared" si="4"/>
        <v>-0.1865581776</v>
      </c>
      <c r="AH155" s="7">
        <f>iferror(vlookup(A155, 'October Results'!A$1:AM1000, 39, false), "")</f>
        <v>-0.2451731967</v>
      </c>
      <c r="AI155" s="3">
        <f t="shared" si="5"/>
        <v>-0.2012119324</v>
      </c>
    </row>
    <row r="156">
      <c r="A156" s="3">
        <v>244.0</v>
      </c>
      <c r="B156" s="1" t="s">
        <v>46</v>
      </c>
      <c r="C156" s="7">
        <f>lookup($A156, NIL!$A3:A1000, NIL!C3:C1000)</f>
        <v>4</v>
      </c>
      <c r="D156" s="7">
        <f>lookup($A156, NIL!$A3:B1000, NIL!D3:D1000)</f>
        <v>1</v>
      </c>
      <c r="E156" s="7">
        <f>lookup($A156, NIL!$A3:D1000, NIL!E3:E1000)</f>
        <v>0.1985627281</v>
      </c>
      <c r="F156" s="7">
        <f>lookup($A156, NIL!$A3:D1000, NIL!F3:F1000)</f>
        <v>0.4169132689</v>
      </c>
      <c r="G156" s="7">
        <f>lookup($A156, NIL!$A3:E1000, NIL!G3:G1000)</f>
        <v>0.3077379985</v>
      </c>
      <c r="H156" s="8">
        <f t="shared" si="1"/>
        <v>0.5547413799</v>
      </c>
      <c r="J156" s="7">
        <f>lookup($A156, TMUI!$A3:H1000, TMUI!C3:C1000)</f>
        <v>76.8</v>
      </c>
      <c r="K156" s="7">
        <f>lookup($A156, TMUI!$A3:I1000, TMUI!D3:D1000)</f>
        <v>65.22</v>
      </c>
      <c r="L156" s="7">
        <f>lookup($A156, TMUI!$A3:J1000, TMUI!E3:E1000)</f>
        <v>67.35</v>
      </c>
      <c r="M156" s="7">
        <f>lookup($A156, TMUI!$A3:K1000, TMUI!F3:F1000)</f>
        <v>51.88</v>
      </c>
      <c r="N156" s="7">
        <f>lookup($A156, TMUI!$A3:L1000, TMUI!G3:G1000)</f>
        <v>0.169284085</v>
      </c>
      <c r="O156" s="7">
        <f>lookup($A156, TMUI!$A3:M1000, TMUI!H3:H1000)</f>
        <v>-0.1863474794</v>
      </c>
      <c r="P156" s="7">
        <f>lookup($A156, TMUI!$A3:N1000, TMUI!I3:I1000)</f>
        <v>-0.1671178995</v>
      </c>
      <c r="Q156" s="7">
        <f>lookup($A156, TMUI!$A3:O1000, TMUI!J3:J1000)</f>
        <v>-0.130862194</v>
      </c>
      <c r="R156" s="7">
        <f>lookup($A156, TMUI!$A3:P1000, TMUI!K3:K1000)</f>
        <v>-0.07876087198</v>
      </c>
      <c r="S156" s="8">
        <f t="shared" si="2"/>
        <v>-0.2806436744</v>
      </c>
      <c r="U156" s="7">
        <f>iferror(VLOOKUP($A156, Awario!$A$2:$G1000, 3, false), "")</f>
        <v>0</v>
      </c>
      <c r="V156" s="7">
        <f>iferror(VLOOKUP($A156, Awario!$A$2:$Z1000, 4, false), "")</f>
        <v>0</v>
      </c>
      <c r="W156" s="7">
        <f>iferror(VLOOKUP($A156, Awario!$A$2:$Z1000, 5, false), "")</f>
        <v>0</v>
      </c>
      <c r="X156" s="7">
        <f>iferror(VLOOKUP($A156, Awario!$A$2:$G1000, 6, false), "")</f>
        <v>0</v>
      </c>
      <c r="Y156" s="7" t="b">
        <f>iferror(VLOOKUP($A156, Awario!$A$2:$Z1000, 7, false), "")</f>
        <v>1</v>
      </c>
      <c r="Z156" s="7" t="str">
        <f>iferror(VLOOKUP($A156, Awario!$A$2:$Z1000, 8, false), "")</f>
        <v/>
      </c>
      <c r="AA156" s="7">
        <f>iferror(VLOOKUP($A156, Awario!$A$2:$Z1000, 9, false), "")</f>
        <v>-0.6753083961</v>
      </c>
      <c r="AB156" s="7">
        <f>iferror(VLOOKUP($A156, Awario!$A$2:$Z1000, 10, false), "")</f>
        <v>-0.8876481006</v>
      </c>
      <c r="AC156" s="7" t="str">
        <f>iferror(VLOOKUP($A156, Awario!$A$2:$Z1000, 11, false), "")</f>
        <v/>
      </c>
      <c r="AD156" s="7">
        <f>iferror(VLOOKUP($A156, Awario!$A$2:$Z1000, 12, false), "")</f>
        <v>-0.7814782483</v>
      </c>
      <c r="AE156" s="8">
        <f t="shared" si="3"/>
        <v>-0.8840125838</v>
      </c>
      <c r="AG156" s="7">
        <f t="shared" si="4"/>
        <v>-0.2033049594</v>
      </c>
      <c r="AH156" s="7" t="str">
        <f>iferror(vlookup(A156, 'October Results'!A$1:AM1000, 39, false), "")</f>
        <v/>
      </c>
      <c r="AI156" s="3">
        <f t="shared" si="5"/>
        <v>-0.2033049594</v>
      </c>
    </row>
    <row r="157">
      <c r="A157" s="3">
        <v>2071.0</v>
      </c>
      <c r="B157" s="1" t="s">
        <v>245</v>
      </c>
      <c r="C157" s="7">
        <f>lookup($A157, NIL!$A197:A1000, NIL!C197:C1000)</f>
        <v>4</v>
      </c>
      <c r="D157" s="7">
        <f>lookup($A157, NIL!$A197:B1000, NIL!D197:D1000)</f>
        <v>1</v>
      </c>
      <c r="E157" s="7">
        <f>lookup($A157, NIL!$A197:D1000, NIL!E197:E1000)</f>
        <v>0.1985627281</v>
      </c>
      <c r="F157" s="7">
        <f>lookup($A157, NIL!$A197:D1000, NIL!F197:F1000)</f>
        <v>0.4169132689</v>
      </c>
      <c r="G157" s="7">
        <f>lookup($A157, NIL!$A197:E1000, NIL!G197:G1000)</f>
        <v>0.3077379985</v>
      </c>
      <c r="H157" s="8">
        <f t="shared" si="1"/>
        <v>0.5547413799</v>
      </c>
      <c r="J157" s="7">
        <f>lookup($A157, TMUI!$A197:H1000, TMUI!C197:C1000)</f>
        <v>66.41</v>
      </c>
      <c r="K157" s="7">
        <f>lookup($A157, TMUI!$A197:I1000, TMUI!D197:D1000)</f>
        <v>52.34</v>
      </c>
      <c r="L157" s="7">
        <f>lookup($A157, TMUI!$A197:J1000, TMUI!E197:E1000)</f>
        <v>55.47</v>
      </c>
      <c r="M157" s="7">
        <f>lookup($A157, TMUI!$A197:K1000, TMUI!F197:F1000)</f>
        <v>33.59</v>
      </c>
      <c r="N157" s="7">
        <f>lookup($A157, TMUI!$A197:L1000, TMUI!G197:G1000)</f>
        <v>-0.5350529515</v>
      </c>
      <c r="O157" s="7">
        <f>lookup($A157, TMUI!$A197:M1000, TMUI!H197:H1000)</f>
        <v>-1.048273284</v>
      </c>
      <c r="P157" s="7">
        <f>lookup($A157, TMUI!$A197:N1000, TMUI!I197:I1000)</f>
        <v>-1.044227311</v>
      </c>
      <c r="Q157" s="7">
        <f>lookup($A157, TMUI!$A197:O1000, TMUI!J197:J1000)</f>
        <v>-1.225332399</v>
      </c>
      <c r="R157" s="7">
        <f>lookup($A157, TMUI!$A197:P1000, TMUI!K197:K1000)</f>
        <v>-0.9632214862</v>
      </c>
      <c r="S157" s="8">
        <f t="shared" si="2"/>
        <v>-0.981438478</v>
      </c>
      <c r="U157" s="7" t="str">
        <f>iferror(VLOOKUP($A157, Awario!$A$2:$G1000, 3, false), "")</f>
        <v/>
      </c>
      <c r="V157" s="7" t="str">
        <f>iferror(VLOOKUP($A157, Awario!$A$2:$Z1000, 4, false), "")</f>
        <v/>
      </c>
      <c r="W157" s="7" t="str">
        <f>iferror(VLOOKUP($A157, Awario!$A$2:$Z1000, 5, false), "")</f>
        <v/>
      </c>
      <c r="X157" s="7" t="str">
        <f>iferror(VLOOKUP($A157, Awario!$A$2:$G1000, 6, false), "")</f>
        <v/>
      </c>
      <c r="Y157" s="7" t="str">
        <f>iferror(VLOOKUP($A157, Awario!$A$2:$Z1000, 7, false), "")</f>
        <v/>
      </c>
      <c r="Z157" s="7" t="str">
        <f>iferror(VLOOKUP($A157, Awario!$A$2:$Z1000, 8, false), "")</f>
        <v/>
      </c>
      <c r="AA157" s="7" t="str">
        <f>iferror(VLOOKUP($A157, Awario!$A$2:$Z1000, 9, false), "")</f>
        <v/>
      </c>
      <c r="AB157" s="7" t="str">
        <f>iferror(VLOOKUP($A157, Awario!$A$2:$Z1000, 10, false), "")</f>
        <v/>
      </c>
      <c r="AC157" s="7" t="str">
        <f>iferror(VLOOKUP($A157, Awario!$A$2:$Z1000, 11, false), "")</f>
        <v/>
      </c>
      <c r="AD157" s="7" t="str">
        <f>iferror(VLOOKUP($A157, Awario!$A$2:$Z1000, 12, false), "")</f>
        <v/>
      </c>
      <c r="AE157" s="8" t="str">
        <f t="shared" si="3"/>
        <v/>
      </c>
      <c r="AG157" s="7">
        <f t="shared" si="4"/>
        <v>-0.2133485491</v>
      </c>
      <c r="AH157" s="7" t="str">
        <f>iferror(vlookup(A157, 'October Results'!A$1:AM1000, 39, false), "")</f>
        <v/>
      </c>
      <c r="AI157" s="3">
        <f t="shared" si="5"/>
        <v>-0.2133485491</v>
      </c>
    </row>
    <row r="158">
      <c r="A158" s="3">
        <v>1233.0</v>
      </c>
      <c r="B158" s="1" t="s">
        <v>92</v>
      </c>
      <c r="C158" s="7">
        <f>lookup($A158, NIL!$A39:A1000, NIL!C39:C1000)</f>
        <v>4</v>
      </c>
      <c r="D158" s="7">
        <f>lookup($A158, NIL!$A39:B1000, NIL!D39:D1000)</f>
        <v>1</v>
      </c>
      <c r="E158" s="7">
        <f>lookup($A158, NIL!$A39:D1000, NIL!E39:E1000)</f>
        <v>0.1985627281</v>
      </c>
      <c r="F158" s="7">
        <f>lookup($A158, NIL!$A39:D1000, NIL!F39:F1000)</f>
        <v>0.4169132689</v>
      </c>
      <c r="G158" s="7">
        <f>lookup($A158, NIL!$A39:E1000, NIL!G39:G1000)</f>
        <v>0.3077379985</v>
      </c>
      <c r="H158" s="8">
        <f t="shared" si="1"/>
        <v>0.5547413799</v>
      </c>
      <c r="J158" s="7">
        <f>lookup($A158, TMUI!$A39:H1000, TMUI!C39:C1000)</f>
        <v>52.3</v>
      </c>
      <c r="K158" s="7">
        <f>lookup($A158, TMUI!$A39:I1000, TMUI!D39:D1000)</f>
        <v>62.48</v>
      </c>
      <c r="L158" s="7">
        <f>lookup($A158, TMUI!$A39:J1000, TMUI!E39:E1000)</f>
        <v>72.75</v>
      </c>
      <c r="M158" s="7">
        <f>lookup($A158, TMUI!$A39:K1000, TMUI!F39:F1000)</f>
        <v>51.75</v>
      </c>
      <c r="N158" s="7">
        <f>lookup($A158, TMUI!$A39:L1000, TMUI!G39:G1000)</f>
        <v>-1.491568407</v>
      </c>
      <c r="O158" s="7">
        <f>lookup($A158, TMUI!$A39:M1000, TMUI!H39:H1000)</f>
        <v>-0.369707472</v>
      </c>
      <c r="P158" s="7">
        <f>lookup($A158, TMUI!$A39:N1000, TMUI!I39:I1000)</f>
        <v>0.2315681965</v>
      </c>
      <c r="Q158" s="7">
        <f>lookup($A158, TMUI!$A39:O1000, TMUI!J39:J1000)</f>
        <v>-0.1386413699</v>
      </c>
      <c r="R158" s="7">
        <f>lookup($A158, TMUI!$A39:P1000, TMUI!K39:K1000)</f>
        <v>-0.4420872632</v>
      </c>
      <c r="S158" s="8">
        <f t="shared" si="2"/>
        <v>-0.6648964304</v>
      </c>
      <c r="U158" s="7">
        <f>iferror(VLOOKUP($A158, Awario!$A$2:$G1000, 3, false), "")</f>
        <v>0</v>
      </c>
      <c r="V158" s="7">
        <f>iferror(VLOOKUP($A158, Awario!$A$2:$Z1000, 4, false), "")</f>
        <v>0</v>
      </c>
      <c r="W158" s="7">
        <f>iferror(VLOOKUP($A158, Awario!$A$2:$Z1000, 5, false), "")</f>
        <v>0</v>
      </c>
      <c r="X158" s="7">
        <f>iferror(VLOOKUP($A158, Awario!$A$2:$G1000, 6, false), "")</f>
        <v>0</v>
      </c>
      <c r="Y158" s="7" t="b">
        <f>iferror(VLOOKUP($A158, Awario!$A$2:$Z1000, 7, false), "")</f>
        <v>1</v>
      </c>
      <c r="Z158" s="7" t="str">
        <f>iferror(VLOOKUP($A158, Awario!$A$2:$Z1000, 8, false), "")</f>
        <v/>
      </c>
      <c r="AA158" s="7">
        <f>iferror(VLOOKUP($A158, Awario!$A$2:$Z1000, 9, false), "")</f>
        <v>-0.6753083961</v>
      </c>
      <c r="AB158" s="7">
        <f>iferror(VLOOKUP($A158, Awario!$A$2:$Z1000, 10, false), "")</f>
        <v>-0.8876481006</v>
      </c>
      <c r="AC158" s="7" t="str">
        <f>iferror(VLOOKUP($A158, Awario!$A$2:$Z1000, 11, false), "")</f>
        <v/>
      </c>
      <c r="AD158" s="7">
        <f>iferror(VLOOKUP($A158, Awario!$A$2:$Z1000, 12, false), "")</f>
        <v>-0.7814782483</v>
      </c>
      <c r="AE158" s="8">
        <f t="shared" si="3"/>
        <v>-0.8840125838</v>
      </c>
      <c r="AG158" s="7">
        <f t="shared" si="4"/>
        <v>-0.3313892114</v>
      </c>
      <c r="AH158" s="7">
        <f>iferror(vlookup(A158, 'October Results'!A$1:AM1000, 39, false), "")</f>
        <v>0.1320641305</v>
      </c>
      <c r="AI158" s="3">
        <f t="shared" si="5"/>
        <v>-0.215525876</v>
      </c>
    </row>
    <row r="159">
      <c r="A159" s="3">
        <v>1607.0</v>
      </c>
      <c r="B159" s="1" t="s">
        <v>156</v>
      </c>
      <c r="C159" s="7">
        <f>lookup($A159, NIL!$A95:A1000, NIL!C95:C1000)</f>
        <v>4</v>
      </c>
      <c r="D159" s="7">
        <f>lookup($A159, NIL!$A95:B1000, NIL!D95:D1000)</f>
        <v>1</v>
      </c>
      <c r="E159" s="7">
        <f>lookup($A159, NIL!$A95:D1000, NIL!E95:E1000)</f>
        <v>0.1985627281</v>
      </c>
      <c r="F159" s="7">
        <f>lookup($A159, NIL!$A95:D1000, NIL!F95:F1000)</f>
        <v>0.4169132689</v>
      </c>
      <c r="G159" s="7">
        <f>lookup($A159, NIL!$A95:E1000, NIL!G95:G1000)</f>
        <v>0.3077379985</v>
      </c>
      <c r="H159" s="8">
        <f t="shared" si="1"/>
        <v>0.5547413799</v>
      </c>
      <c r="J159" s="7">
        <f>lookup($A159, TMUI!$A95:H1000, TMUI!C95:C1000)</f>
        <v>84.92</v>
      </c>
      <c r="K159" s="7">
        <f>lookup($A159, TMUI!$A95:I1000, TMUI!D95:D1000)</f>
        <v>53.67</v>
      </c>
      <c r="L159" s="7">
        <f>lookup($A159, TMUI!$A95:J1000, TMUI!E95:E1000)</f>
        <v>60.98</v>
      </c>
      <c r="M159" s="7">
        <f>lookup($A159, TMUI!$A95:K1000, TMUI!F95:F1000)</f>
        <v>38.79</v>
      </c>
      <c r="N159" s="7">
        <f>lookup($A159, TMUI!$A95:L1000, TMUI!G95:G1000)</f>
        <v>0.7197380539</v>
      </c>
      <c r="O159" s="7">
        <f>lookup($A159, TMUI!$A95:M1000, TMUI!H95:H1000)</f>
        <v>-0.9592700759</v>
      </c>
      <c r="P159" s="7">
        <f>lookup($A159, TMUI!$A95:N1000, TMUI!I95:I1000)</f>
        <v>-0.6374198312</v>
      </c>
      <c r="Q159" s="7">
        <f>lookup($A159, TMUI!$A95:O1000, TMUI!J95:J1000)</f>
        <v>-0.914165364</v>
      </c>
      <c r="R159" s="7">
        <f>lookup($A159, TMUI!$A95:P1000, TMUI!K95:K1000)</f>
        <v>-0.4477793043</v>
      </c>
      <c r="S159" s="8">
        <f t="shared" si="2"/>
        <v>-0.6691631373</v>
      </c>
      <c r="U159" s="7">
        <f>iferror(VLOOKUP($A159, Awario!$A$2:$G1000, 3, false), "")</f>
        <v>0</v>
      </c>
      <c r="V159" s="7">
        <f>iferror(VLOOKUP($A159, Awario!$A$2:$Z1000, 4, false), "")</f>
        <v>0</v>
      </c>
      <c r="W159" s="7">
        <f>iferror(VLOOKUP($A159, Awario!$A$2:$Z1000, 5, false), "")</f>
        <v>0</v>
      </c>
      <c r="X159" s="7">
        <f>iferror(VLOOKUP($A159, Awario!$A$2:$G1000, 6, false), "")</f>
        <v>0</v>
      </c>
      <c r="Y159" s="7" t="b">
        <f>iferror(VLOOKUP($A159, Awario!$A$2:$Z1000, 7, false), "")</f>
        <v>1</v>
      </c>
      <c r="Z159" s="7" t="str">
        <f>iferror(VLOOKUP($A159, Awario!$A$2:$Z1000, 8, false), "")</f>
        <v/>
      </c>
      <c r="AA159" s="7">
        <f>iferror(VLOOKUP($A159, Awario!$A$2:$Z1000, 9, false), "")</f>
        <v>-0.6753083961</v>
      </c>
      <c r="AB159" s="7">
        <f>iferror(VLOOKUP($A159, Awario!$A$2:$Z1000, 10, false), "")</f>
        <v>-0.8876481006</v>
      </c>
      <c r="AC159" s="7" t="str">
        <f>iferror(VLOOKUP($A159, Awario!$A$2:$Z1000, 11, false), "")</f>
        <v/>
      </c>
      <c r="AD159" s="7">
        <f>iferror(VLOOKUP($A159, Awario!$A$2:$Z1000, 12, false), "")</f>
        <v>-0.7814782483</v>
      </c>
      <c r="AE159" s="8">
        <f t="shared" si="3"/>
        <v>-0.8840125838</v>
      </c>
      <c r="AG159" s="7">
        <f t="shared" si="4"/>
        <v>-0.3328114471</v>
      </c>
      <c r="AH159" s="7">
        <f>iferror(vlookup(A159, 'October Results'!A$1:AM1000, 39, false), "")</f>
        <v>-0.01920971445</v>
      </c>
      <c r="AI159" s="3">
        <f t="shared" si="5"/>
        <v>-0.2544110139</v>
      </c>
    </row>
    <row r="160">
      <c r="A160" s="3">
        <v>1721.0</v>
      </c>
      <c r="B160" s="1" t="s">
        <v>174</v>
      </c>
      <c r="C160" s="7">
        <f>lookup($A160, NIL!$A115:A1000, NIL!C115:C1000)</f>
        <v>4</v>
      </c>
      <c r="D160" s="7">
        <f>lookup($A160, NIL!$A115:B1000, NIL!D115:D1000)</f>
        <v>1</v>
      </c>
      <c r="E160" s="7">
        <f>lookup($A160, NIL!$A115:D1000, NIL!E115:E1000)</f>
        <v>0.1985627281</v>
      </c>
      <c r="F160" s="7">
        <f>lookup($A160, NIL!$A115:D1000, NIL!F115:F1000)</f>
        <v>0.4169132689</v>
      </c>
      <c r="G160" s="7">
        <f>lookup($A160, NIL!$A115:E1000, NIL!G115:G1000)</f>
        <v>0.3077379985</v>
      </c>
      <c r="H160" s="8">
        <f t="shared" si="1"/>
        <v>0.5547413799</v>
      </c>
      <c r="J160" s="7">
        <f>lookup($A160, TMUI!$A115:H1000, TMUI!C115:C1000)</f>
        <v>67.74</v>
      </c>
      <c r="K160" s="7">
        <f>lookup($A160, TMUI!$A115:I1000, TMUI!D115:D1000)</f>
        <v>45.75</v>
      </c>
      <c r="L160" s="7">
        <f>lookup($A160, TMUI!$A115:J1000, TMUI!E115:E1000)</f>
        <v>69.18</v>
      </c>
      <c r="M160" s="7">
        <f>lookup($A160, TMUI!$A115:K1000, TMUI!F115:F1000)</f>
        <v>41.58</v>
      </c>
      <c r="N160" s="7">
        <f>lookup($A160, TMUI!$A115:L1000, TMUI!G115:G1000)</f>
        <v>-0.4448923876</v>
      </c>
      <c r="O160" s="7">
        <f>lookup($A160, TMUI!$A115:M1000, TMUI!H115:H1000)</f>
        <v>-1.489274142</v>
      </c>
      <c r="P160" s="7">
        <f>lookup($A160, TMUI!$A115:N1000, TMUI!I115:I1000)</f>
        <v>-0.03200761142</v>
      </c>
      <c r="Q160" s="7">
        <f>lookup($A160, TMUI!$A115:O1000, TMUI!J115:J1000)</f>
        <v>-0.7472122819</v>
      </c>
      <c r="R160" s="7">
        <f>lookup($A160, TMUI!$A115:P1000, TMUI!K115:K1000)</f>
        <v>-0.6783466057</v>
      </c>
      <c r="S160" s="8">
        <f t="shared" si="2"/>
        <v>-0.8236179975</v>
      </c>
      <c r="U160" s="7">
        <f>iferror(VLOOKUP($A160, Awario!$A$2:$G1000, 3, false), "")</f>
        <v>1</v>
      </c>
      <c r="V160" s="7">
        <f>iferror(VLOOKUP($A160, Awario!$A$2:$Z1000, 4, false), "")</f>
        <v>0</v>
      </c>
      <c r="W160" s="7">
        <f>iferror(VLOOKUP($A160, Awario!$A$2:$Z1000, 5, false), "")</f>
        <v>0</v>
      </c>
      <c r="X160" s="7">
        <f>iferror(VLOOKUP($A160, Awario!$A$2:$G1000, 6, false), "")</f>
        <v>0</v>
      </c>
      <c r="Y160" s="7" t="b">
        <f>iferror(VLOOKUP($A160, Awario!$A$2:$Z1000, 7, false), "")</f>
        <v>1</v>
      </c>
      <c r="Z160" s="7" t="str">
        <f>iferror(VLOOKUP($A160, Awario!$A$2:$Z1000, 8, false), "")</f>
        <v/>
      </c>
      <c r="AA160" s="7">
        <f>iferror(VLOOKUP($A160, Awario!$A$2:$Z1000, 9, false), "")</f>
        <v>-0.6753083961</v>
      </c>
      <c r="AB160" s="7">
        <f>iferror(VLOOKUP($A160, Awario!$A$2:$Z1000, 10, false), "")</f>
        <v>-0.3612883497</v>
      </c>
      <c r="AC160" s="7" t="str">
        <f>iferror(VLOOKUP($A160, Awario!$A$2:$Z1000, 11, false), "")</f>
        <v/>
      </c>
      <c r="AD160" s="7">
        <f>iferror(VLOOKUP($A160, Awario!$A$2:$Z1000, 12, false), "")</f>
        <v>-0.5182983729</v>
      </c>
      <c r="AE160" s="8">
        <f t="shared" si="3"/>
        <v>-0.7199294222</v>
      </c>
      <c r="AG160" s="7">
        <f t="shared" si="4"/>
        <v>-0.3296020133</v>
      </c>
      <c r="AH160" s="7">
        <f>iferror(vlookup(A160, 'October Results'!A$1:AM1000, 39, false), "")</f>
        <v>-0.06567033433</v>
      </c>
      <c r="AI160" s="3">
        <f t="shared" si="5"/>
        <v>-0.2636190935</v>
      </c>
    </row>
    <row r="161">
      <c r="A161" s="3">
        <v>1464.0</v>
      </c>
      <c r="B161" s="1" t="s">
        <v>129</v>
      </c>
      <c r="C161" s="7">
        <f>lookup($A161, NIL!$A70:A1000, NIL!C70:C1000)</f>
        <v>4</v>
      </c>
      <c r="D161" s="7">
        <f>lookup($A161, NIL!$A70:B1000, NIL!D70:D1000)</f>
        <v>1</v>
      </c>
      <c r="E161" s="7">
        <f>lookup($A161, NIL!$A70:D1000, NIL!E70:E1000)</f>
        <v>0.1985627281</v>
      </c>
      <c r="F161" s="7">
        <f>lookup($A161, NIL!$A70:D1000, NIL!F70:F1000)</f>
        <v>0.4169132689</v>
      </c>
      <c r="G161" s="7">
        <f>lookup($A161, NIL!$A70:E1000, NIL!G70:G1000)</f>
        <v>0.3077379985</v>
      </c>
      <c r="H161" s="8">
        <f t="shared" si="1"/>
        <v>0.5547413799</v>
      </c>
      <c r="J161" s="7">
        <f>lookup($A161, TMUI!$A70:H1000, TMUI!C70:C1000)</f>
        <v>69.22</v>
      </c>
      <c r="K161" s="7">
        <f>lookup($A161, TMUI!$A70:I1000, TMUI!D70:D1000)</f>
        <v>59.3</v>
      </c>
      <c r="L161" s="7">
        <f>lookup($A161, TMUI!$A70:J1000, TMUI!E70:E1000)</f>
        <v>67.97</v>
      </c>
      <c r="M161" s="7">
        <f>lookup($A161, TMUI!$A70:K1000, TMUI!F70:F1000)</f>
        <v>42.71</v>
      </c>
      <c r="N161" s="7">
        <f>lookup($A161, TMUI!$A70:L1000, TMUI!G70:G1000)</f>
        <v>-0.3445633391</v>
      </c>
      <c r="O161" s="7">
        <f>lookup($A161, TMUI!$A70:M1000, TMUI!H70:H1000)</f>
        <v>-0.5825121349</v>
      </c>
      <c r="P161" s="7">
        <f>lookup($A161, TMUI!$A70:N1000, TMUI!I70:I1000)</f>
        <v>-0.1213428292</v>
      </c>
      <c r="Q161" s="7">
        <f>lookup($A161, TMUI!$A70:O1000, TMUI!J70:J1000)</f>
        <v>-0.6795932917</v>
      </c>
      <c r="R161" s="7">
        <f>lookup($A161, TMUI!$A70:P1000, TMUI!K70:K1000)</f>
        <v>-0.4320028987</v>
      </c>
      <c r="S161" s="8">
        <f t="shared" si="2"/>
        <v>-0.6572692741</v>
      </c>
      <c r="U161" s="7">
        <f>iferror(VLOOKUP($A161, Awario!$A$2:$G1000, 3, false), "")</f>
        <v>0</v>
      </c>
      <c r="V161" s="7">
        <f>iferror(VLOOKUP($A161, Awario!$A$2:$Z1000, 4, false), "")</f>
        <v>0</v>
      </c>
      <c r="W161" s="7">
        <f>iferror(VLOOKUP($A161, Awario!$A$2:$Z1000, 5, false), "")</f>
        <v>0</v>
      </c>
      <c r="X161" s="7">
        <f>iferror(VLOOKUP($A161, Awario!$A$2:$G1000, 6, false), "")</f>
        <v>0</v>
      </c>
      <c r="Y161" s="7" t="b">
        <f>iferror(VLOOKUP($A161, Awario!$A$2:$Z1000, 7, false), "")</f>
        <v>1</v>
      </c>
      <c r="Z161" s="7" t="str">
        <f>iferror(VLOOKUP($A161, Awario!$A$2:$Z1000, 8, false), "")</f>
        <v/>
      </c>
      <c r="AA161" s="7">
        <f>iferror(VLOOKUP($A161, Awario!$A$2:$Z1000, 9, false), "")</f>
        <v>-0.6753083961</v>
      </c>
      <c r="AB161" s="7">
        <f>iferror(VLOOKUP($A161, Awario!$A$2:$Z1000, 10, false), "")</f>
        <v>-0.8876481006</v>
      </c>
      <c r="AC161" s="7" t="str">
        <f>iferror(VLOOKUP($A161, Awario!$A$2:$Z1000, 11, false), "")</f>
        <v/>
      </c>
      <c r="AD161" s="7">
        <f>iferror(VLOOKUP($A161, Awario!$A$2:$Z1000, 12, false), "")</f>
        <v>-0.7814782483</v>
      </c>
      <c r="AE161" s="8">
        <f t="shared" si="3"/>
        <v>-0.8840125838</v>
      </c>
      <c r="AG161" s="7">
        <f t="shared" si="4"/>
        <v>-0.328846826</v>
      </c>
      <c r="AH161" s="7">
        <f>iferror(vlookup(A161, 'October Results'!A$1:AM1000, 39, false), "")</f>
        <v>-0.08782575629</v>
      </c>
      <c r="AI161" s="3">
        <f t="shared" si="5"/>
        <v>-0.2685915586</v>
      </c>
    </row>
    <row r="162">
      <c r="A162" s="3">
        <v>1988.0</v>
      </c>
      <c r="B162" s="1" t="s">
        <v>227</v>
      </c>
      <c r="C162" s="7">
        <f>lookup($A162, NIL!$A175:A1000, NIL!C175:C1000)</f>
        <v>4</v>
      </c>
      <c r="D162" s="7">
        <f>lookup($A162, NIL!$A175:B1000, NIL!D175:D1000)</f>
        <v>1</v>
      </c>
      <c r="E162" s="7">
        <f>lookup($A162, NIL!$A175:D1000, NIL!E175:E1000)</f>
        <v>0.1985627281</v>
      </c>
      <c r="F162" s="7">
        <f>lookup($A162, NIL!$A175:D1000, NIL!F175:F1000)</f>
        <v>0.4169132689</v>
      </c>
      <c r="G162" s="7">
        <f>lookup($A162, NIL!$A175:E1000, NIL!G175:G1000)</f>
        <v>0.3077379985</v>
      </c>
      <c r="H162" s="8">
        <f t="shared" si="1"/>
        <v>0.5547413799</v>
      </c>
      <c r="J162" s="7">
        <f>lookup($A162, TMUI!$A175:H1000, TMUI!C175:C1000)</f>
        <v>76.21</v>
      </c>
      <c r="K162" s="7">
        <f>lookup($A162, TMUI!$A175:I1000, TMUI!D175:D1000)</f>
        <v>74.22</v>
      </c>
      <c r="L162" s="7">
        <f>lookup($A162, TMUI!$A175:J1000, TMUI!E175:E1000)</f>
        <v>54.81</v>
      </c>
      <c r="M162" s="7">
        <f>lookup($A162, TMUI!$A175:K1000, TMUI!F175:F1000)</f>
        <v>45.04</v>
      </c>
      <c r="N162" s="7">
        <f>lookup($A162, TMUI!$A175:L1000, TMUI!G175:G1000)</f>
        <v>0.1292880454</v>
      </c>
      <c r="O162" s="7">
        <f>lookup($A162, TMUI!$A175:M1000, TMUI!H175:H1000)</f>
        <v>0.4159298685</v>
      </c>
      <c r="P162" s="7">
        <f>lookup($A162, TMUI!$A175:N1000, TMUI!I175:I1000)</f>
        <v>-1.092955611</v>
      </c>
      <c r="Q162" s="7">
        <f>lookup($A162, TMUI!$A175:O1000, TMUI!J175:J1000)</f>
        <v>-0.5401665242</v>
      </c>
      <c r="R162" s="7">
        <f>lookup($A162, TMUI!$A175:P1000, TMUI!K175:K1000)</f>
        <v>-0.2719760554</v>
      </c>
      <c r="S162" s="8">
        <f t="shared" si="2"/>
        <v>-0.5215132361</v>
      </c>
      <c r="U162" s="7">
        <f>iferror(VLOOKUP($A162, Awario!$A$2:$G1000, 3, false), "")</f>
        <v>0</v>
      </c>
      <c r="V162" s="7" t="str">
        <f>iferror(VLOOKUP($A162, Awario!$A$2:$Z1000, 4, false), "")</f>
        <v/>
      </c>
      <c r="W162" s="7">
        <f>iferror(VLOOKUP($A162, Awario!$A$2:$Z1000, 5, false), "")</f>
        <v>0</v>
      </c>
      <c r="X162" s="7">
        <f>iferror(VLOOKUP($A162, Awario!$A$2:$G1000, 6, false), "")</f>
        <v>0</v>
      </c>
      <c r="Y162" s="7" t="b">
        <f>iferror(VLOOKUP($A162, Awario!$A$2:$Z1000, 7, false), "")</f>
        <v>1</v>
      </c>
      <c r="Z162" s="7" t="str">
        <f>iferror(VLOOKUP($A162, Awario!$A$2:$Z1000, 8, false), "")</f>
        <v/>
      </c>
      <c r="AA162" s="7">
        <f>iferror(VLOOKUP($A162, Awario!$A$2:$Z1000, 9, false), "")</f>
        <v>-0.6753083961</v>
      </c>
      <c r="AB162" s="7">
        <f>iferror(VLOOKUP($A162, Awario!$A$2:$Z1000, 10, false), "")</f>
        <v>-0.8876481006</v>
      </c>
      <c r="AC162" s="7" t="str">
        <f>iferror(VLOOKUP($A162, Awario!$A$2:$Z1000, 11, false), "")</f>
        <v/>
      </c>
      <c r="AD162" s="7">
        <f>iferror(VLOOKUP($A162, Awario!$A$2:$Z1000, 12, false), "")</f>
        <v>-0.7814782483</v>
      </c>
      <c r="AE162" s="8">
        <f t="shared" si="3"/>
        <v>-0.8840125838</v>
      </c>
      <c r="AG162" s="7">
        <f t="shared" si="4"/>
        <v>-0.2835948133</v>
      </c>
      <c r="AH162" s="7">
        <f>iferror(vlookup(A162, 'October Results'!A$1:AM1000, 39, false), "")</f>
        <v>-0.2730313034</v>
      </c>
      <c r="AI162" s="3">
        <f t="shared" si="5"/>
        <v>-0.2809539358</v>
      </c>
    </row>
    <row r="163">
      <c r="A163" s="3">
        <v>1609.0</v>
      </c>
      <c r="B163" s="1" t="s">
        <v>158</v>
      </c>
      <c r="C163" s="7">
        <f>lookup($A163, NIL!$A97:A1000, NIL!C97:C1000)</f>
        <v>4</v>
      </c>
      <c r="D163" s="7">
        <f>lookup($A163, NIL!$A97:B1000, NIL!D97:D1000)</f>
        <v>0</v>
      </c>
      <c r="E163" s="7">
        <f>lookup($A163, NIL!$A97:D1000, NIL!E97:E1000)</f>
        <v>0.1985627281</v>
      </c>
      <c r="F163" s="7">
        <f>lookup($A163, NIL!$A97:D1000, NIL!F97:F1000)</f>
        <v>-2.387775995</v>
      </c>
      <c r="G163" s="7">
        <f>lookup($A163, NIL!$A97:E1000, NIL!G97:G1000)</f>
        <v>-1.094606633</v>
      </c>
      <c r="H163" s="8">
        <f t="shared" si="1"/>
        <v>-1.046234502</v>
      </c>
      <c r="J163" s="7">
        <f>lookup($A163, TMUI!$A97:H1000, TMUI!C97:C1000)</f>
        <v>82.66</v>
      </c>
      <c r="K163" s="7">
        <f>lookup($A163, TMUI!$A97:I1000, TMUI!D97:D1000)</f>
        <v>81.49</v>
      </c>
      <c r="L163" s="7">
        <f>lookup($A163, TMUI!$A97:J1000, TMUI!E97:E1000)</f>
        <v>80.78</v>
      </c>
      <c r="M163" s="7">
        <f>lookup($A163, TMUI!$A97:K1000, TMUI!F97:F1000)</f>
        <v>73.36</v>
      </c>
      <c r="N163" s="7">
        <f>lookup($A163, TMUI!$A97:L1000, TMUI!G97:G1000)</f>
        <v>0.5665328852</v>
      </c>
      <c r="O163" s="7">
        <f>lookup($A163, TMUI!$A97:M1000, TMUI!H97:H1000)</f>
        <v>0.9024361261</v>
      </c>
      <c r="P163" s="7">
        <f>lookup($A163, TMUI!$A97:N1000, TMUI!I97:I1000)</f>
        <v>0.8244291873</v>
      </c>
      <c r="Q163" s="7">
        <f>lookup($A163, TMUI!$A97:O1000, TMUI!J97:J1000)</f>
        <v>1.154497018</v>
      </c>
      <c r="R163" s="7">
        <f>lookup($A163, TMUI!$A97:P1000, TMUI!K97:K1000)</f>
        <v>0.8619738043</v>
      </c>
      <c r="S163" s="8">
        <f t="shared" si="2"/>
        <v>0.9284254436</v>
      </c>
      <c r="U163" s="7">
        <f>iferror(VLOOKUP($A163, Awario!$A$2:$G1000, 3, false), "")</f>
        <v>0</v>
      </c>
      <c r="V163" s="7">
        <f>iferror(VLOOKUP($A163, Awario!$A$2:$Z1000, 4, false), "")</f>
        <v>0</v>
      </c>
      <c r="W163" s="7">
        <f>iferror(VLOOKUP($A163, Awario!$A$2:$Z1000, 5, false), "")</f>
        <v>0</v>
      </c>
      <c r="X163" s="7">
        <f>iferror(VLOOKUP($A163, Awario!$A$2:$G1000, 6, false), "")</f>
        <v>0</v>
      </c>
      <c r="Y163" s="7" t="b">
        <f>iferror(VLOOKUP($A163, Awario!$A$2:$Z1000, 7, false), "")</f>
        <v>1</v>
      </c>
      <c r="Z163" s="7" t="str">
        <f>iferror(VLOOKUP($A163, Awario!$A$2:$Z1000, 8, false), "")</f>
        <v/>
      </c>
      <c r="AA163" s="7">
        <f>iferror(VLOOKUP($A163, Awario!$A$2:$Z1000, 9, false), "")</f>
        <v>-0.6753083961</v>
      </c>
      <c r="AB163" s="7">
        <f>iferror(VLOOKUP($A163, Awario!$A$2:$Z1000, 10, false), "")</f>
        <v>-0.8876481006</v>
      </c>
      <c r="AC163" s="7" t="str">
        <f>iferror(VLOOKUP($A163, Awario!$A$2:$Z1000, 11, false), "")</f>
        <v/>
      </c>
      <c r="AD163" s="7">
        <f>iferror(VLOOKUP($A163, Awario!$A$2:$Z1000, 12, false), "")</f>
        <v>-0.7814782483</v>
      </c>
      <c r="AE163" s="8">
        <f t="shared" si="3"/>
        <v>-0.8840125838</v>
      </c>
      <c r="AG163" s="7">
        <f t="shared" si="4"/>
        <v>-0.3339405474</v>
      </c>
      <c r="AH163" s="7">
        <f>iferror(vlookup(A163, 'October Results'!A$1:AM1000, 39, false), "")</f>
        <v>-0.1714939019</v>
      </c>
      <c r="AI163" s="3">
        <f t="shared" si="5"/>
        <v>-0.2933288861</v>
      </c>
    </row>
    <row r="164">
      <c r="A164" s="3">
        <v>1791.0</v>
      </c>
      <c r="B164" s="1" t="s">
        <v>191</v>
      </c>
      <c r="C164" s="7">
        <f>lookup($A164, NIL!$A133:A1000, NIL!C133:C1000)</f>
        <v>4</v>
      </c>
      <c r="D164" s="7">
        <f>lookup($A164, NIL!$A133:B1000, NIL!D133:D1000)</f>
        <v>1</v>
      </c>
      <c r="E164" s="7">
        <f>lookup($A164, NIL!$A133:D1000, NIL!E133:E1000)</f>
        <v>0.1985627281</v>
      </c>
      <c r="F164" s="7">
        <f>lookup($A164, NIL!$A133:D1000, NIL!F133:F1000)</f>
        <v>0.4169132689</v>
      </c>
      <c r="G164" s="7">
        <f>lookup($A164, NIL!$A133:E1000, NIL!G133:G1000)</f>
        <v>0.3077379985</v>
      </c>
      <c r="H164" s="8">
        <f t="shared" si="1"/>
        <v>0.5547413799</v>
      </c>
      <c r="J164" s="7">
        <f>lookup($A164, TMUI!$A133:H1000, TMUI!C133:C1000)</f>
        <v>75.82</v>
      </c>
      <c r="K164" s="7">
        <f>lookup($A164, TMUI!$A133:I1000, TMUI!D133:D1000)</f>
        <v>53.71</v>
      </c>
      <c r="L164" s="7">
        <f>lookup($A164, TMUI!$A133:J1000, TMUI!E133:E1000)</f>
        <v>47.34</v>
      </c>
      <c r="M164" s="7">
        <f>lookup($A164, TMUI!$A133:K1000, TMUI!F133:F1000)</f>
        <v>35.35</v>
      </c>
      <c r="N164" s="7">
        <f>lookup($A164, TMUI!$A133:L1000, TMUI!G133:G1000)</f>
        <v>0.1028499853</v>
      </c>
      <c r="O164" s="7">
        <f>lookup($A164, TMUI!$A133:M1000, TMUI!H133:H1000)</f>
        <v>-0.9565932877</v>
      </c>
      <c r="P164" s="7">
        <f>lookup($A164, TMUI!$A133:N1000, TMUI!I133:I1000)</f>
        <v>-1.644471377</v>
      </c>
      <c r="Q164" s="7">
        <f>lookup($A164, TMUI!$A133:O1000, TMUI!J133:J1000)</f>
        <v>-1.120014325</v>
      </c>
      <c r="R164" s="7">
        <f>lookup($A164, TMUI!$A133:P1000, TMUI!K133:K1000)</f>
        <v>-0.9045572512</v>
      </c>
      <c r="S164" s="8">
        <f t="shared" si="2"/>
        <v>-0.9510821475</v>
      </c>
      <c r="U164" s="7">
        <f>iferror(VLOOKUP($A164, Awario!$A$2:$G1000, 3, false), "")</f>
        <v>0</v>
      </c>
      <c r="V164" s="7">
        <f>iferror(VLOOKUP($A164, Awario!$A$2:$Z1000, 4, false), "")</f>
        <v>0</v>
      </c>
      <c r="W164" s="7">
        <f>iferror(VLOOKUP($A164, Awario!$A$2:$Z1000, 5, false), "")</f>
        <v>0</v>
      </c>
      <c r="X164" s="7">
        <f>iferror(VLOOKUP($A164, Awario!$A$2:$G1000, 6, false), "")</f>
        <v>0</v>
      </c>
      <c r="Y164" s="7" t="b">
        <f>iferror(VLOOKUP($A164, Awario!$A$2:$Z1000, 7, false), "")</f>
        <v>1</v>
      </c>
      <c r="Z164" s="7" t="str">
        <f>iferror(VLOOKUP($A164, Awario!$A$2:$Z1000, 8, false), "")</f>
        <v/>
      </c>
      <c r="AA164" s="7">
        <f>iferror(VLOOKUP($A164, Awario!$A$2:$Z1000, 9, false), "")</f>
        <v>-0.6753083961</v>
      </c>
      <c r="AB164" s="7">
        <f>iferror(VLOOKUP($A164, Awario!$A$2:$Z1000, 10, false), "")</f>
        <v>-0.8876481006</v>
      </c>
      <c r="AC164" s="7" t="str">
        <f>iferror(VLOOKUP($A164, Awario!$A$2:$Z1000, 11, false), "")</f>
        <v/>
      </c>
      <c r="AD164" s="7">
        <f>iferror(VLOOKUP($A164, Awario!$A$2:$Z1000, 12, false), "")</f>
        <v>-0.7814782483</v>
      </c>
      <c r="AE164" s="8">
        <f t="shared" si="3"/>
        <v>-0.8840125838</v>
      </c>
      <c r="AG164" s="7">
        <f t="shared" si="4"/>
        <v>-0.4267844505</v>
      </c>
      <c r="AH164" s="7">
        <f>iferror(vlookup(A164, 'October Results'!A$1:AM1000, 39, false), "")</f>
        <v>0.03006250214</v>
      </c>
      <c r="AI164" s="3">
        <f t="shared" si="5"/>
        <v>-0.3125727123</v>
      </c>
    </row>
    <row r="165">
      <c r="A165" s="3">
        <v>1760.0</v>
      </c>
      <c r="B165" s="1" t="s">
        <v>186</v>
      </c>
      <c r="C165" s="7">
        <f>lookup($A165, NIL!$A128:A1000, NIL!C128:C1000)</f>
        <v>4</v>
      </c>
      <c r="D165" s="7">
        <f>lookup($A165, NIL!$A128:B1000, NIL!D128:D1000)</f>
        <v>0</v>
      </c>
      <c r="E165" s="7">
        <f>lookup($A165, NIL!$A128:D1000, NIL!E128:E1000)</f>
        <v>0.1985627281</v>
      </c>
      <c r="F165" s="7">
        <f>lookup($A165, NIL!$A128:D1000, NIL!F128:F1000)</f>
        <v>-2.387775995</v>
      </c>
      <c r="G165" s="7">
        <f>lookup($A165, NIL!$A128:E1000, NIL!G128:G1000)</f>
        <v>-1.094606633</v>
      </c>
      <c r="H165" s="8">
        <f t="shared" si="1"/>
        <v>-1.046234502</v>
      </c>
      <c r="J165" s="7">
        <f>lookup($A165, TMUI!$A128:H1000, TMUI!C128:C1000)</f>
        <v>84.98</v>
      </c>
      <c r="K165" s="7">
        <f>lookup($A165, TMUI!$A128:I1000, TMUI!D128:D1000)</f>
        <v>76.6</v>
      </c>
      <c r="L165" s="7">
        <f>lookup($A165, TMUI!$A128:J1000, TMUI!E128:E1000)</f>
        <v>64.42</v>
      </c>
      <c r="M165" s="7">
        <f>lookup($A165, TMUI!$A128:K1000, TMUI!F128:F1000)</f>
        <v>57.05</v>
      </c>
      <c r="N165" s="7">
        <f>lookup($A165, TMUI!$A128:L1000, TMUI!G128:G1000)</f>
        <v>0.7238054477</v>
      </c>
      <c r="O165" s="7">
        <f>lookup($A165, TMUI!$A128:M1000, TMUI!H128:H1000)</f>
        <v>0.5751987671</v>
      </c>
      <c r="P165" s="7">
        <f>lookup($A165, TMUI!$A128:N1000, TMUI!I128:I1000)</f>
        <v>-0.3834420219</v>
      </c>
      <c r="Q165" s="7">
        <f>lookup($A165, TMUI!$A128:O1000, TMUI!J128:J1000)</f>
        <v>0.1785096462</v>
      </c>
      <c r="R165" s="7">
        <f>lookup($A165, TMUI!$A128:P1000, TMUI!K128:K1000)</f>
        <v>0.2735179598</v>
      </c>
      <c r="S165" s="8">
        <f t="shared" si="2"/>
        <v>0.5229894452</v>
      </c>
      <c r="U165" s="7">
        <f>iferror(VLOOKUP($A165, Awario!$A$2:$G1000, 3, false), "")</f>
        <v>0</v>
      </c>
      <c r="V165" s="7">
        <f>iferror(VLOOKUP($A165, Awario!$A$2:$Z1000, 4, false), "")</f>
        <v>0</v>
      </c>
      <c r="W165" s="7">
        <f>iferror(VLOOKUP($A165, Awario!$A$2:$Z1000, 5, false), "")</f>
        <v>0</v>
      </c>
      <c r="X165" s="7">
        <f>iferror(VLOOKUP($A165, Awario!$A$2:$G1000, 6, false), "")</f>
        <v>0</v>
      </c>
      <c r="Y165" s="7" t="b">
        <f>iferror(VLOOKUP($A165, Awario!$A$2:$Z1000, 7, false), "")</f>
        <v>1</v>
      </c>
      <c r="Z165" s="7" t="str">
        <f>iferror(VLOOKUP($A165, Awario!$A$2:$Z1000, 8, false), "")</f>
        <v/>
      </c>
      <c r="AA165" s="7">
        <f>iferror(VLOOKUP($A165, Awario!$A$2:$Z1000, 9, false), "")</f>
        <v>-0.6753083961</v>
      </c>
      <c r="AB165" s="7">
        <f>iferror(VLOOKUP($A165, Awario!$A$2:$Z1000, 10, false), "")</f>
        <v>-0.8876481006</v>
      </c>
      <c r="AC165" s="7" t="str">
        <f>iferror(VLOOKUP($A165, Awario!$A$2:$Z1000, 11, false), "")</f>
        <v/>
      </c>
      <c r="AD165" s="7">
        <f>iferror(VLOOKUP($A165, Awario!$A$2:$Z1000, 12, false), "")</f>
        <v>-0.7814782483</v>
      </c>
      <c r="AE165" s="8">
        <f t="shared" si="3"/>
        <v>-0.8840125838</v>
      </c>
      <c r="AG165" s="7">
        <f t="shared" si="4"/>
        <v>-0.4690858802</v>
      </c>
      <c r="AH165" s="7">
        <f>iferror(vlookup(A165, 'October Results'!A$1:AM1000, 39, false), "")</f>
        <v>0.09492311207</v>
      </c>
      <c r="AI165" s="3">
        <f t="shared" si="5"/>
        <v>-0.3280836322</v>
      </c>
    </row>
    <row r="166">
      <c r="A166" s="3">
        <v>1042.0</v>
      </c>
      <c r="B166" s="1" t="s">
        <v>78</v>
      </c>
      <c r="C166" s="7">
        <f>lookup($A166, NIL!$A28:A1000, NIL!C28:C1000)</f>
        <v>4</v>
      </c>
      <c r="D166" s="7">
        <f>lookup($A166, NIL!$A28:B1000, NIL!D28:D1000)</f>
        <v>1</v>
      </c>
      <c r="E166" s="7">
        <f>lookup($A166, NIL!$A28:D1000, NIL!E28:E1000)</f>
        <v>0.1985627281</v>
      </c>
      <c r="F166" s="7">
        <f>lookup($A166, NIL!$A28:D1000, NIL!F28:F1000)</f>
        <v>0.4169132689</v>
      </c>
      <c r="G166" s="7">
        <f>lookup($A166, NIL!$A28:E1000, NIL!G28:G1000)</f>
        <v>0.3077379985</v>
      </c>
      <c r="H166" s="8">
        <f t="shared" si="1"/>
        <v>0.5547413799</v>
      </c>
      <c r="J166" s="7">
        <f>lookup($A166, TMUI!$A28:H1000, TMUI!C28:C1000)</f>
        <v>49.17</v>
      </c>
      <c r="K166" s="7">
        <f>lookup($A166, TMUI!$A28:I1000, TMUI!D28:D1000)</f>
        <v>49.2</v>
      </c>
      <c r="L166" s="7">
        <f>lookup($A166, TMUI!$A28:J1000, TMUI!E28:E1000)</f>
        <v>56.93</v>
      </c>
      <c r="M166" s="7">
        <f>lookup($A166, TMUI!$A28:K1000, TMUI!F28:F1000)</f>
        <v>38.45</v>
      </c>
      <c r="N166" s="7">
        <f>lookup($A166, TMUI!$A28:L1000, TMUI!G28:G1000)</f>
        <v>-1.703750787</v>
      </c>
      <c r="O166" s="7">
        <f>lookup($A166, TMUI!$A28:M1000, TMUI!H28:H1000)</f>
        <v>-1.258401159</v>
      </c>
      <c r="P166" s="7">
        <f>lookup($A166, TMUI!$A28:N1000, TMUI!I28:I1000)</f>
        <v>-0.9364344032</v>
      </c>
      <c r="Q166" s="7">
        <f>lookup($A166, TMUI!$A28:O1000, TMUI!J28:J1000)</f>
        <v>-0.9345109008</v>
      </c>
      <c r="R166" s="7">
        <f>lookup($A166, TMUI!$A28:P1000, TMUI!K28:K1000)</f>
        <v>-1.208274312</v>
      </c>
      <c r="S166" s="8">
        <f t="shared" si="2"/>
        <v>-1.099215317</v>
      </c>
      <c r="U166" s="7">
        <f>iferror(VLOOKUP($A166, Awario!$A$2:$G1000, 3, false), "")</f>
        <v>2</v>
      </c>
      <c r="V166" s="7">
        <f>iferror(VLOOKUP($A166, Awario!$A$2:$Z1000, 4, false), "")</f>
        <v>0</v>
      </c>
      <c r="W166" s="7">
        <f>iferror(VLOOKUP($A166, Awario!$A$2:$Z1000, 5, false), "")</f>
        <v>0</v>
      </c>
      <c r="X166" s="7">
        <f>iferror(VLOOKUP($A166, Awario!$A$2:$G1000, 6, false), "")</f>
        <v>0</v>
      </c>
      <c r="Y166" s="7" t="b">
        <f>iferror(VLOOKUP($A166, Awario!$A$2:$Z1000, 7, false), "")</f>
        <v>1</v>
      </c>
      <c r="Z166" s="7" t="str">
        <f>iferror(VLOOKUP($A166, Awario!$A$2:$Z1000, 8, false), "")</f>
        <v/>
      </c>
      <c r="AA166" s="7">
        <f>iferror(VLOOKUP($A166, Awario!$A$2:$Z1000, 9, false), "")</f>
        <v>-0.6753083961</v>
      </c>
      <c r="AB166" s="7">
        <f>iferror(VLOOKUP($A166, Awario!$A$2:$Z1000, 10, false), "")</f>
        <v>0.1650714012</v>
      </c>
      <c r="AC166" s="7" t="str">
        <f>iferror(VLOOKUP($A166, Awario!$A$2:$Z1000, 11, false), "")</f>
        <v/>
      </c>
      <c r="AD166" s="7">
        <f>iferror(VLOOKUP($A166, Awario!$A$2:$Z1000, 12, false), "")</f>
        <v>-0.2551184975</v>
      </c>
      <c r="AE166" s="8">
        <f t="shared" si="3"/>
        <v>-0.5050925633</v>
      </c>
      <c r="AG166" s="7">
        <f t="shared" si="4"/>
        <v>-0.3498555</v>
      </c>
      <c r="AH166" s="7">
        <f>iferror(vlookup(A166, 'October Results'!A$1:AM1000, 39, false), "")</f>
        <v>-0.2799661782</v>
      </c>
      <c r="AI166" s="3">
        <f t="shared" si="5"/>
        <v>-0.3323831696</v>
      </c>
    </row>
    <row r="167">
      <c r="A167" s="3">
        <v>2015.0</v>
      </c>
      <c r="B167" s="1" t="s">
        <v>235</v>
      </c>
      <c r="C167" s="7">
        <f>lookup($A167, NIL!$A188:A1000, NIL!C188:C1000)</f>
        <v>4</v>
      </c>
      <c r="D167" s="7">
        <f>lookup($A167, NIL!$A188:B1000, NIL!D188:D1000)</f>
        <v>1</v>
      </c>
      <c r="E167" s="7">
        <f>lookup($A167, NIL!$A188:D1000, NIL!E188:E1000)</f>
        <v>0.1985627281</v>
      </c>
      <c r="F167" s="7">
        <f>lookup($A167, NIL!$A188:D1000, NIL!F188:F1000)</f>
        <v>0.4169132689</v>
      </c>
      <c r="G167" s="7">
        <f>lookup($A167, NIL!$A188:E1000, NIL!G188:G1000)</f>
        <v>0.3077379985</v>
      </c>
      <c r="H167" s="8">
        <f t="shared" si="1"/>
        <v>0.5547413799</v>
      </c>
      <c r="J167" s="7">
        <f>lookup($A167, TMUI!$A188:H1000, TMUI!C188:C1000)</f>
        <v>66.72</v>
      </c>
      <c r="K167" s="7">
        <f>lookup($A167, TMUI!$A188:I1000, TMUI!D188:D1000)</f>
        <v>57.03</v>
      </c>
      <c r="L167" s="7">
        <f>lookup($A167, TMUI!$A188:J1000, TMUI!E188:E1000)</f>
        <v>54.18</v>
      </c>
      <c r="M167" s="7">
        <f>lookup($A167, TMUI!$A188:K1000, TMUI!F188:F1000)</f>
        <v>35.12</v>
      </c>
      <c r="N167" s="7">
        <f>lookup($A167, TMUI!$A188:L1000, TMUI!G188:G1000)</f>
        <v>-0.5140380832</v>
      </c>
      <c r="O167" s="7">
        <f>lookup($A167, TMUI!$A188:M1000, TMUI!H188:H1000)</f>
        <v>-0.734419866</v>
      </c>
      <c r="P167" s="7">
        <f>lookup($A167, TMUI!$A188:N1000, TMUI!I188:I1000)</f>
        <v>-1.139468989</v>
      </c>
      <c r="Q167" s="7">
        <f>lookup($A167, TMUI!$A188:O1000, TMUI!J188:J1000)</f>
        <v>-1.133777483</v>
      </c>
      <c r="R167" s="7">
        <f>lookup($A167, TMUI!$A188:P1000, TMUI!K188:K1000)</f>
        <v>-0.8804261052</v>
      </c>
      <c r="S167" s="8">
        <f t="shared" si="2"/>
        <v>-0.9383102393</v>
      </c>
      <c r="U167" s="7">
        <f>iferror(VLOOKUP($A167, Awario!$A$2:$G1000, 3, false), "")</f>
        <v>1</v>
      </c>
      <c r="V167" s="7" t="str">
        <f>iferror(VLOOKUP($A167, Awario!$A$2:$Z1000, 4, false), "")</f>
        <v/>
      </c>
      <c r="W167" s="7">
        <f>iferror(VLOOKUP($A167, Awario!$A$2:$Z1000, 5, false), "")</f>
        <v>0</v>
      </c>
      <c r="X167" s="7">
        <f>iferror(VLOOKUP($A167, Awario!$A$2:$G1000, 6, false), "")</f>
        <v>0</v>
      </c>
      <c r="Y167" s="7" t="b">
        <f>iferror(VLOOKUP($A167, Awario!$A$2:$Z1000, 7, false), "")</f>
        <v>1</v>
      </c>
      <c r="Z167" s="7" t="str">
        <f>iferror(VLOOKUP($A167, Awario!$A$2:$Z1000, 8, false), "")</f>
        <v/>
      </c>
      <c r="AA167" s="7">
        <f>iferror(VLOOKUP($A167, Awario!$A$2:$Z1000, 9, false), "")</f>
        <v>-0.6753083961</v>
      </c>
      <c r="AB167" s="7">
        <f>iferror(VLOOKUP($A167, Awario!$A$2:$Z1000, 10, false), "")</f>
        <v>-0.3612883497</v>
      </c>
      <c r="AC167" s="7" t="str">
        <f>iferror(VLOOKUP($A167, Awario!$A$2:$Z1000, 11, false), "")</f>
        <v/>
      </c>
      <c r="AD167" s="7">
        <f>iferror(VLOOKUP($A167, Awario!$A$2:$Z1000, 12, false), "")</f>
        <v>-0.5182983729</v>
      </c>
      <c r="AE167" s="8">
        <f t="shared" si="3"/>
        <v>-0.7199294222</v>
      </c>
      <c r="AG167" s="7">
        <f t="shared" si="4"/>
        <v>-0.3678327605</v>
      </c>
      <c r="AH167" s="7">
        <f>iferror(vlookup(A167, 'October Results'!A$1:AM1000, 39, false), "")</f>
        <v>-0.2422154691</v>
      </c>
      <c r="AI167" s="3">
        <f t="shared" si="5"/>
        <v>-0.3364284377</v>
      </c>
    </row>
    <row r="168">
      <c r="A168" s="3">
        <v>1742.0</v>
      </c>
      <c r="B168" s="1" t="s">
        <v>177</v>
      </c>
      <c r="C168" s="7">
        <f>lookup($A168, NIL!$A119:A1000, NIL!C119:C1000)</f>
        <v>4</v>
      </c>
      <c r="D168" s="7">
        <f>lookup($A168, NIL!$A119:B1000, NIL!D119:D1000)</f>
        <v>0</v>
      </c>
      <c r="E168" s="7">
        <f>lookup($A168, NIL!$A119:D1000, NIL!E119:E1000)</f>
        <v>0.1985627281</v>
      </c>
      <c r="F168" s="7">
        <f>lookup($A168, NIL!$A119:D1000, NIL!F119:F1000)</f>
        <v>-2.387775995</v>
      </c>
      <c r="G168" s="7">
        <f>lookup($A168, NIL!$A119:E1000, NIL!G119:G1000)</f>
        <v>-1.094606633</v>
      </c>
      <c r="H168" s="8">
        <f t="shared" si="1"/>
        <v>-1.046234502</v>
      </c>
      <c r="J168" s="7">
        <f>lookup($A168, TMUI!$A119:H1000, TMUI!C119:C1000)</f>
        <v>89.16</v>
      </c>
      <c r="K168" s="7">
        <f>lookup($A168, TMUI!$A119:I1000, TMUI!D119:D1000)</f>
        <v>64.61</v>
      </c>
      <c r="L168" s="7">
        <f>lookup($A168, TMUI!$A119:J1000, TMUI!E119:E1000)</f>
        <v>89.48</v>
      </c>
      <c r="M168" s="7">
        <f>lookup($A168, TMUI!$A119:K1000, TMUI!F119:F1000)</f>
        <v>53.58</v>
      </c>
      <c r="N168" s="7">
        <f>lookup($A168, TMUI!$A119:L1000, TMUI!G119:G1000)</f>
        <v>1.00716722</v>
      </c>
      <c r="O168" s="7">
        <f>lookup($A168, TMUI!$A119:M1000, TMUI!H119:H1000)</f>
        <v>-0.2271684997</v>
      </c>
      <c r="P168" s="7">
        <f>lookup($A168, TMUI!$A119:N1000, TMUI!I119:I1000)</f>
        <v>1.466756786</v>
      </c>
      <c r="Q168" s="7">
        <f>lookup($A168, TMUI!$A119:O1000, TMUI!J119:J1000)</f>
        <v>-0.02913450962</v>
      </c>
      <c r="R168" s="7">
        <f>lookup($A168, TMUI!$A119:P1000, TMUI!K119:K1000)</f>
        <v>0.5544052492</v>
      </c>
      <c r="S168" s="8">
        <f t="shared" si="2"/>
        <v>0.7445839437</v>
      </c>
      <c r="U168" s="7">
        <f>iferror(VLOOKUP($A168, Awario!$A$2:$G1000, 3, false), "")</f>
        <v>0</v>
      </c>
      <c r="V168" s="7">
        <f>iferror(VLOOKUP($A168, Awario!$A$2:$Z1000, 4, false), "")</f>
        <v>0</v>
      </c>
      <c r="W168" s="7">
        <f>iferror(VLOOKUP($A168, Awario!$A$2:$Z1000, 5, false), "")</f>
        <v>0</v>
      </c>
      <c r="X168" s="7">
        <f>iferror(VLOOKUP($A168, Awario!$A$2:$G1000, 6, false), "")</f>
        <v>0</v>
      </c>
      <c r="Y168" s="7" t="b">
        <f>iferror(VLOOKUP($A168, Awario!$A$2:$Z1000, 7, false), "")</f>
        <v>1</v>
      </c>
      <c r="Z168" s="7" t="str">
        <f>iferror(VLOOKUP($A168, Awario!$A$2:$Z1000, 8, false), "")</f>
        <v/>
      </c>
      <c r="AA168" s="7">
        <f>iferror(VLOOKUP($A168, Awario!$A$2:$Z1000, 9, false), "")</f>
        <v>-0.6753083961</v>
      </c>
      <c r="AB168" s="7">
        <f>iferror(VLOOKUP($A168, Awario!$A$2:$Z1000, 10, false), "")</f>
        <v>-0.8876481006</v>
      </c>
      <c r="AC168" s="7" t="str">
        <f>iferror(VLOOKUP($A168, Awario!$A$2:$Z1000, 11, false), "")</f>
        <v/>
      </c>
      <c r="AD168" s="7">
        <f>iferror(VLOOKUP($A168, Awario!$A$2:$Z1000, 12, false), "")</f>
        <v>-0.7814782483</v>
      </c>
      <c r="AE168" s="8">
        <f t="shared" si="3"/>
        <v>-0.8840125838</v>
      </c>
      <c r="AG168" s="7">
        <f t="shared" si="4"/>
        <v>-0.3952210474</v>
      </c>
      <c r="AH168" s="7">
        <f>iferror(vlookup(A168, 'October Results'!A$1:AM1000, 39, false), "")</f>
        <v>-0.1687247888</v>
      </c>
      <c r="AI168" s="3">
        <f t="shared" si="5"/>
        <v>-0.3385969827</v>
      </c>
    </row>
    <row r="169">
      <c r="A169" s="3">
        <v>1832.0</v>
      </c>
      <c r="B169" s="1" t="s">
        <v>197</v>
      </c>
      <c r="C169" s="7">
        <f>lookup($A169, NIL!$A138:A1000, NIL!C138:C1000)</f>
        <v>4</v>
      </c>
      <c r="D169" s="7">
        <f>lookup($A169, NIL!$A138:B1000, NIL!D138:D1000)</f>
        <v>1</v>
      </c>
      <c r="E169" s="7">
        <f>lookup($A169, NIL!$A138:D1000, NIL!E138:E1000)</f>
        <v>0.1985627281</v>
      </c>
      <c r="F169" s="7">
        <f>lookup($A169, NIL!$A138:D1000, NIL!F138:F1000)</f>
        <v>0.4169132689</v>
      </c>
      <c r="G169" s="7">
        <f>lookup($A169, NIL!$A138:E1000, NIL!G138:G1000)</f>
        <v>0.3077379985</v>
      </c>
      <c r="H169" s="8">
        <f t="shared" si="1"/>
        <v>0.5547413799</v>
      </c>
      <c r="J169" s="7">
        <f>lookup($A169, TMUI!$A138:H1000, TMUI!C138:C1000)</f>
        <v>73.71</v>
      </c>
      <c r="K169" s="7">
        <f>lookup($A169, TMUI!$A138:I1000, TMUI!D138:D1000)</f>
        <v>61.85</v>
      </c>
      <c r="L169" s="7">
        <f>lookup($A169, TMUI!$A138:J1000, TMUI!E138:E1000)</f>
        <v>66.8</v>
      </c>
      <c r="M169" s="7">
        <f>lookup($A169, TMUI!$A138:K1000, TMUI!F138:F1000)</f>
        <v>35</v>
      </c>
      <c r="N169" s="7">
        <f>lookup($A169, TMUI!$A138:L1000, TMUI!G138:G1000)</f>
        <v>-0.0401866987</v>
      </c>
      <c r="O169" s="7">
        <f>lookup($A169, TMUI!$A138:M1000, TMUI!H138:H1000)</f>
        <v>-0.4118668864</v>
      </c>
      <c r="P169" s="7">
        <f>lookup($A169, TMUI!$A138:N1000, TMUI!I138:I1000)</f>
        <v>-0.2077248167</v>
      </c>
      <c r="Q169" s="7">
        <f>lookup($A169, TMUI!$A138:O1000, TMUI!J138:J1000)</f>
        <v>-1.14095826</v>
      </c>
      <c r="R169" s="7">
        <f>lookup($A169, TMUI!$A138:P1000, TMUI!K138:K1000)</f>
        <v>-0.4501841655</v>
      </c>
      <c r="S169" s="8">
        <f t="shared" si="2"/>
        <v>-0.6709576481</v>
      </c>
      <c r="U169" s="7">
        <f>iferror(VLOOKUP($A169, Awario!$A$2:$G1000, 3, false), "")</f>
        <v>1</v>
      </c>
      <c r="V169" s="7">
        <f>iferror(VLOOKUP($A169, Awario!$A$2:$Z1000, 4, false), "")</f>
        <v>0</v>
      </c>
      <c r="W169" s="7">
        <f>iferror(VLOOKUP($A169, Awario!$A$2:$Z1000, 5, false), "")</f>
        <v>0</v>
      </c>
      <c r="X169" s="7">
        <f>iferror(VLOOKUP($A169, Awario!$A$2:$G1000, 6, false), "")</f>
        <v>0</v>
      </c>
      <c r="Y169" s="7" t="b">
        <f>iferror(VLOOKUP($A169, Awario!$A$2:$Z1000, 7, false), "")</f>
        <v>1</v>
      </c>
      <c r="Z169" s="7" t="str">
        <f>iferror(VLOOKUP($A169, Awario!$A$2:$Z1000, 8, false), "")</f>
        <v/>
      </c>
      <c r="AA169" s="7">
        <f>iferror(VLOOKUP($A169, Awario!$A$2:$Z1000, 9, false), "")</f>
        <v>-0.6753083961</v>
      </c>
      <c r="AB169" s="7">
        <f>iferror(VLOOKUP($A169, Awario!$A$2:$Z1000, 10, false), "")</f>
        <v>-0.3612883497</v>
      </c>
      <c r="AC169" s="7" t="str">
        <f>iferror(VLOOKUP($A169, Awario!$A$2:$Z1000, 11, false), "")</f>
        <v/>
      </c>
      <c r="AD169" s="7">
        <f>iferror(VLOOKUP($A169, Awario!$A$2:$Z1000, 12, false), "")</f>
        <v>-0.5182983729</v>
      </c>
      <c r="AE169" s="8">
        <f t="shared" si="3"/>
        <v>-0.7199294222</v>
      </c>
      <c r="AG169" s="7">
        <f t="shared" si="4"/>
        <v>-0.2787152301</v>
      </c>
      <c r="AH169" s="7">
        <f>iferror(vlookup(A169, 'October Results'!A$1:AM1000, 39, false), "")</f>
        <v>-0.5403548073</v>
      </c>
      <c r="AI169" s="3">
        <f t="shared" si="5"/>
        <v>-0.3441251244</v>
      </c>
    </row>
    <row r="170">
      <c r="A170" s="3">
        <v>1616.0</v>
      </c>
      <c r="B170" s="1" t="s">
        <v>161</v>
      </c>
      <c r="C170" s="7">
        <f>lookup($A170, NIL!$A99:A1000, NIL!C99:C1000)</f>
        <v>4</v>
      </c>
      <c r="D170" s="7">
        <f>lookup($A170, NIL!$A99:B1000, NIL!D99:D1000)</f>
        <v>1</v>
      </c>
      <c r="E170" s="7">
        <f>lookup($A170, NIL!$A99:D1000, NIL!E99:E1000)</f>
        <v>0.1985627281</v>
      </c>
      <c r="F170" s="7">
        <f>lookup($A170, NIL!$A99:D1000, NIL!F99:F1000)</f>
        <v>0.4169132689</v>
      </c>
      <c r="G170" s="7">
        <f>lookup($A170, NIL!$A99:E1000, NIL!G99:G1000)</f>
        <v>0.3077379985</v>
      </c>
      <c r="H170" s="8">
        <f t="shared" si="1"/>
        <v>0.5547413799</v>
      </c>
      <c r="J170" s="7">
        <f>lookup($A170, TMUI!$A99:H1000, TMUI!C99:C1000)</f>
        <v>60.71</v>
      </c>
      <c r="K170" s="7">
        <f>lookup($A170, TMUI!$A99:I1000, TMUI!D99:D1000)</f>
        <v>50.58</v>
      </c>
      <c r="L170" s="7">
        <f>lookup($A170, TMUI!$A99:J1000, TMUI!E99:E1000)</f>
        <v>48.73</v>
      </c>
      <c r="M170" s="7">
        <f>lookup($A170, TMUI!$A99:K1000, TMUI!F99:F1000)</f>
        <v>38.36</v>
      </c>
      <c r="N170" s="7">
        <f>lookup($A170, TMUI!$A99:L1000, TMUI!G99:G1000)</f>
        <v>-0.9214553681</v>
      </c>
      <c r="O170" s="7">
        <f>lookup($A170, TMUI!$A99:M1000, TMUI!H99:H1000)</f>
        <v>-1.166051965</v>
      </c>
      <c r="P170" s="7">
        <f>lookup($A170, TMUI!$A99:N1000, TMUI!I99:I1000)</f>
        <v>-1.541846623</v>
      </c>
      <c r="Q170" s="7">
        <f>lookup($A170, TMUI!$A99:O1000, TMUI!J99:J1000)</f>
        <v>-0.9398964841</v>
      </c>
      <c r="R170" s="7">
        <f>lookup($A170, TMUI!$A99:P1000, TMUI!K99:K1000)</f>
        <v>-1.14231261</v>
      </c>
      <c r="S170" s="8">
        <f t="shared" si="2"/>
        <v>-1.068790255</v>
      </c>
      <c r="U170" s="7">
        <f>iferror(VLOOKUP($A170, Awario!$A$2:$G1000, 3, false), "")</f>
        <v>1</v>
      </c>
      <c r="V170" s="7">
        <f>iferror(VLOOKUP($A170, Awario!$A$2:$Z1000, 4, false), "")</f>
        <v>0</v>
      </c>
      <c r="W170" s="7">
        <f>iferror(VLOOKUP($A170, Awario!$A$2:$Z1000, 5, false), "")</f>
        <v>0</v>
      </c>
      <c r="X170" s="7">
        <f>iferror(VLOOKUP($A170, Awario!$A$2:$G1000, 6, false), "")</f>
        <v>0</v>
      </c>
      <c r="Y170" s="7" t="b">
        <f>iferror(VLOOKUP($A170, Awario!$A$2:$Z1000, 7, false), "")</f>
        <v>1</v>
      </c>
      <c r="Z170" s="7" t="str">
        <f>iferror(VLOOKUP($A170, Awario!$A$2:$Z1000, 8, false), "")</f>
        <v/>
      </c>
      <c r="AA170" s="7">
        <f>iferror(VLOOKUP($A170, Awario!$A$2:$Z1000, 9, false), "")</f>
        <v>-0.6753083961</v>
      </c>
      <c r="AB170" s="7">
        <f>iferror(VLOOKUP($A170, Awario!$A$2:$Z1000, 10, false), "")</f>
        <v>-0.3612883497</v>
      </c>
      <c r="AC170" s="7" t="str">
        <f>iferror(VLOOKUP($A170, Awario!$A$2:$Z1000, 11, false), "")</f>
        <v/>
      </c>
      <c r="AD170" s="7">
        <f>iferror(VLOOKUP($A170, Awario!$A$2:$Z1000, 12, false), "")</f>
        <v>-0.5182983729</v>
      </c>
      <c r="AE170" s="8">
        <f t="shared" si="3"/>
        <v>-0.7199294222</v>
      </c>
      <c r="AG170" s="7">
        <f t="shared" si="4"/>
        <v>-0.4113260992</v>
      </c>
      <c r="AH170" s="7">
        <f>iferror(vlookup(A170, 'October Results'!A$1:AM1000, 39, false), "")</f>
        <v>-0.2177679951</v>
      </c>
      <c r="AI170" s="3">
        <f t="shared" si="5"/>
        <v>-0.3629365732</v>
      </c>
    </row>
    <row r="171">
      <c r="A171" s="3">
        <v>1323.0</v>
      </c>
      <c r="B171" s="1" t="s">
        <v>98</v>
      </c>
      <c r="C171" s="7">
        <f>lookup($A171, NIL!$A44:A1000, NIL!C44:C1000)</f>
        <v>4</v>
      </c>
      <c r="D171" s="7">
        <f>lookup($A171, NIL!$A44:B1000, NIL!D44:D1000)</f>
        <v>0</v>
      </c>
      <c r="E171" s="7">
        <f>lookup($A171, NIL!$A44:D1000, NIL!E44:E1000)</f>
        <v>0.1985627281</v>
      </c>
      <c r="F171" s="7">
        <f>lookup($A171, NIL!$A44:D1000, NIL!F44:F1000)</f>
        <v>-2.387775995</v>
      </c>
      <c r="G171" s="7">
        <f>lookup($A171, NIL!$A44:E1000, NIL!G44:G1000)</f>
        <v>-1.094606633</v>
      </c>
      <c r="H171" s="8">
        <f t="shared" si="1"/>
        <v>-1.046234502</v>
      </c>
      <c r="J171" s="7">
        <f>lookup($A171, TMUI!$A44:H1000, TMUI!C44:C1000)</f>
        <v>82.92</v>
      </c>
      <c r="K171" s="7">
        <f>lookup($A171, TMUI!$A44:I1000, TMUI!D44:D1000)</f>
        <v>78.01</v>
      </c>
      <c r="L171" s="7">
        <f>lookup($A171, TMUI!$A44:J1000, TMUI!E44:E1000)</f>
        <v>77.69</v>
      </c>
      <c r="M171" s="7">
        <f>lookup($A171, TMUI!$A44:K1000, TMUI!F44:F1000)</f>
        <v>66.57</v>
      </c>
      <c r="N171" s="7">
        <f>lookup($A171, TMUI!$A44:L1000, TMUI!G44:G1000)</f>
        <v>0.5841582586</v>
      </c>
      <c r="O171" s="7">
        <f>lookup($A171, TMUI!$A44:M1000, TMUI!H44:H1000)</f>
        <v>0.6695555516</v>
      </c>
      <c r="P171" s="7">
        <f>lookup($A171, TMUI!$A44:N1000, TMUI!I44:I1000)</f>
        <v>0.5962921435</v>
      </c>
      <c r="Q171" s="7">
        <f>lookup($A171, TMUI!$A44:O1000, TMUI!J44:J1000)</f>
        <v>0.7481846789</v>
      </c>
      <c r="R171" s="7">
        <f>lookup($A171, TMUI!$A44:P1000, TMUI!K44:K1000)</f>
        <v>0.6495476582</v>
      </c>
      <c r="S171" s="8">
        <f t="shared" si="2"/>
        <v>0.8059451955</v>
      </c>
      <c r="U171" s="7">
        <f>iferror(VLOOKUP($A171, Awario!$A$2:$G1000, 3, false), "")</f>
        <v>0</v>
      </c>
      <c r="V171" s="7">
        <f>iferror(VLOOKUP($A171, Awario!$A$2:$Z1000, 4, false), "")</f>
        <v>0</v>
      </c>
      <c r="W171" s="7">
        <f>iferror(VLOOKUP($A171, Awario!$A$2:$Z1000, 5, false), "")</f>
        <v>0</v>
      </c>
      <c r="X171" s="7">
        <f>iferror(VLOOKUP($A171, Awario!$A$2:$G1000, 6, false), "")</f>
        <v>0</v>
      </c>
      <c r="Y171" s="7" t="b">
        <f>iferror(VLOOKUP($A171, Awario!$A$2:$Z1000, 7, false), "")</f>
        <v>1</v>
      </c>
      <c r="Z171" s="7" t="str">
        <f>iferror(VLOOKUP($A171, Awario!$A$2:$Z1000, 8, false), "")</f>
        <v/>
      </c>
      <c r="AA171" s="7">
        <f>iferror(VLOOKUP($A171, Awario!$A$2:$Z1000, 9, false), "")</f>
        <v>-0.6753083961</v>
      </c>
      <c r="AB171" s="7">
        <f>iferror(VLOOKUP($A171, Awario!$A$2:$Z1000, 10, false), "")</f>
        <v>-0.8876481006</v>
      </c>
      <c r="AC171" s="7" t="str">
        <f>iferror(VLOOKUP($A171, Awario!$A$2:$Z1000, 11, false), "")</f>
        <v/>
      </c>
      <c r="AD171" s="7">
        <f>iferror(VLOOKUP($A171, Awario!$A$2:$Z1000, 12, false), "")</f>
        <v>-0.7814782483</v>
      </c>
      <c r="AE171" s="8">
        <f t="shared" si="3"/>
        <v>-0.8840125838</v>
      </c>
      <c r="AG171" s="7">
        <f t="shared" si="4"/>
        <v>-0.3747672968</v>
      </c>
      <c r="AH171" s="7">
        <f>iferror(vlookup(A171, 'October Results'!A$1:AM1000, 39, false), "")</f>
        <v>-0.3446065186</v>
      </c>
      <c r="AI171" s="3">
        <f t="shared" si="5"/>
        <v>-0.3672271022</v>
      </c>
    </row>
    <row r="172">
      <c r="A172" s="3">
        <v>2023.0</v>
      </c>
      <c r="B172" s="1" t="s">
        <v>239</v>
      </c>
      <c r="C172" s="7">
        <f>lookup($A172, NIL!$A191:A1000, NIL!C191:C1000)</f>
        <v>4</v>
      </c>
      <c r="D172" s="7">
        <f>lookup($A172, NIL!$A191:B1000, NIL!D191:D1000)</f>
        <v>1</v>
      </c>
      <c r="E172" s="7">
        <f>lookup($A172, NIL!$A191:D1000, NIL!E191:E1000)</f>
        <v>0.1985627281</v>
      </c>
      <c r="F172" s="7">
        <f>lookup($A172, NIL!$A191:D1000, NIL!F191:F1000)</f>
        <v>0.4169132689</v>
      </c>
      <c r="G172" s="7">
        <f>lookup($A172, NIL!$A191:E1000, NIL!G191:G1000)</f>
        <v>0.3077379985</v>
      </c>
      <c r="H172" s="8">
        <f t="shared" si="1"/>
        <v>0.5547413799</v>
      </c>
      <c r="J172" s="7">
        <f>lookup($A172, TMUI!$A191:H1000, TMUI!C191:C1000)</f>
        <v>54.69</v>
      </c>
      <c r="K172" s="7">
        <f>lookup($A172, TMUI!$A191:I1000, TMUI!D191:D1000)</f>
        <v>41.41</v>
      </c>
      <c r="L172" s="7">
        <f>lookup($A172, TMUI!$A191:J1000, TMUI!E191:E1000)</f>
        <v>41.41</v>
      </c>
      <c r="M172" s="7">
        <f>lookup($A172, TMUI!$A191:K1000, TMUI!F191:F1000)</f>
        <v>22.66</v>
      </c>
      <c r="N172" s="7">
        <f>lookup($A172, TMUI!$A191:L1000, TMUI!G191:G1000)</f>
        <v>-1.329550552</v>
      </c>
      <c r="O172" s="7">
        <f>lookup($A172, TMUI!$A191:M1000, TMUI!H191:H1000)</f>
        <v>-1.779705663</v>
      </c>
      <c r="P172" s="7">
        <f>lookup($A172, TMUI!$A191:N1000, TMUI!I191:I1000)</f>
        <v>-2.082287775</v>
      </c>
      <c r="Q172" s="7">
        <f>lookup($A172, TMUI!$A191:O1000, TMUI!J191:J1000)</f>
        <v>-1.87938157</v>
      </c>
      <c r="R172" s="7">
        <f>lookup($A172, TMUI!$A191:P1000, TMUI!K191:K1000)</f>
        <v>-1.76773139</v>
      </c>
      <c r="S172" s="8">
        <f t="shared" si="2"/>
        <v>-1.3295606</v>
      </c>
      <c r="U172" s="7" t="str">
        <f>iferror(VLOOKUP($A172, Awario!$A$2:$G1000, 3, false), "")</f>
        <v/>
      </c>
      <c r="V172" s="7" t="str">
        <f>iferror(VLOOKUP($A172, Awario!$A$2:$Z1000, 4, false), "")</f>
        <v/>
      </c>
      <c r="W172" s="7" t="str">
        <f>iferror(VLOOKUP($A172, Awario!$A$2:$Z1000, 5, false), "")</f>
        <v/>
      </c>
      <c r="X172" s="7" t="str">
        <f>iferror(VLOOKUP($A172, Awario!$A$2:$G1000, 6, false), "")</f>
        <v/>
      </c>
      <c r="Y172" s="7" t="str">
        <f>iferror(VLOOKUP($A172, Awario!$A$2:$Z1000, 7, false), "")</f>
        <v/>
      </c>
      <c r="Z172" s="7" t="str">
        <f>iferror(VLOOKUP($A172, Awario!$A$2:$Z1000, 8, false), "")</f>
        <v/>
      </c>
      <c r="AA172" s="7" t="str">
        <f>iferror(VLOOKUP($A172, Awario!$A$2:$Z1000, 9, false), "")</f>
        <v/>
      </c>
      <c r="AB172" s="7" t="str">
        <f>iferror(VLOOKUP($A172, Awario!$A$2:$Z1000, 10, false), "")</f>
        <v/>
      </c>
      <c r="AC172" s="7" t="str">
        <f>iferror(VLOOKUP($A172, Awario!$A$2:$Z1000, 11, false), "")</f>
        <v/>
      </c>
      <c r="AD172" s="7" t="str">
        <f>iferror(VLOOKUP($A172, Awario!$A$2:$Z1000, 12, false), "")</f>
        <v/>
      </c>
      <c r="AE172" s="8" t="str">
        <f t="shared" si="3"/>
        <v/>
      </c>
      <c r="AG172" s="7">
        <f t="shared" si="4"/>
        <v>-0.3874096102</v>
      </c>
      <c r="AH172" s="7" t="str">
        <f>iferror(vlookup(A172, 'October Results'!A$1:AM1000, 39, false), "")</f>
        <v/>
      </c>
      <c r="AI172" s="3">
        <f t="shared" si="5"/>
        <v>-0.3874096102</v>
      </c>
    </row>
    <row r="173">
      <c r="A173" s="3">
        <v>1362.0</v>
      </c>
      <c r="B173" s="1" t="s">
        <v>104</v>
      </c>
      <c r="C173" s="7">
        <f>lookup($A173, NIL!$A49:A1000, NIL!C49:C1000)</f>
        <v>4</v>
      </c>
      <c r="D173" s="7">
        <f>lookup($A173, NIL!$A49:B1000, NIL!D49:D1000)</f>
        <v>1</v>
      </c>
      <c r="E173" s="7">
        <f>lookup($A173, NIL!$A49:D1000, NIL!E49:E1000)</f>
        <v>0.1985627281</v>
      </c>
      <c r="F173" s="7">
        <f>lookup($A173, NIL!$A49:D1000, NIL!F49:F1000)</f>
        <v>0.4169132689</v>
      </c>
      <c r="G173" s="7">
        <f>lookup($A173, NIL!$A49:E1000, NIL!G49:G1000)</f>
        <v>0.3077379985</v>
      </c>
      <c r="H173" s="8">
        <f t="shared" si="1"/>
        <v>0.5547413799</v>
      </c>
      <c r="J173" s="7">
        <f>lookup($A173, TMUI!$A49:H1000, TMUI!C49:C1000)</f>
        <v>50.75</v>
      </c>
      <c r="K173" s="7">
        <f>lookup($A173, TMUI!$A49:I1000, TMUI!D49:D1000)</f>
        <v>48.35</v>
      </c>
      <c r="L173" s="7">
        <f>lookup($A173, TMUI!$A49:J1000, TMUI!E49:E1000)</f>
        <v>59.29</v>
      </c>
      <c r="M173" s="7">
        <f>lookup($A173, TMUI!$A49:K1000, TMUI!F49:F1000)</f>
        <v>48.71</v>
      </c>
      <c r="N173" s="7">
        <f>lookup($A173, TMUI!$A49:L1000, TMUI!G49:G1000)</f>
        <v>-1.596642749</v>
      </c>
      <c r="O173" s="7">
        <f>lookup($A173, TMUI!$A49:M1000, TMUI!H49:H1000)</f>
        <v>-1.315282908</v>
      </c>
      <c r="P173" s="7">
        <f>lookup($A173, TMUI!$A49:N1000, TMUI!I49:I1000)</f>
        <v>-0.7621938131</v>
      </c>
      <c r="Q173" s="7">
        <f>lookup($A173, TMUI!$A49:O1000, TMUI!J49:J1000)</f>
        <v>-0.3205544055</v>
      </c>
      <c r="R173" s="7">
        <f>lookup($A173, TMUI!$A49:P1000, TMUI!K49:K1000)</f>
        <v>-0.9986684689</v>
      </c>
      <c r="S173" s="8">
        <f t="shared" si="2"/>
        <v>-0.9993340127</v>
      </c>
      <c r="U173" s="7">
        <f>iferror(VLOOKUP($A173, Awario!$A$2:$G1000, 3, false), "")</f>
        <v>1</v>
      </c>
      <c r="V173" s="7">
        <f>iferror(VLOOKUP($A173, Awario!$A$2:$Z1000, 4, false), "")</f>
        <v>0</v>
      </c>
      <c r="W173" s="7">
        <f>iferror(VLOOKUP($A173, Awario!$A$2:$Z1000, 5, false), "")</f>
        <v>0</v>
      </c>
      <c r="X173" s="7">
        <f>iferror(VLOOKUP($A173, Awario!$A$2:$G1000, 6, false), "")</f>
        <v>0</v>
      </c>
      <c r="Y173" s="7" t="b">
        <f>iferror(VLOOKUP($A173, Awario!$A$2:$Z1000, 7, false), "")</f>
        <v>1</v>
      </c>
      <c r="Z173" s="7" t="str">
        <f>iferror(VLOOKUP($A173, Awario!$A$2:$Z1000, 8, false), "")</f>
        <v/>
      </c>
      <c r="AA173" s="7">
        <f>iferror(VLOOKUP($A173, Awario!$A$2:$Z1000, 9, false), "")</f>
        <v>-0.6753083961</v>
      </c>
      <c r="AB173" s="7">
        <f>iferror(VLOOKUP($A173, Awario!$A$2:$Z1000, 10, false), "")</f>
        <v>-0.3612883497</v>
      </c>
      <c r="AC173" s="7" t="str">
        <f>iferror(VLOOKUP($A173, Awario!$A$2:$Z1000, 11, false), "")</f>
        <v/>
      </c>
      <c r="AD173" s="7">
        <f>iferror(VLOOKUP($A173, Awario!$A$2:$Z1000, 12, false), "")</f>
        <v>-0.5182983729</v>
      </c>
      <c r="AE173" s="8">
        <f t="shared" si="3"/>
        <v>-0.7199294222</v>
      </c>
      <c r="AG173" s="7">
        <f t="shared" si="4"/>
        <v>-0.3881740183</v>
      </c>
      <c r="AH173" s="7" t="str">
        <f>iferror(vlookup(A173, 'October Results'!A$1:AM1000, 39, false), "")</f>
        <v/>
      </c>
      <c r="AI173" s="3">
        <f t="shared" si="5"/>
        <v>-0.3881740183</v>
      </c>
    </row>
    <row r="174">
      <c r="A174" s="3">
        <v>1074.0</v>
      </c>
      <c r="B174" s="1" t="s">
        <v>81</v>
      </c>
      <c r="C174" s="7">
        <f>lookup($A174, NIL!$A30:A1000, NIL!C30:C1000)</f>
        <v>4</v>
      </c>
      <c r="D174" s="7">
        <f>lookup($A174, NIL!$A30:B1000, NIL!D30:D1000)</f>
        <v>1</v>
      </c>
      <c r="E174" s="7">
        <f>lookup($A174, NIL!$A30:D1000, NIL!E30:E1000)</f>
        <v>0.1985627281</v>
      </c>
      <c r="F174" s="7">
        <f>lookup($A174, NIL!$A30:D1000, NIL!F30:F1000)</f>
        <v>0.4169132689</v>
      </c>
      <c r="G174" s="7">
        <f>lookup($A174, NIL!$A30:E1000, NIL!G30:G1000)</f>
        <v>0.3077379985</v>
      </c>
      <c r="H174" s="8">
        <f t="shared" si="1"/>
        <v>0.5547413799</v>
      </c>
      <c r="J174" s="7">
        <f>lookup($A174, TMUI!$A30:H1000, TMUI!C30:C1000)</f>
        <v>54.28</v>
      </c>
      <c r="K174" s="7">
        <f>lookup($A174, TMUI!$A30:I1000, TMUI!D30:D1000)</f>
        <v>62.27</v>
      </c>
      <c r="L174" s="7">
        <f>lookup($A174, TMUI!$A30:J1000, TMUI!E30:E1000)</f>
        <v>42.28</v>
      </c>
      <c r="M174" s="7">
        <f>lookup($A174, TMUI!$A30:K1000, TMUI!F30:F1000)</f>
        <v>53.76</v>
      </c>
      <c r="N174" s="7">
        <f>lookup($A174, TMUI!$A30:L1000, TMUI!G30:G1000)</f>
        <v>-1.35734441</v>
      </c>
      <c r="O174" s="7">
        <f>lookup($A174, TMUI!$A30:M1000, TMUI!H30:H1000)</f>
        <v>-0.3837606101</v>
      </c>
      <c r="P174" s="7">
        <f>lookup($A174, TMUI!$A30:N1000, TMUI!I30:I1000)</f>
        <v>-2.018055015</v>
      </c>
      <c r="Q174" s="7">
        <f>lookup($A174, TMUI!$A30:O1000, TMUI!J30:J1000)</f>
        <v>-0.01836334303</v>
      </c>
      <c r="R174" s="7">
        <f>lookup($A174, TMUI!$A30:P1000, TMUI!K30:K1000)</f>
        <v>-0.9443808446</v>
      </c>
      <c r="S174" s="8">
        <f t="shared" si="2"/>
        <v>-0.9717925934</v>
      </c>
      <c r="U174" s="7">
        <f>iferror(VLOOKUP($A174, Awario!$A$2:$G1000, 3, false), "")</f>
        <v>0</v>
      </c>
      <c r="V174" s="7">
        <f>iferror(VLOOKUP($A174, Awario!$A$2:$Z1000, 4, false), "")</f>
        <v>0</v>
      </c>
      <c r="W174" s="7">
        <f>iferror(VLOOKUP($A174, Awario!$A$2:$Z1000, 5, false), "")</f>
        <v>0</v>
      </c>
      <c r="X174" s="7">
        <f>iferror(VLOOKUP($A174, Awario!$A$2:$G1000, 6, false), "")</f>
        <v>0</v>
      </c>
      <c r="Y174" s="7" t="b">
        <f>iferror(VLOOKUP($A174, Awario!$A$2:$Z1000, 7, false), "")</f>
        <v>1</v>
      </c>
      <c r="Z174" s="7" t="str">
        <f>iferror(VLOOKUP($A174, Awario!$A$2:$Z1000, 8, false), "")</f>
        <v/>
      </c>
      <c r="AA174" s="7">
        <f>iferror(VLOOKUP($A174, Awario!$A$2:$Z1000, 9, false), "")</f>
        <v>-0.6753083961</v>
      </c>
      <c r="AB174" s="7">
        <f>iferror(VLOOKUP($A174, Awario!$A$2:$Z1000, 10, false), "")</f>
        <v>-0.8876481006</v>
      </c>
      <c r="AC174" s="7" t="str">
        <f>iferror(VLOOKUP($A174, Awario!$A$2:$Z1000, 11, false), "")</f>
        <v/>
      </c>
      <c r="AD174" s="7">
        <f>iferror(VLOOKUP($A174, Awario!$A$2:$Z1000, 12, false), "")</f>
        <v>-0.7814782483</v>
      </c>
      <c r="AE174" s="8">
        <f t="shared" si="3"/>
        <v>-0.8840125838</v>
      </c>
      <c r="AG174" s="7">
        <f t="shared" si="4"/>
        <v>-0.4336879324</v>
      </c>
      <c r="AH174" s="7">
        <f>iferror(vlookup(A174, 'October Results'!A$1:AM1000, 39, false), "")</f>
        <v>-0.3229606548</v>
      </c>
      <c r="AI174" s="3">
        <f t="shared" si="5"/>
        <v>-0.406006113</v>
      </c>
    </row>
    <row r="175">
      <c r="A175" s="3">
        <v>1869.0</v>
      </c>
      <c r="B175" s="1" t="s">
        <v>210</v>
      </c>
      <c r="C175" s="7">
        <f>lookup($A175, NIL!$A155:A1000, NIL!C155:C1000)</f>
        <v>4</v>
      </c>
      <c r="D175" s="7">
        <f>lookup($A175, NIL!$A155:B1000, NIL!D155:D1000)</f>
        <v>0</v>
      </c>
      <c r="E175" s="7">
        <f>lookup($A175, NIL!$A155:D1000, NIL!E155:E1000)</f>
        <v>0.1985627281</v>
      </c>
      <c r="F175" s="7">
        <f>lookup($A175, NIL!$A155:D1000, NIL!F155:F1000)</f>
        <v>-2.387775995</v>
      </c>
      <c r="G175" s="7">
        <f>lookup($A175, NIL!$A155:E1000, NIL!G155:G1000)</f>
        <v>-1.094606633</v>
      </c>
      <c r="H175" s="8">
        <f t="shared" si="1"/>
        <v>-1.046234502</v>
      </c>
      <c r="J175" s="7">
        <f>lookup($A175, TMUI!$A155:H1000, TMUI!C155:C1000)</f>
        <v>80.94</v>
      </c>
      <c r="K175" s="7">
        <f>lookup($A175, TMUI!$A155:I1000, TMUI!D155:D1000)</f>
        <v>80.23</v>
      </c>
      <c r="L175" s="7">
        <f>lookup($A175, TMUI!$A155:J1000, TMUI!E155:E1000)</f>
        <v>77.93</v>
      </c>
      <c r="M175" s="7">
        <f>lookup($A175, TMUI!$A155:K1000, TMUI!F155:F1000)</f>
        <v>56.95</v>
      </c>
      <c r="N175" s="7">
        <f>lookup($A175, TMUI!$A155:L1000, TMUI!G155:G1000)</f>
        <v>0.4499342613</v>
      </c>
      <c r="O175" s="7">
        <f>lookup($A175, TMUI!$A155:M1000, TMUI!H155:H1000)</f>
        <v>0.8181172974</v>
      </c>
      <c r="P175" s="7">
        <f>lookup($A175, TMUI!$A155:N1000, TMUI!I155:I1000)</f>
        <v>0.6140115255</v>
      </c>
      <c r="Q175" s="7">
        <f>lookup($A175, TMUI!$A155:O1000, TMUI!J155:J1000)</f>
        <v>0.1725256648</v>
      </c>
      <c r="R175" s="7">
        <f>lookup($A175, TMUI!$A155:P1000, TMUI!K155:K1000)</f>
        <v>0.5136471873</v>
      </c>
      <c r="S175" s="8">
        <f t="shared" si="2"/>
        <v>0.7166918356</v>
      </c>
      <c r="U175" s="7">
        <f>iferror(VLOOKUP($A175, Awario!$A$2:$G1000, 3, false), "")</f>
        <v>0</v>
      </c>
      <c r="V175" s="7">
        <f>iferror(VLOOKUP($A175, Awario!$A$2:$Z1000, 4, false), "")</f>
        <v>0</v>
      </c>
      <c r="W175" s="7">
        <f>iferror(VLOOKUP($A175, Awario!$A$2:$Z1000, 5, false), "")</f>
        <v>0</v>
      </c>
      <c r="X175" s="7">
        <f>iferror(VLOOKUP($A175, Awario!$A$2:$G1000, 6, false), "")</f>
        <v>0</v>
      </c>
      <c r="Y175" s="7" t="b">
        <f>iferror(VLOOKUP($A175, Awario!$A$2:$Z1000, 7, false), "")</f>
        <v>1</v>
      </c>
      <c r="Z175" s="7" t="str">
        <f>iferror(VLOOKUP($A175, Awario!$A$2:$Z1000, 8, false), "")</f>
        <v/>
      </c>
      <c r="AA175" s="7">
        <f>iferror(VLOOKUP($A175, Awario!$A$2:$Z1000, 9, false), "")</f>
        <v>-0.6753083961</v>
      </c>
      <c r="AB175" s="7">
        <f>iferror(VLOOKUP($A175, Awario!$A$2:$Z1000, 10, false), "")</f>
        <v>-0.8876481006</v>
      </c>
      <c r="AC175" s="7" t="str">
        <f>iferror(VLOOKUP($A175, Awario!$A$2:$Z1000, 11, false), "")</f>
        <v/>
      </c>
      <c r="AD175" s="7">
        <f>iferror(VLOOKUP($A175, Awario!$A$2:$Z1000, 12, false), "")</f>
        <v>-0.7814782483</v>
      </c>
      <c r="AE175" s="8">
        <f t="shared" si="3"/>
        <v>-0.8840125838</v>
      </c>
      <c r="AG175" s="7">
        <f t="shared" si="4"/>
        <v>-0.4045184168</v>
      </c>
      <c r="AH175" s="7">
        <f>iferror(vlookup(A175, 'October Results'!A$1:AM1000, 39, false), "")</f>
        <v>-0.418316662</v>
      </c>
      <c r="AI175" s="3">
        <f t="shared" si="5"/>
        <v>-0.4079679781</v>
      </c>
    </row>
    <row r="176">
      <c r="A176" s="3">
        <v>1591.0</v>
      </c>
      <c r="B176" s="1" t="s">
        <v>150</v>
      </c>
      <c r="C176" s="7">
        <f>lookup($A176, NIL!$A90:A1000, NIL!C90:C1000)</f>
        <v>2</v>
      </c>
      <c r="D176" s="7">
        <f>lookup($A176, NIL!$A90:B1000, NIL!D90:D1000)</f>
        <v>0</v>
      </c>
      <c r="E176" s="7">
        <f>lookup($A176, NIL!$A90:D1000, NIL!E90:E1000)</f>
        <v>-5.361193659</v>
      </c>
      <c r="F176" s="7">
        <f>lookup($A176, NIL!$A90:D1000, NIL!F90:F1000)</f>
        <v>-2.387775995</v>
      </c>
      <c r="G176" s="7">
        <f>lookup($A176, NIL!$A90:E1000, NIL!G90:G1000)</f>
        <v>-3.874484827</v>
      </c>
      <c r="H176" s="8">
        <f t="shared" si="1"/>
        <v>-1.96837111</v>
      </c>
      <c r="J176" s="7">
        <f>lookup($A176, TMUI!$A90:H1000, TMUI!C90:C1000)</f>
        <v>57.16</v>
      </c>
      <c r="K176" s="7">
        <f>lookup($A176, TMUI!$A90:I1000, TMUI!D90:D1000)</f>
        <v>64.36</v>
      </c>
      <c r="L176" s="7">
        <f>lookup($A176, TMUI!$A90:J1000, TMUI!E90:E1000)</f>
        <v>60.75</v>
      </c>
      <c r="M176" s="7">
        <f>lookup($A176, TMUI!$A90:K1000, TMUI!F90:F1000)</f>
        <v>43.3</v>
      </c>
      <c r="N176" s="7">
        <f>lookup($A176, TMUI!$A90:L1000, TMUI!G90:G1000)</f>
        <v>-1.162109505</v>
      </c>
      <c r="O176" s="7">
        <f>lookup($A176, TMUI!$A90:M1000, TMUI!H90:H1000)</f>
        <v>-0.243898426</v>
      </c>
      <c r="P176" s="7">
        <f>lookup($A176, TMUI!$A90:N1000, TMUI!I90:I1000)</f>
        <v>-0.6544009057</v>
      </c>
      <c r="Q176" s="7">
        <f>lookup($A176, TMUI!$A90:O1000, TMUI!J90:J1000)</f>
        <v>-0.6442878012</v>
      </c>
      <c r="R176" s="7">
        <f>lookup($A176, TMUI!$A90:P1000, TMUI!K90:K1000)</f>
        <v>-0.6761741594</v>
      </c>
      <c r="S176" s="8">
        <f t="shared" si="2"/>
        <v>-0.8222980964</v>
      </c>
      <c r="U176" s="7">
        <f>iferror(VLOOKUP($A176, Awario!$A$2:$G1000, 3, false), "")</f>
        <v>5</v>
      </c>
      <c r="V176" s="7">
        <f>iferror(VLOOKUP($A176, Awario!$A$2:$Z1000, 4, false), "")</f>
        <v>290245</v>
      </c>
      <c r="W176" s="7">
        <f>iferror(VLOOKUP($A176, Awario!$A$2:$Z1000, 5, false), "")</f>
        <v>109127</v>
      </c>
      <c r="X176" s="7">
        <f>iferror(VLOOKUP($A176, Awario!$A$2:$G1000, 6, false), "")</f>
        <v>5.037932216</v>
      </c>
      <c r="Y176" s="7" t="b">
        <f>iferror(VLOOKUP($A176, Awario!$A$2:$Z1000, 7, false), "")</f>
        <v>0</v>
      </c>
      <c r="Z176" s="7">
        <f>iferror(VLOOKUP($A176, Awario!$A$2:$Z1000, 8, false), "")</f>
        <v>-0.6240176403</v>
      </c>
      <c r="AA176" s="7">
        <f>iferror(VLOOKUP($A176, Awario!$A$2:$Z1000, 9, false), "")</f>
        <v>2.395988575</v>
      </c>
      <c r="AB176" s="7">
        <f>iferror(VLOOKUP($A176, Awario!$A$2:$Z1000, 10, false), "")</f>
        <v>1.744150654</v>
      </c>
      <c r="AC176" s="7">
        <f>iferror(VLOOKUP($A176, Awario!$A$2:$Z1000, 11, false), "")</f>
        <v>-0.3096965639</v>
      </c>
      <c r="AD176" s="7">
        <f>iferror(VLOOKUP($A176, Awario!$A$2:$Z1000, 12, false), "")</f>
        <v>1.276814222</v>
      </c>
      <c r="AE176" s="8">
        <f t="shared" si="3"/>
        <v>1.129962044</v>
      </c>
      <c r="AG176" s="7">
        <f t="shared" si="4"/>
        <v>-0.5535690541</v>
      </c>
      <c r="AH176" s="7">
        <f>iferror(vlookup(A176, 'October Results'!A$1:AM1000, 39, false), "")</f>
        <v>0.02547454849</v>
      </c>
      <c r="AI176" s="3">
        <f t="shared" si="5"/>
        <v>-0.4088081534</v>
      </c>
    </row>
    <row r="177">
      <c r="A177" s="3">
        <v>1707.0</v>
      </c>
      <c r="B177" s="1" t="s">
        <v>167</v>
      </c>
      <c r="C177" s="7">
        <f>lookup($A177, NIL!$A105:A1000, NIL!C105:C1000)</f>
        <v>4</v>
      </c>
      <c r="D177" s="7">
        <f>lookup($A177, NIL!$A105:B1000, NIL!D105:D1000)</f>
        <v>1</v>
      </c>
      <c r="E177" s="7">
        <f>lookup($A177, NIL!$A105:D1000, NIL!E105:E1000)</f>
        <v>0.1985627281</v>
      </c>
      <c r="F177" s="7">
        <f>lookup($A177, NIL!$A105:D1000, NIL!F105:F1000)</f>
        <v>0.4169132689</v>
      </c>
      <c r="G177" s="7">
        <f>lookup($A177, NIL!$A105:E1000, NIL!G105:G1000)</f>
        <v>0.3077379985</v>
      </c>
      <c r="H177" s="8">
        <f t="shared" si="1"/>
        <v>0.5547413799</v>
      </c>
      <c r="J177" s="7">
        <f>lookup($A177, TMUI!$A105:H1000, TMUI!C105:C1000)</f>
        <v>66.54</v>
      </c>
      <c r="K177" s="7">
        <f>lookup($A177, TMUI!$A105:I1000, TMUI!D105:D1000)</f>
        <v>43.96</v>
      </c>
      <c r="L177" s="7">
        <f>lookup($A177, TMUI!$A105:J1000, TMUI!E105:E1000)</f>
        <v>45.15</v>
      </c>
      <c r="M177" s="7">
        <f>lookup($A177, TMUI!$A105:K1000, TMUI!F105:F1000)</f>
        <v>35.56</v>
      </c>
      <c r="N177" s="7">
        <f>lookup($A177, TMUI!$A105:L1000, TMUI!G105:G1000)</f>
        <v>-0.5262402648</v>
      </c>
      <c r="O177" s="7">
        <f>lookup($A177, TMUI!$A105:M1000, TMUI!H105:H1000)</f>
        <v>-1.609060415</v>
      </c>
      <c r="P177" s="7">
        <f>lookup($A177, TMUI!$A105:N1000, TMUI!I105:I1000)</f>
        <v>-1.806160738</v>
      </c>
      <c r="Q177" s="7">
        <f>lookup($A177, TMUI!$A105:O1000, TMUI!J105:J1000)</f>
        <v>-1.107447964</v>
      </c>
      <c r="R177" s="7">
        <f>lookup($A177, TMUI!$A105:P1000, TMUI!K105:K1000)</f>
        <v>-1.262227346</v>
      </c>
      <c r="S177" s="8">
        <f t="shared" si="2"/>
        <v>-1.123488917</v>
      </c>
      <c r="U177" s="7">
        <f>iferror(VLOOKUP($A177, Awario!$A$2:$G1000, 3, false), "")</f>
        <v>0</v>
      </c>
      <c r="V177" s="7">
        <f>iferror(VLOOKUP($A177, Awario!$A$2:$Z1000, 4, false), "")</f>
        <v>0</v>
      </c>
      <c r="W177" s="7">
        <f>iferror(VLOOKUP($A177, Awario!$A$2:$Z1000, 5, false), "")</f>
        <v>0</v>
      </c>
      <c r="X177" s="7">
        <f>iferror(VLOOKUP($A177, Awario!$A$2:$G1000, 6, false), "")</f>
        <v>0</v>
      </c>
      <c r="Y177" s="7" t="b">
        <f>iferror(VLOOKUP($A177, Awario!$A$2:$Z1000, 7, false), "")</f>
        <v>1</v>
      </c>
      <c r="Z177" s="7" t="str">
        <f>iferror(VLOOKUP($A177, Awario!$A$2:$Z1000, 8, false), "")</f>
        <v/>
      </c>
      <c r="AA177" s="7">
        <f>iferror(VLOOKUP($A177, Awario!$A$2:$Z1000, 9, false), "")</f>
        <v>-0.6753083961</v>
      </c>
      <c r="AB177" s="7">
        <f>iferror(VLOOKUP($A177, Awario!$A$2:$Z1000, 10, false), "")</f>
        <v>-0.8876481006</v>
      </c>
      <c r="AC177" s="7" t="str">
        <f>iferror(VLOOKUP($A177, Awario!$A$2:$Z1000, 11, false), "")</f>
        <v/>
      </c>
      <c r="AD177" s="7">
        <f>iferror(VLOOKUP($A177, Awario!$A$2:$Z1000, 12, false), "")</f>
        <v>-0.7814782483</v>
      </c>
      <c r="AE177" s="8">
        <f t="shared" si="3"/>
        <v>-0.8840125838</v>
      </c>
      <c r="AG177" s="7">
        <f t="shared" si="4"/>
        <v>-0.4842533735</v>
      </c>
      <c r="AH177" s="7">
        <f>iferror(vlookup(A177, 'October Results'!A$1:AM1000, 39, false), "")</f>
        <v>-0.18868885</v>
      </c>
      <c r="AI177" s="3">
        <f t="shared" si="5"/>
        <v>-0.4103622426</v>
      </c>
    </row>
    <row r="178">
      <c r="A178" s="3">
        <v>1827.0</v>
      </c>
      <c r="B178" s="1" t="s">
        <v>196</v>
      </c>
      <c r="C178" s="7">
        <f>lookup($A178, NIL!$A137:A1000, NIL!C137:C1000)</f>
        <v>4</v>
      </c>
      <c r="D178" s="7">
        <f>lookup($A178, NIL!$A137:B1000, NIL!D137:D1000)</f>
        <v>1</v>
      </c>
      <c r="E178" s="7">
        <f>lookup($A178, NIL!$A137:D1000, NIL!E137:E1000)</f>
        <v>0.1985627281</v>
      </c>
      <c r="F178" s="7">
        <f>lookup($A178, NIL!$A137:D1000, NIL!F137:F1000)</f>
        <v>0.4169132689</v>
      </c>
      <c r="G178" s="7">
        <f>lookup($A178, NIL!$A137:E1000, NIL!G137:G1000)</f>
        <v>0.3077379985</v>
      </c>
      <c r="H178" s="8">
        <f t="shared" si="1"/>
        <v>0.5547413799</v>
      </c>
      <c r="J178" s="7">
        <f>lookup($A178, TMUI!$A137:H1000, TMUI!C137:C1000)</f>
        <v>77.93</v>
      </c>
      <c r="K178" s="7">
        <f>lookup($A178, TMUI!$A137:I1000, TMUI!D137:D1000)</f>
        <v>46.99</v>
      </c>
      <c r="L178" s="7">
        <f>lookup($A178, TMUI!$A137:J1000, TMUI!E137:E1000)</f>
        <v>58.2</v>
      </c>
      <c r="M178" s="7">
        <f>lookup($A178, TMUI!$A137:K1000, TMUI!F137:F1000)</f>
        <v>46.45</v>
      </c>
      <c r="N178" s="7">
        <f>lookup($A178, TMUI!$A137:L1000, TMUI!G137:G1000)</f>
        <v>0.2458866694</v>
      </c>
      <c r="O178" s="7">
        <f>lookup($A178, TMUI!$A137:M1000, TMUI!H137:H1000)</f>
        <v>-1.406293707</v>
      </c>
      <c r="P178" s="7">
        <f>lookup($A178, TMUI!$A137:N1000, TMUI!I137:I1000)</f>
        <v>-0.8426693399</v>
      </c>
      <c r="Q178" s="7">
        <f>lookup($A178, TMUI!$A137:O1000, TMUI!J137:J1000)</f>
        <v>-0.455792386</v>
      </c>
      <c r="R178" s="7">
        <f>lookup($A178, TMUI!$A137:P1000, TMUI!K137:K1000)</f>
        <v>-0.614717191</v>
      </c>
      <c r="S178" s="8">
        <f t="shared" si="2"/>
        <v>-0.7840390239</v>
      </c>
      <c r="U178" s="7">
        <f>iferror(VLOOKUP($A178, Awario!$A$2:$G1000, 3, false), "")</f>
        <v>0</v>
      </c>
      <c r="V178" s="7" t="str">
        <f>iferror(VLOOKUP($A178, Awario!$A$2:$Z1000, 4, false), "")</f>
        <v/>
      </c>
      <c r="W178" s="7">
        <f>iferror(VLOOKUP($A178, Awario!$A$2:$Z1000, 5, false), "")</f>
        <v>0</v>
      </c>
      <c r="X178" s="7">
        <f>iferror(VLOOKUP($A178, Awario!$A$2:$G1000, 6, false), "")</f>
        <v>0</v>
      </c>
      <c r="Y178" s="7" t="b">
        <f>iferror(VLOOKUP($A178, Awario!$A$2:$Z1000, 7, false), "")</f>
        <v>1</v>
      </c>
      <c r="Z178" s="7" t="str">
        <f>iferror(VLOOKUP($A178, Awario!$A$2:$Z1000, 8, false), "")</f>
        <v/>
      </c>
      <c r="AA178" s="7">
        <f>iferror(VLOOKUP($A178, Awario!$A$2:$Z1000, 9, false), "")</f>
        <v>-0.6753083961</v>
      </c>
      <c r="AB178" s="7">
        <f>iferror(VLOOKUP($A178, Awario!$A$2:$Z1000, 10, false), "")</f>
        <v>-0.8876481006</v>
      </c>
      <c r="AC178" s="7" t="str">
        <f>iferror(VLOOKUP($A178, Awario!$A$2:$Z1000, 11, false), "")</f>
        <v/>
      </c>
      <c r="AD178" s="7">
        <f>iferror(VLOOKUP($A178, Awario!$A$2:$Z1000, 12, false), "")</f>
        <v>-0.7814782483</v>
      </c>
      <c r="AE178" s="8">
        <f t="shared" si="3"/>
        <v>-0.8840125838</v>
      </c>
      <c r="AG178" s="7">
        <f t="shared" si="4"/>
        <v>-0.3711034093</v>
      </c>
      <c r="AH178" s="7">
        <f>iferror(vlookup(A178, 'October Results'!A$1:AM1000, 39, false), "")</f>
        <v>-0.5488520952</v>
      </c>
      <c r="AI178" s="3">
        <f t="shared" si="5"/>
        <v>-0.4155405807</v>
      </c>
    </row>
    <row r="179">
      <c r="A179" s="3">
        <v>1859.0</v>
      </c>
      <c r="B179" s="1" t="s">
        <v>207</v>
      </c>
      <c r="C179" s="7">
        <f>lookup($A179, NIL!$A150:A1000, NIL!C150:C1000)</f>
        <v>4</v>
      </c>
      <c r="D179" s="7">
        <f>lookup($A179, NIL!$A150:B1000, NIL!D150:D1000)</f>
        <v>1</v>
      </c>
      <c r="E179" s="7">
        <f>lookup($A179, NIL!$A150:D1000, NIL!E150:E1000)</f>
        <v>0.1985627281</v>
      </c>
      <c r="F179" s="7">
        <f>lookup($A179, NIL!$A150:D1000, NIL!F150:F1000)</f>
        <v>0.4169132689</v>
      </c>
      <c r="G179" s="7">
        <f>lookup($A179, NIL!$A150:E1000, NIL!G150:G1000)</f>
        <v>0.3077379985</v>
      </c>
      <c r="H179" s="8">
        <f t="shared" si="1"/>
        <v>0.5547413799</v>
      </c>
      <c r="J179" s="7">
        <f>lookup($A179, TMUI!$A150:H1000, TMUI!C150:C1000)</f>
        <v>61.48</v>
      </c>
      <c r="K179" s="7">
        <f>lookup($A179, TMUI!$A150:I1000, TMUI!D150:D1000)</f>
        <v>46.68</v>
      </c>
      <c r="L179" s="7">
        <f>lookup($A179, TMUI!$A150:J1000, TMUI!E150:E1000)</f>
        <v>52.3</v>
      </c>
      <c r="M179" s="7">
        <f>lookup($A179, TMUI!$A150:K1000, TMUI!F150:F1000)</f>
        <v>35.35</v>
      </c>
      <c r="N179" s="7">
        <f>lookup($A179, TMUI!$A150:L1000, TMUI!G150:G1000)</f>
        <v>-0.8692571469</v>
      </c>
      <c r="O179" s="7">
        <f>lookup($A179, TMUI!$A150:M1000, TMUI!H150:H1000)</f>
        <v>-1.427038816</v>
      </c>
      <c r="P179" s="7">
        <f>lookup($A179, TMUI!$A150:N1000, TMUI!I150:I1000)</f>
        <v>-1.278270815</v>
      </c>
      <c r="Q179" s="7">
        <f>lookup($A179, TMUI!$A150:O1000, TMUI!J150:J1000)</f>
        <v>-1.120014325</v>
      </c>
      <c r="R179" s="7">
        <f>lookup($A179, TMUI!$A150:P1000, TMUI!K150:K1000)</f>
        <v>-1.173645276</v>
      </c>
      <c r="S179" s="8">
        <f t="shared" si="2"/>
        <v>-1.083349102</v>
      </c>
      <c r="U179" s="7">
        <f>iferror(VLOOKUP($A179, Awario!$A$2:$G1000, 3, false), "")</f>
        <v>1</v>
      </c>
      <c r="V179" s="7">
        <f>iferror(VLOOKUP($A179, Awario!$A$2:$Z1000, 4, false), "")</f>
        <v>0</v>
      </c>
      <c r="W179" s="7">
        <f>iferror(VLOOKUP($A179, Awario!$A$2:$Z1000, 5, false), "")</f>
        <v>0</v>
      </c>
      <c r="X179" s="7">
        <f>iferror(VLOOKUP($A179, Awario!$A$2:$G1000, 6, false), "")</f>
        <v>0</v>
      </c>
      <c r="Y179" s="7" t="b">
        <f>iferror(VLOOKUP($A179, Awario!$A$2:$Z1000, 7, false), "")</f>
        <v>1</v>
      </c>
      <c r="Z179" s="7" t="str">
        <f>iferror(VLOOKUP($A179, Awario!$A$2:$Z1000, 8, false), "")</f>
        <v/>
      </c>
      <c r="AA179" s="7">
        <f>iferror(VLOOKUP($A179, Awario!$A$2:$Z1000, 9, false), "")</f>
        <v>-0.6753083961</v>
      </c>
      <c r="AB179" s="7">
        <f>iferror(VLOOKUP($A179, Awario!$A$2:$Z1000, 10, false), "")</f>
        <v>-0.3612883497</v>
      </c>
      <c r="AC179" s="7" t="str">
        <f>iferror(VLOOKUP($A179, Awario!$A$2:$Z1000, 11, false), "")</f>
        <v/>
      </c>
      <c r="AD179" s="7">
        <f>iferror(VLOOKUP($A179, Awario!$A$2:$Z1000, 12, false), "")</f>
        <v>-0.5182983729</v>
      </c>
      <c r="AE179" s="8">
        <f t="shared" si="3"/>
        <v>-0.7199294222</v>
      </c>
      <c r="AG179" s="7">
        <f t="shared" si="4"/>
        <v>-0.4161790479</v>
      </c>
      <c r="AH179" s="7">
        <f>iferror(vlookup(A179, 'October Results'!A$1:AM1000, 39, false), "")</f>
        <v>-0.4251917785</v>
      </c>
      <c r="AI179" s="3">
        <f t="shared" si="5"/>
        <v>-0.4184322306</v>
      </c>
    </row>
    <row r="180">
      <c r="A180" s="3">
        <v>1853.0</v>
      </c>
      <c r="B180" s="1" t="s">
        <v>206</v>
      </c>
      <c r="C180" s="7">
        <f>lookup($A180, NIL!$A148:A1000, NIL!C148:C1000)</f>
        <v>4</v>
      </c>
      <c r="D180" s="7">
        <f>lookup($A180, NIL!$A148:B1000, NIL!D148:D1000)</f>
        <v>0</v>
      </c>
      <c r="E180" s="7">
        <f>lookup($A180, NIL!$A148:D1000, NIL!E148:E1000)</f>
        <v>0.1985627281</v>
      </c>
      <c r="F180" s="7">
        <f>lookup($A180, NIL!$A148:D1000, NIL!F148:F1000)</f>
        <v>-2.387775995</v>
      </c>
      <c r="G180" s="7">
        <f>lookup($A180, NIL!$A148:E1000, NIL!G148:G1000)</f>
        <v>-1.094606633</v>
      </c>
      <c r="H180" s="8">
        <f t="shared" si="1"/>
        <v>-1.046234502</v>
      </c>
      <c r="J180" s="7">
        <f>lookup($A180, TMUI!$A148:H1000, TMUI!C148:C1000)</f>
        <v>49.42</v>
      </c>
      <c r="K180" s="7">
        <f>lookup($A180, TMUI!$A148:I1000, TMUI!D148:D1000)</f>
        <v>47.97</v>
      </c>
      <c r="L180" s="7">
        <f>lookup($A180, TMUI!$A148:J1000, TMUI!E148:E1000)</f>
        <v>57.19</v>
      </c>
      <c r="M180" s="7">
        <f>lookup($A180, TMUI!$A148:K1000, TMUI!F148:F1000)</f>
        <v>35.55</v>
      </c>
      <c r="N180" s="7">
        <f>lookup($A180, TMUI!$A148:L1000, TMUI!G148:G1000)</f>
        <v>-1.686803312</v>
      </c>
      <c r="O180" s="7">
        <f>lookup($A180, TMUI!$A148:M1000, TMUI!H148:H1000)</f>
        <v>-1.340712396</v>
      </c>
      <c r="P180" s="7">
        <f>lookup($A180, TMUI!$A148:N1000, TMUI!I148:I1000)</f>
        <v>-0.917238406</v>
      </c>
      <c r="Q180" s="7">
        <f>lookup($A180, TMUI!$A148:O1000, TMUI!J148:J1000)</f>
        <v>-1.108046362</v>
      </c>
      <c r="R180" s="7">
        <f>lookup($A180, TMUI!$A148:P1000, TMUI!K148:K1000)</f>
        <v>-1.263200119</v>
      </c>
      <c r="S180" s="8">
        <f t="shared" si="2"/>
        <v>-1.123921759</v>
      </c>
      <c r="U180" s="7">
        <f>iferror(VLOOKUP($A180, Awario!$A$2:$G1000, 3, false), "")</f>
        <v>3</v>
      </c>
      <c r="V180" s="7" t="str">
        <f>iferror(VLOOKUP($A180, Awario!$A$2:$Z1000, 4, false), "")</f>
        <v/>
      </c>
      <c r="W180" s="7">
        <f>iferror(VLOOKUP($A180, Awario!$A$2:$Z1000, 5, false), "")</f>
        <v>2004</v>
      </c>
      <c r="X180" s="7">
        <f>iferror(VLOOKUP($A180, Awario!$A$2:$G1000, 6, false), "")</f>
        <v>3.301897717</v>
      </c>
      <c r="Y180" s="7" t="b">
        <f>iferror(VLOOKUP($A180, Awario!$A$2:$Z1000, 7, false), "")</f>
        <v>1</v>
      </c>
      <c r="Z180" s="7" t="str">
        <f>iferror(VLOOKUP($A180, Awario!$A$2:$Z1000, 8, false), "")</f>
        <v/>
      </c>
      <c r="AA180" s="7">
        <f>iferror(VLOOKUP($A180, Awario!$A$2:$Z1000, 9, false), "")</f>
        <v>1.33764216</v>
      </c>
      <c r="AB180" s="7">
        <f>iferror(VLOOKUP($A180, Awario!$A$2:$Z1000, 10, false), "")</f>
        <v>0.691431152</v>
      </c>
      <c r="AC180" s="7" t="str">
        <f>iferror(VLOOKUP($A180, Awario!$A$2:$Z1000, 11, false), "")</f>
        <v/>
      </c>
      <c r="AD180" s="7">
        <f>iferror(VLOOKUP($A180, Awario!$A$2:$Z1000, 12, false), "")</f>
        <v>1.014536656</v>
      </c>
      <c r="AE180" s="8">
        <f t="shared" si="3"/>
        <v>1.007242104</v>
      </c>
      <c r="AG180" s="7">
        <f t="shared" si="4"/>
        <v>-0.3876380522</v>
      </c>
      <c r="AH180" s="7">
        <f>iferror(vlookup(A180, 'October Results'!A$1:AM1000, 39, false), "")</f>
        <v>-0.5175723751</v>
      </c>
      <c r="AI180" s="3">
        <f t="shared" si="5"/>
        <v>-0.4201216329</v>
      </c>
    </row>
    <row r="181">
      <c r="A181" s="3">
        <v>924.0</v>
      </c>
      <c r="B181" s="1" t="s">
        <v>72</v>
      </c>
      <c r="C181" s="7">
        <f>lookup($A181, NIL!$A23:A1000, NIL!C23:C1000)</f>
        <v>3</v>
      </c>
      <c r="D181" s="7">
        <f>lookup($A181, NIL!$A23:B1000, NIL!D23:D1000)</f>
        <v>1</v>
      </c>
      <c r="E181" s="7">
        <f>lookup($A181, NIL!$A23:D1000, NIL!E23:E1000)</f>
        <v>-2.581315466</v>
      </c>
      <c r="F181" s="7">
        <f>lookup($A181, NIL!$A23:D1000, NIL!F23:F1000)</f>
        <v>0.4169132689</v>
      </c>
      <c r="G181" s="7">
        <f>lookup($A181, NIL!$A23:E1000, NIL!G23:G1000)</f>
        <v>-1.082201098</v>
      </c>
      <c r="H181" s="8">
        <f t="shared" si="1"/>
        <v>-1.040288949</v>
      </c>
      <c r="J181" s="7">
        <f>lookup($A181, TMUI!$A23:H1000, TMUI!C23:C1000)</f>
        <v>53.26</v>
      </c>
      <c r="K181" s="7">
        <f>lookup($A181, TMUI!$A23:I1000, TMUI!D23:D1000)</f>
        <v>49.34</v>
      </c>
      <c r="L181" s="7">
        <f>lookup($A181, TMUI!$A23:J1000, TMUI!E23:E1000)</f>
        <v>68.59</v>
      </c>
      <c r="M181" s="7">
        <f>lookup($A181, TMUI!$A23:K1000, TMUI!F23:F1000)</f>
        <v>36.93</v>
      </c>
      <c r="N181" s="7">
        <f>lookup($A181, TMUI!$A23:L1000, TMUI!G23:G1000)</f>
        <v>-1.426490106</v>
      </c>
      <c r="O181" s="7">
        <f>lookup($A181, TMUI!$A23:M1000, TMUI!H23:H1000)</f>
        <v>-1.2490324</v>
      </c>
      <c r="P181" s="7">
        <f>lookup($A181, TMUI!$A23:N1000, TMUI!I23:I1000)</f>
        <v>-0.07556775895</v>
      </c>
      <c r="Q181" s="7">
        <f>lookup($A181, TMUI!$A23:O1000, TMUI!J23:J1000)</f>
        <v>-1.025467419</v>
      </c>
      <c r="R181" s="7">
        <f>lookup($A181, TMUI!$A23:P1000, TMUI!K23:K1000)</f>
        <v>-0.9441394208</v>
      </c>
      <c r="S181" s="8">
        <f t="shared" si="2"/>
        <v>-0.9716683697</v>
      </c>
      <c r="U181" s="7">
        <f>iferror(VLOOKUP($A181, Awario!$A$2:$G1000, 3, false), "")</f>
        <v>4</v>
      </c>
      <c r="V181" s="7">
        <f>iferror(VLOOKUP($A181, Awario!$A$2:$Z1000, 4, false), "")</f>
        <v>76</v>
      </c>
      <c r="W181" s="7">
        <f>iferror(VLOOKUP($A181, Awario!$A$2:$Z1000, 5, false), "")</f>
        <v>0</v>
      </c>
      <c r="X181" s="7">
        <f>iferror(VLOOKUP($A181, Awario!$A$2:$G1000, 6, false), "")</f>
        <v>0</v>
      </c>
      <c r="Y181" s="7" t="b">
        <f>iferror(VLOOKUP($A181, Awario!$A$2:$Z1000, 7, false), "")</f>
        <v>1</v>
      </c>
      <c r="Z181" s="7" t="str">
        <f>iferror(VLOOKUP($A181, Awario!$A$2:$Z1000, 8, false), "")</f>
        <v/>
      </c>
      <c r="AA181" s="7">
        <f>iferror(VLOOKUP($A181, Awario!$A$2:$Z1000, 9, false), "")</f>
        <v>-0.6753083961</v>
      </c>
      <c r="AB181" s="7">
        <f>iferror(VLOOKUP($A181, Awario!$A$2:$Z1000, 10, false), "")</f>
        <v>1.217790903</v>
      </c>
      <c r="AC181" s="7" t="str">
        <f>iferror(VLOOKUP($A181, Awario!$A$2:$Z1000, 11, false), "")</f>
        <v/>
      </c>
      <c r="AD181" s="7">
        <f>iferror(VLOOKUP($A181, Awario!$A$2:$Z1000, 12, false), "")</f>
        <v>0.2712412534</v>
      </c>
      <c r="AE181" s="8">
        <f t="shared" si="3"/>
        <v>0.5208082693</v>
      </c>
      <c r="AG181" s="7">
        <f t="shared" si="4"/>
        <v>-0.4970496833</v>
      </c>
      <c r="AH181" s="7">
        <f>iferror(vlookup(A181, 'October Results'!A$1:AM1000, 39, false), "")</f>
        <v>-0.219448632</v>
      </c>
      <c r="AI181" s="3">
        <f t="shared" si="5"/>
        <v>-0.4276494205</v>
      </c>
    </row>
    <row r="182">
      <c r="A182" s="3">
        <v>1849.0</v>
      </c>
      <c r="B182" s="1" t="s">
        <v>202</v>
      </c>
      <c r="C182" s="7">
        <f>lookup($A182, NIL!$A144:A1000, NIL!C144:C1000)</f>
        <v>4</v>
      </c>
      <c r="D182" s="7">
        <f>lookup($A182, NIL!$A144:B1000, NIL!D144:D1000)</f>
        <v>0</v>
      </c>
      <c r="E182" s="7">
        <f>lookup($A182, NIL!$A144:D1000, NIL!E144:E1000)</f>
        <v>0.1985627281</v>
      </c>
      <c r="F182" s="7">
        <f>lookup($A182, NIL!$A144:D1000, NIL!F144:F1000)</f>
        <v>-2.387775995</v>
      </c>
      <c r="G182" s="7">
        <f>lookup($A182, NIL!$A144:E1000, NIL!G144:G1000)</f>
        <v>-1.094606633</v>
      </c>
      <c r="H182" s="8">
        <f t="shared" si="1"/>
        <v>-1.046234502</v>
      </c>
      <c r="J182" s="7">
        <f>lookup($A182, TMUI!$A144:H1000, TMUI!C144:C1000)</f>
        <v>79.14</v>
      </c>
      <c r="K182" s="7">
        <f>lookup($A182, TMUI!$A144:I1000, TMUI!D144:D1000)</f>
        <v>75.7</v>
      </c>
      <c r="L182" s="7">
        <f>lookup($A182, TMUI!$A144:J1000, TMUI!E144:E1000)</f>
        <v>71.76</v>
      </c>
      <c r="M182" s="7">
        <f>lookup($A182, TMUI!$A144:K1000, TMUI!F144:F1000)</f>
        <v>60.63</v>
      </c>
      <c r="N182" s="7">
        <f>lookup($A182, TMUI!$A144:L1000, TMUI!G144:G1000)</f>
        <v>0.3279124455</v>
      </c>
      <c r="O182" s="7">
        <f>lookup($A182, TMUI!$A144:M1000, TMUI!H144:H1000)</f>
        <v>0.5149710323</v>
      </c>
      <c r="P182" s="7">
        <f>lookup($A182, TMUI!$A144:N1000, TMUI!I144:I1000)</f>
        <v>0.1584757455</v>
      </c>
      <c r="Q182" s="7">
        <f>lookup($A182, TMUI!$A144:O1000, TMUI!J144:J1000)</f>
        <v>0.3927361816</v>
      </c>
      <c r="R182" s="7">
        <f>lookup($A182, TMUI!$A144:P1000, TMUI!K144:K1000)</f>
        <v>0.3485238512</v>
      </c>
      <c r="S182" s="8">
        <f t="shared" si="2"/>
        <v>0.5903590867</v>
      </c>
      <c r="U182" s="7">
        <f>iferror(VLOOKUP($A182, Awario!$A$2:$G1000, 3, false), "")</f>
        <v>0</v>
      </c>
      <c r="V182" s="7">
        <f>iferror(VLOOKUP($A182, Awario!$A$2:$Z1000, 4, false), "")</f>
        <v>0</v>
      </c>
      <c r="W182" s="7">
        <f>iferror(VLOOKUP($A182, Awario!$A$2:$Z1000, 5, false), "")</f>
        <v>0</v>
      </c>
      <c r="X182" s="7">
        <f>iferror(VLOOKUP($A182, Awario!$A$2:$G1000, 6, false), "")</f>
        <v>0</v>
      </c>
      <c r="Y182" s="7" t="b">
        <f>iferror(VLOOKUP($A182, Awario!$A$2:$Z1000, 7, false), "")</f>
        <v>1</v>
      </c>
      <c r="Z182" s="7" t="str">
        <f>iferror(VLOOKUP($A182, Awario!$A$2:$Z1000, 8, false), "")</f>
        <v/>
      </c>
      <c r="AA182" s="7">
        <f>iferror(VLOOKUP($A182, Awario!$A$2:$Z1000, 9, false), "")</f>
        <v>-0.6753083961</v>
      </c>
      <c r="AB182" s="7">
        <f>iferror(VLOOKUP($A182, Awario!$A$2:$Z1000, 10, false), "")</f>
        <v>-0.8876481006</v>
      </c>
      <c r="AC182" s="7" t="str">
        <f>iferror(VLOOKUP($A182, Awario!$A$2:$Z1000, 11, false), "")</f>
        <v/>
      </c>
      <c r="AD182" s="7">
        <f>iferror(VLOOKUP($A182, Awario!$A$2:$Z1000, 12, false), "")</f>
        <v>-0.7814782483</v>
      </c>
      <c r="AE182" s="8">
        <f t="shared" si="3"/>
        <v>-0.8840125838</v>
      </c>
      <c r="AG182" s="7">
        <f t="shared" si="4"/>
        <v>-0.4466293331</v>
      </c>
      <c r="AH182" s="7">
        <f>iferror(vlookup(A182, 'October Results'!A$1:AM1000, 39, false), "")</f>
        <v>-0.4028948054</v>
      </c>
      <c r="AI182" s="3">
        <f t="shared" si="5"/>
        <v>-0.4356957012</v>
      </c>
    </row>
    <row r="183">
      <c r="A183" s="3">
        <v>1222.0</v>
      </c>
      <c r="B183" s="1" t="s">
        <v>91</v>
      </c>
      <c r="C183" s="7">
        <f>lookup($A183, NIL!$A38:A1000, NIL!C38:C1000)</f>
        <v>4</v>
      </c>
      <c r="D183" s="7">
        <f>lookup($A183, NIL!$A38:B1000, NIL!D38:D1000)</f>
        <v>1</v>
      </c>
      <c r="E183" s="7">
        <f>lookup($A183, NIL!$A38:D1000, NIL!E38:E1000)</f>
        <v>0.1985627281</v>
      </c>
      <c r="F183" s="7">
        <f>lookup($A183, NIL!$A38:D1000, NIL!F38:F1000)</f>
        <v>0.4169132689</v>
      </c>
      <c r="G183" s="7">
        <f>lookup($A183, NIL!$A38:E1000, NIL!G38:G1000)</f>
        <v>0.3077379985</v>
      </c>
      <c r="H183" s="8">
        <f t="shared" si="1"/>
        <v>0.5547413799</v>
      </c>
      <c r="J183" s="7">
        <f>lookup($A183, TMUI!$A38:H1000, TMUI!C38:C1000)</f>
        <v>48.83</v>
      </c>
      <c r="K183" s="7">
        <f>lookup($A183, TMUI!$A38:I1000, TMUI!D38:D1000)</f>
        <v>54.6</v>
      </c>
      <c r="L183" s="7">
        <f>lookup($A183, TMUI!$A38:J1000, TMUI!E38:E1000)</f>
        <v>56.55</v>
      </c>
      <c r="M183" s="7">
        <f>lookup($A183, TMUI!$A38:K1000, TMUI!F38:F1000)</f>
        <v>41.67</v>
      </c>
      <c r="N183" s="7">
        <f>lookup($A183, TMUI!$A38:L1000, TMUI!G38:G1000)</f>
        <v>-1.726799352</v>
      </c>
      <c r="O183" s="7">
        <f>lookup($A183, TMUI!$A38:M1000, TMUI!H38:H1000)</f>
        <v>-0.8970347499</v>
      </c>
      <c r="P183" s="7">
        <f>lookup($A183, TMUI!$A38:N1000, TMUI!I38:I1000)</f>
        <v>-0.9644900914</v>
      </c>
      <c r="Q183" s="7">
        <f>lookup($A183, TMUI!$A38:O1000, TMUI!J38:J1000)</f>
        <v>-0.7418266986</v>
      </c>
      <c r="R183" s="7">
        <f>lookup($A183, TMUI!$A38:P1000, TMUI!K38:K1000)</f>
        <v>-1.082537723</v>
      </c>
      <c r="S183" s="8">
        <f t="shared" si="2"/>
        <v>-1.040450731</v>
      </c>
      <c r="U183" s="7">
        <f>iferror(VLOOKUP($A183, Awario!$A$2:$G1000, 3, false), "")</f>
        <v>0</v>
      </c>
      <c r="V183" s="7">
        <f>iferror(VLOOKUP($A183, Awario!$A$2:$Z1000, 4, false), "")</f>
        <v>0</v>
      </c>
      <c r="W183" s="7">
        <f>iferror(VLOOKUP($A183, Awario!$A$2:$Z1000, 5, false), "")</f>
        <v>0</v>
      </c>
      <c r="X183" s="7">
        <f>iferror(VLOOKUP($A183, Awario!$A$2:$G1000, 6, false), "")</f>
        <v>0</v>
      </c>
      <c r="Y183" s="7" t="b">
        <f>iferror(VLOOKUP($A183, Awario!$A$2:$Z1000, 7, false), "")</f>
        <v>1</v>
      </c>
      <c r="Z183" s="7" t="str">
        <f>iferror(VLOOKUP($A183, Awario!$A$2:$Z1000, 8, false), "")</f>
        <v/>
      </c>
      <c r="AA183" s="7">
        <f>iferror(VLOOKUP($A183, Awario!$A$2:$Z1000, 9, false), "")</f>
        <v>-0.6753083961</v>
      </c>
      <c r="AB183" s="7">
        <f>iferror(VLOOKUP($A183, Awario!$A$2:$Z1000, 10, false), "")</f>
        <v>-0.8876481006</v>
      </c>
      <c r="AC183" s="7" t="str">
        <f>iferror(VLOOKUP($A183, Awario!$A$2:$Z1000, 11, false), "")</f>
        <v/>
      </c>
      <c r="AD183" s="7">
        <f>iferror(VLOOKUP($A183, Awario!$A$2:$Z1000, 12, false), "")</f>
        <v>-0.7814782483</v>
      </c>
      <c r="AE183" s="8">
        <f t="shared" si="3"/>
        <v>-0.8840125838</v>
      </c>
      <c r="AG183" s="7">
        <f t="shared" si="4"/>
        <v>-0.4565739782</v>
      </c>
      <c r="AH183" s="7">
        <f>iferror(vlookup(A183, 'October Results'!A$1:AM1000, 39, false), "")</f>
        <v>-0.3871848026</v>
      </c>
      <c r="AI183" s="3">
        <f t="shared" si="5"/>
        <v>-0.4392266843</v>
      </c>
    </row>
    <row r="184">
      <c r="A184" s="3">
        <v>1904.0</v>
      </c>
      <c r="B184" s="1" t="s">
        <v>222</v>
      </c>
      <c r="C184" s="7">
        <f>lookup($A184, NIL!$A168:A1000, NIL!C168:C1000)</f>
        <v>4</v>
      </c>
      <c r="D184" s="7">
        <f>lookup($A184, NIL!$A168:B1000, NIL!D168:D1000)</f>
        <v>1</v>
      </c>
      <c r="E184" s="7">
        <f>lookup($A184, NIL!$A168:D1000, NIL!E168:E1000)</f>
        <v>0.1985627281</v>
      </c>
      <c r="F184" s="7">
        <f>lookup($A184, NIL!$A168:D1000, NIL!F168:F1000)</f>
        <v>0.4169132689</v>
      </c>
      <c r="G184" s="7">
        <f>lookup($A184, NIL!$A168:E1000, NIL!G168:G1000)</f>
        <v>0.3077379985</v>
      </c>
      <c r="H184" s="8">
        <f t="shared" si="1"/>
        <v>0.5547413799</v>
      </c>
      <c r="J184" s="7">
        <f>lookup($A184, TMUI!$A168:H1000, TMUI!C168:C1000)</f>
        <v>66.95</v>
      </c>
      <c r="K184" s="7">
        <f>lookup($A184, TMUI!$A168:I1000, TMUI!D168:D1000)</f>
        <v>50.04</v>
      </c>
      <c r="L184" s="7">
        <f>lookup($A184, TMUI!$A168:J1000, TMUI!E168:E1000)</f>
        <v>48.44</v>
      </c>
      <c r="M184" s="7">
        <f>lookup($A184, TMUI!$A168:K1000, TMUI!F168:F1000)</f>
        <v>32.35</v>
      </c>
      <c r="N184" s="7">
        <f>lookup($A184, TMUI!$A168:L1000, TMUI!G168:G1000)</f>
        <v>-0.4984464068</v>
      </c>
      <c r="O184" s="7">
        <f>lookup($A184, TMUI!$A168:M1000, TMUI!H168:H1000)</f>
        <v>-1.202188606</v>
      </c>
      <c r="P184" s="7">
        <f>lookup($A184, TMUI!$A168:N1000, TMUI!I168:I1000)</f>
        <v>-1.563257543</v>
      </c>
      <c r="Q184" s="7">
        <f>lookup($A184, TMUI!$A168:O1000, TMUI!J168:J1000)</f>
        <v>-1.299533768</v>
      </c>
      <c r="R184" s="7">
        <f>lookup($A184, TMUI!$A168:P1000, TMUI!K168:K1000)</f>
        <v>-1.140856581</v>
      </c>
      <c r="S184" s="8">
        <f t="shared" si="2"/>
        <v>-1.068108881</v>
      </c>
      <c r="U184" s="7">
        <f>iferror(VLOOKUP($A184, Awario!$A$2:$G1000, 3, false), "")</f>
        <v>0</v>
      </c>
      <c r="V184" s="7" t="str">
        <f>iferror(VLOOKUP($A184, Awario!$A$2:$Z1000, 4, false), "")</f>
        <v/>
      </c>
      <c r="W184" s="7">
        <f>iferror(VLOOKUP($A184, Awario!$A$2:$Z1000, 5, false), "")</f>
        <v>0</v>
      </c>
      <c r="X184" s="7">
        <f>iferror(VLOOKUP($A184, Awario!$A$2:$G1000, 6, false), "")</f>
        <v>0</v>
      </c>
      <c r="Y184" s="7" t="b">
        <f>iferror(VLOOKUP($A184, Awario!$A$2:$Z1000, 7, false), "")</f>
        <v>1</v>
      </c>
      <c r="Z184" s="7" t="str">
        <f>iferror(VLOOKUP($A184, Awario!$A$2:$Z1000, 8, false), "")</f>
        <v/>
      </c>
      <c r="AA184" s="7">
        <f>iferror(VLOOKUP($A184, Awario!$A$2:$Z1000, 9, false), "")</f>
        <v>-0.6753083961</v>
      </c>
      <c r="AB184" s="7">
        <f>iferror(VLOOKUP($A184, Awario!$A$2:$Z1000, 10, false), "")</f>
        <v>-0.8876481006</v>
      </c>
      <c r="AC184" s="7" t="str">
        <f>iferror(VLOOKUP($A184, Awario!$A$2:$Z1000, 11, false), "")</f>
        <v/>
      </c>
      <c r="AD184" s="7">
        <f>iferror(VLOOKUP($A184, Awario!$A$2:$Z1000, 12, false), "")</f>
        <v>-0.7814782483</v>
      </c>
      <c r="AE184" s="8">
        <f t="shared" si="3"/>
        <v>-0.8840125838</v>
      </c>
      <c r="AG184" s="7">
        <f t="shared" si="4"/>
        <v>-0.4657933616</v>
      </c>
      <c r="AH184" s="7">
        <f>iferror(vlookup(A184, 'October Results'!A$1:AM1000, 39, false), "")</f>
        <v>-0.3625447902</v>
      </c>
      <c r="AI184" s="3">
        <f t="shared" si="5"/>
        <v>-0.4399812187</v>
      </c>
    </row>
    <row r="185">
      <c r="A185" s="3">
        <v>1446.0</v>
      </c>
      <c r="B185" s="1" t="s">
        <v>118</v>
      </c>
      <c r="C185" s="7">
        <f>lookup($A185, NIL!$A60:A1000, NIL!C60:C1000)</f>
        <v>4</v>
      </c>
      <c r="D185" s="7">
        <f>lookup($A185, NIL!$A60:B1000, NIL!D60:D1000)</f>
        <v>1</v>
      </c>
      <c r="E185" s="7">
        <f>lookup($A185, NIL!$A60:D1000, NIL!E60:E1000)</f>
        <v>0.1985627281</v>
      </c>
      <c r="F185" s="7">
        <f>lookup($A185, NIL!$A60:D1000, NIL!F60:F1000)</f>
        <v>0.4169132689</v>
      </c>
      <c r="G185" s="7">
        <f>lookup($A185, NIL!$A60:E1000, NIL!G60:G1000)</f>
        <v>0.3077379985</v>
      </c>
      <c r="H185" s="8">
        <f t="shared" si="1"/>
        <v>0.5547413799</v>
      </c>
      <c r="J185" s="7">
        <f>lookup($A185, TMUI!$A60:H1000, TMUI!C60:C1000)</f>
        <v>65.16</v>
      </c>
      <c r="K185" s="7">
        <f>lookup($A185, TMUI!$A60:I1000, TMUI!D60:D1000)</f>
        <v>58.32</v>
      </c>
      <c r="L185" s="7">
        <f>lookup($A185, TMUI!$A60:J1000, TMUI!E60:E1000)</f>
        <v>53.01</v>
      </c>
      <c r="M185" s="7">
        <f>lookup($A185, TMUI!$A60:K1000, TMUI!F60:F1000)</f>
        <v>48.05</v>
      </c>
      <c r="N185" s="7">
        <f>lookup($A185, TMUI!$A60:L1000, TMUI!G60:G1000)</f>
        <v>-0.6197903236</v>
      </c>
      <c r="O185" s="7">
        <f>lookup($A185, TMUI!$A60:M1000, TMUI!H60:H1000)</f>
        <v>-0.6480934461</v>
      </c>
      <c r="P185" s="7">
        <f>lookup($A185, TMUI!$A60:N1000, TMUI!I60:I1000)</f>
        <v>-1.225850977</v>
      </c>
      <c r="Q185" s="7">
        <f>lookup($A185, TMUI!$A60:O1000, TMUI!J60:J1000)</f>
        <v>-0.360048683</v>
      </c>
      <c r="R185" s="7">
        <f>lookup($A185, TMUI!$A60:P1000, TMUI!K60:K1000)</f>
        <v>-0.7134458573</v>
      </c>
      <c r="S185" s="8">
        <f t="shared" si="2"/>
        <v>-0.8446572425</v>
      </c>
      <c r="U185" s="7">
        <f>iferror(VLOOKUP($A185, Awario!$A$2:$G1000, 3, false), "")</f>
        <v>0</v>
      </c>
      <c r="V185" s="7">
        <f>iferror(VLOOKUP($A185, Awario!$A$2:$Z1000, 4, false), "")</f>
        <v>0</v>
      </c>
      <c r="W185" s="7">
        <f>iferror(VLOOKUP($A185, Awario!$A$2:$Z1000, 5, false), "")</f>
        <v>0</v>
      </c>
      <c r="X185" s="7">
        <f>iferror(VLOOKUP($A185, Awario!$A$2:$G1000, 6, false), "")</f>
        <v>0</v>
      </c>
      <c r="Y185" s="7" t="b">
        <f>iferror(VLOOKUP($A185, Awario!$A$2:$Z1000, 7, false), "")</f>
        <v>1</v>
      </c>
      <c r="Z185" s="7" t="str">
        <f>iferror(VLOOKUP($A185, Awario!$A$2:$Z1000, 8, false), "")</f>
        <v/>
      </c>
      <c r="AA185" s="7">
        <f>iferror(VLOOKUP($A185, Awario!$A$2:$Z1000, 9, false), "")</f>
        <v>-0.6753083961</v>
      </c>
      <c r="AB185" s="7">
        <f>iferror(VLOOKUP($A185, Awario!$A$2:$Z1000, 10, false), "")</f>
        <v>-0.8876481006</v>
      </c>
      <c r="AC185" s="7" t="str">
        <f>iferror(VLOOKUP($A185, Awario!$A$2:$Z1000, 11, false), "")</f>
        <v/>
      </c>
      <c r="AD185" s="7">
        <f>iferror(VLOOKUP($A185, Awario!$A$2:$Z1000, 12, false), "")</f>
        <v>-0.7814782483</v>
      </c>
      <c r="AE185" s="8">
        <f t="shared" si="3"/>
        <v>-0.8840125838</v>
      </c>
      <c r="AG185" s="7">
        <f t="shared" si="4"/>
        <v>-0.3913094821</v>
      </c>
      <c r="AH185" s="7">
        <f>iferror(vlookup(A185, 'October Results'!A$1:AM1000, 39, false), "")</f>
        <v>-0.5892130121</v>
      </c>
      <c r="AI185" s="3">
        <f t="shared" si="5"/>
        <v>-0.4407853646</v>
      </c>
    </row>
    <row r="186">
      <c r="A186" s="3">
        <v>1877.0</v>
      </c>
      <c r="B186" s="1" t="s">
        <v>218</v>
      </c>
      <c r="C186" s="7">
        <f>lookup($A186, NIL!$A162:A1000, NIL!C162:C1000)</f>
        <v>4</v>
      </c>
      <c r="D186" s="7">
        <f>lookup($A186, NIL!$A162:B1000, NIL!D162:D1000)</f>
        <v>1</v>
      </c>
      <c r="E186" s="7">
        <f>lookup($A186, NIL!$A162:D1000, NIL!E162:E1000)</f>
        <v>0.1985627281</v>
      </c>
      <c r="F186" s="7">
        <f>lookup($A186, NIL!$A162:D1000, NIL!F162:F1000)</f>
        <v>0.4169132689</v>
      </c>
      <c r="G186" s="7">
        <f>lookup($A186, NIL!$A162:E1000, NIL!G162:G1000)</f>
        <v>0.3077379985</v>
      </c>
      <c r="H186" s="8">
        <f t="shared" si="1"/>
        <v>0.5547413799</v>
      </c>
      <c r="J186" s="7">
        <f>lookup($A186, TMUI!$A162:H1000, TMUI!C162:C1000)</f>
        <v>55</v>
      </c>
      <c r="K186" s="7">
        <f>lookup($A186, TMUI!$A162:I1000, TMUI!D162:D1000)</f>
        <v>49.06</v>
      </c>
      <c r="L186" s="7">
        <f>lookup($A186, TMUI!$A162:J1000, TMUI!E162:E1000)</f>
        <v>67.42</v>
      </c>
      <c r="M186" s="7">
        <f>lookup($A186, TMUI!$A162:K1000, TMUI!F162:F1000)</f>
        <v>27.34</v>
      </c>
      <c r="N186" s="7">
        <f>lookup($A186, TMUI!$A162:L1000, TMUI!G162:G1000)</f>
        <v>-1.308535684</v>
      </c>
      <c r="O186" s="7">
        <f>lookup($A186, TMUI!$A162:M1000, TMUI!H162:H1000)</f>
        <v>-1.267769917</v>
      </c>
      <c r="P186" s="7">
        <f>lookup($A186, TMUI!$A162:N1000, TMUI!I162:I1000)</f>
        <v>-0.1619497464</v>
      </c>
      <c r="Q186" s="7">
        <f>lookup($A186, TMUI!$A162:O1000, TMUI!J162:J1000)</f>
        <v>-1.599331238</v>
      </c>
      <c r="R186" s="7">
        <f>lookup($A186, TMUI!$A162:P1000, TMUI!K162:K1000)</f>
        <v>-1.084396646</v>
      </c>
      <c r="S186" s="8">
        <f t="shared" si="2"/>
        <v>-1.041343674</v>
      </c>
      <c r="U186" s="7">
        <f>iferror(VLOOKUP($A186, Awario!$A$2:$G1000, 3, false), "")</f>
        <v>0</v>
      </c>
      <c r="V186" s="7">
        <f>iferror(VLOOKUP($A186, Awario!$A$2:$Z1000, 4, false), "")</f>
        <v>0</v>
      </c>
      <c r="W186" s="7">
        <f>iferror(VLOOKUP($A186, Awario!$A$2:$Z1000, 5, false), "")</f>
        <v>0</v>
      </c>
      <c r="X186" s="7">
        <f>iferror(VLOOKUP($A186, Awario!$A$2:$G1000, 6, false), "")</f>
        <v>0</v>
      </c>
      <c r="Y186" s="7" t="b">
        <f>iferror(VLOOKUP($A186, Awario!$A$2:$Z1000, 7, false), "")</f>
        <v>1</v>
      </c>
      <c r="Z186" s="7" t="str">
        <f>iferror(VLOOKUP($A186, Awario!$A$2:$Z1000, 8, false), "")</f>
        <v/>
      </c>
      <c r="AA186" s="7">
        <f>iferror(VLOOKUP($A186, Awario!$A$2:$Z1000, 9, false), "")</f>
        <v>-0.6753083961</v>
      </c>
      <c r="AB186" s="7">
        <f>iferror(VLOOKUP($A186, Awario!$A$2:$Z1000, 10, false), "")</f>
        <v>-0.8876481006</v>
      </c>
      <c r="AC186" s="7" t="str">
        <f>iferror(VLOOKUP($A186, Awario!$A$2:$Z1000, 11, false), "")</f>
        <v/>
      </c>
      <c r="AD186" s="7">
        <f>iferror(VLOOKUP($A186, Awario!$A$2:$Z1000, 12, false), "")</f>
        <v>-0.7814782483</v>
      </c>
      <c r="AE186" s="8">
        <f t="shared" si="3"/>
        <v>-0.8840125838</v>
      </c>
      <c r="AG186" s="7">
        <f t="shared" si="4"/>
        <v>-0.4568716258</v>
      </c>
      <c r="AH186" s="7">
        <f>iferror(vlookup(A186, 'October Results'!A$1:AM1000, 39, false), "")</f>
        <v>-0.3931132772</v>
      </c>
      <c r="AI186" s="3">
        <f t="shared" si="5"/>
        <v>-0.4409320387</v>
      </c>
    </row>
    <row r="187">
      <c r="A187" s="3">
        <v>523.0</v>
      </c>
      <c r="B187" s="1" t="s">
        <v>50</v>
      </c>
      <c r="C187" s="7">
        <f>lookup($A187, NIL!$A7:A1000, NIL!C7:C1000)</f>
        <v>4</v>
      </c>
      <c r="D187" s="7">
        <f>lookup($A187, NIL!$A7:B1000, NIL!D7:D1000)</f>
        <v>1</v>
      </c>
      <c r="E187" s="7">
        <f>lookup($A187, NIL!$A7:D1000, NIL!E7:E1000)</f>
        <v>0.1985627281</v>
      </c>
      <c r="F187" s="7">
        <f>lookup($A187, NIL!$A7:D1000, NIL!F7:F1000)</f>
        <v>0.4169132689</v>
      </c>
      <c r="G187" s="7">
        <f>lookup($A187, NIL!$A7:E1000, NIL!G7:G1000)</f>
        <v>0.3077379985</v>
      </c>
      <c r="H187" s="8">
        <f t="shared" si="1"/>
        <v>0.5547413799</v>
      </c>
      <c r="J187" s="7">
        <f>lookup($A187, TMUI!$A7:H1000, TMUI!C7:C1000)</f>
        <v>54.51</v>
      </c>
      <c r="K187" s="7">
        <f>lookup($A187, TMUI!$A7:I1000, TMUI!D7:D1000)</f>
        <v>41.05</v>
      </c>
      <c r="L187" s="7">
        <f>lookup($A187, TMUI!$A7:J1000, TMUI!E7:E1000)</f>
        <v>54.83</v>
      </c>
      <c r="M187" s="7">
        <f>lookup($A187, TMUI!$A7:K1000, TMUI!F7:F1000)</f>
        <v>32.13</v>
      </c>
      <c r="N187" s="7">
        <f>lookup($A187, TMUI!$A7:L1000, TMUI!G7:G1000)</f>
        <v>-1.341752733</v>
      </c>
      <c r="O187" s="7">
        <f>lookup($A187, TMUI!$A7:M1000, TMUI!H7:H1000)</f>
        <v>-1.803796757</v>
      </c>
      <c r="P187" s="7">
        <f>lookup($A187, TMUI!$A7:N1000, TMUI!I7:I1000)</f>
        <v>-1.091478996</v>
      </c>
      <c r="Q187" s="7">
        <f>lookup($A187, TMUI!$A7:O1000, TMUI!J7:J1000)</f>
        <v>-1.312698528</v>
      </c>
      <c r="R187" s="7">
        <f>lookup($A187, TMUI!$A7:P1000, TMUI!K7:K1000)</f>
        <v>-1.387431754</v>
      </c>
      <c r="S187" s="8">
        <f t="shared" si="2"/>
        <v>-1.17789293</v>
      </c>
      <c r="U187" s="7">
        <f>iferror(VLOOKUP($A187, Awario!$A$2:$G1000, 3, false), "")</f>
        <v>0</v>
      </c>
      <c r="V187" s="7">
        <f>iferror(VLOOKUP($A187, Awario!$A$2:$Z1000, 4, false), "")</f>
        <v>0</v>
      </c>
      <c r="W187" s="7">
        <f>iferror(VLOOKUP($A187, Awario!$A$2:$Z1000, 5, false), "")</f>
        <v>0</v>
      </c>
      <c r="X187" s="7">
        <f>iferror(VLOOKUP($A187, Awario!$A$2:$G1000, 6, false), "")</f>
        <v>0</v>
      </c>
      <c r="Y187" s="7" t="b">
        <f>iferror(VLOOKUP($A187, Awario!$A$2:$Z1000, 7, false), "")</f>
        <v>1</v>
      </c>
      <c r="Z187" s="7" t="str">
        <f>iferror(VLOOKUP($A187, Awario!$A$2:$Z1000, 8, false), "")</f>
        <v/>
      </c>
      <c r="AA187" s="7">
        <f>iferror(VLOOKUP($A187, Awario!$A$2:$Z1000, 9, false), "")</f>
        <v>-0.6753083961</v>
      </c>
      <c r="AB187" s="7">
        <f>iferror(VLOOKUP($A187, Awario!$A$2:$Z1000, 10, false), "")</f>
        <v>-0.8876481006</v>
      </c>
      <c r="AC187" s="7" t="str">
        <f>iferror(VLOOKUP($A187, Awario!$A$2:$Z1000, 11, false), "")</f>
        <v/>
      </c>
      <c r="AD187" s="7">
        <f>iferror(VLOOKUP($A187, Awario!$A$2:$Z1000, 12, false), "")</f>
        <v>-0.7814782483</v>
      </c>
      <c r="AE187" s="8">
        <f t="shared" si="3"/>
        <v>-0.8840125838</v>
      </c>
      <c r="AG187" s="7">
        <f t="shared" si="4"/>
        <v>-0.5023880445</v>
      </c>
      <c r="AH187" s="7">
        <f>iferror(vlookup(A187, 'October Results'!A$1:AM1000, 39, false), "")</f>
        <v>-0.2838166157</v>
      </c>
      <c r="AI187" s="3">
        <f t="shared" si="5"/>
        <v>-0.4477451873</v>
      </c>
    </row>
    <row r="188">
      <c r="A188" s="3">
        <v>1780.0</v>
      </c>
      <c r="B188" s="1" t="s">
        <v>189</v>
      </c>
      <c r="C188" s="7">
        <f>lookup($A188, NIL!$A132:A1000, NIL!C132:C1000)</f>
        <v>4</v>
      </c>
      <c r="D188" s="7">
        <f>lookup($A188, NIL!$A132:B1000, NIL!D132:D1000)</f>
        <v>1</v>
      </c>
      <c r="E188" s="7">
        <f>lookup($A188, NIL!$A132:D1000, NIL!E132:E1000)</f>
        <v>0.1985627281</v>
      </c>
      <c r="F188" s="7">
        <f>lookup($A188, NIL!$A132:D1000, NIL!F132:F1000)</f>
        <v>0.4169132689</v>
      </c>
      <c r="G188" s="7">
        <f>lookup($A188, NIL!$A132:E1000, NIL!G132:G1000)</f>
        <v>0.3077379985</v>
      </c>
      <c r="H188" s="8">
        <f t="shared" si="1"/>
        <v>0.5547413799</v>
      </c>
      <c r="J188" s="7">
        <f>lookup($A188, TMUI!$A132:H1000, TMUI!C132:C1000)</f>
        <v>65.85</v>
      </c>
      <c r="K188" s="7">
        <f>lookup($A188, TMUI!$A132:I1000, TMUI!D132:D1000)</f>
        <v>54.48</v>
      </c>
      <c r="L188" s="7">
        <f>lookup($A188, TMUI!$A132:J1000, TMUI!E132:E1000)</f>
        <v>54.82</v>
      </c>
      <c r="M188" s="7">
        <f>lookup($A188, TMUI!$A132:K1000, TMUI!F132:F1000)</f>
        <v>41.03</v>
      </c>
      <c r="N188" s="7">
        <f>lookup($A188, TMUI!$A132:L1000, TMUI!G132:G1000)</f>
        <v>-0.5730152942</v>
      </c>
      <c r="O188" s="7">
        <f>lookup($A188, TMUI!$A132:M1000, TMUI!H132:H1000)</f>
        <v>-0.9050651146</v>
      </c>
      <c r="P188" s="7">
        <f>lookup($A188, TMUI!$A132:N1000, TMUI!I132:I1000)</f>
        <v>-1.092217304</v>
      </c>
      <c r="Q188" s="7">
        <f>lookup($A188, TMUI!$A132:O1000, TMUI!J132:J1000)</f>
        <v>-0.7801241798</v>
      </c>
      <c r="R188" s="7">
        <f>lookup($A188, TMUI!$A132:P1000, TMUI!K132:K1000)</f>
        <v>-0.837605473</v>
      </c>
      <c r="S188" s="8">
        <f t="shared" si="2"/>
        <v>-0.9152078852</v>
      </c>
      <c r="U188" s="7">
        <f>iferror(VLOOKUP($A188, Awario!$A$2:$G1000, 3, false), "")</f>
        <v>0</v>
      </c>
      <c r="V188" s="7">
        <f>iferror(VLOOKUP($A188, Awario!$A$2:$Z1000, 4, false), "")</f>
        <v>0</v>
      </c>
      <c r="W188" s="7">
        <f>iferror(VLOOKUP($A188, Awario!$A$2:$Z1000, 5, false), "")</f>
        <v>0</v>
      </c>
      <c r="X188" s="7">
        <f>iferror(VLOOKUP($A188, Awario!$A$2:$G1000, 6, false), "")</f>
        <v>0</v>
      </c>
      <c r="Y188" s="7" t="b">
        <f>iferror(VLOOKUP($A188, Awario!$A$2:$Z1000, 7, false), "")</f>
        <v>1</v>
      </c>
      <c r="Z188" s="7" t="str">
        <f>iferror(VLOOKUP($A188, Awario!$A$2:$Z1000, 8, false), "")</f>
        <v/>
      </c>
      <c r="AA188" s="7">
        <f>iferror(VLOOKUP($A188, Awario!$A$2:$Z1000, 9, false), "")</f>
        <v>-0.6753083961</v>
      </c>
      <c r="AB188" s="7">
        <f>iferror(VLOOKUP($A188, Awario!$A$2:$Z1000, 10, false), "")</f>
        <v>-0.8876481006</v>
      </c>
      <c r="AC188" s="7" t="str">
        <f>iferror(VLOOKUP($A188, Awario!$A$2:$Z1000, 11, false), "")</f>
        <v/>
      </c>
      <c r="AD188" s="7">
        <f>iferror(VLOOKUP($A188, Awario!$A$2:$Z1000, 12, false), "")</f>
        <v>-0.7814782483</v>
      </c>
      <c r="AE188" s="8">
        <f t="shared" si="3"/>
        <v>-0.8840125838</v>
      </c>
      <c r="AG188" s="7">
        <f t="shared" si="4"/>
        <v>-0.414826363</v>
      </c>
      <c r="AH188" s="7">
        <f>iferror(vlookup(A188, 'October Results'!A$1:AM1000, 39, false), "")</f>
        <v>-0.5543763357</v>
      </c>
      <c r="AI188" s="3">
        <f t="shared" si="5"/>
        <v>-0.4497138562</v>
      </c>
    </row>
    <row r="189">
      <c r="A189" s="3">
        <v>1449.0</v>
      </c>
      <c r="B189" s="1" t="s">
        <v>121</v>
      </c>
      <c r="C189" s="7">
        <f>lookup($A189, NIL!$A62:A1000, NIL!C62:C1000)</f>
        <v>4</v>
      </c>
      <c r="D189" s="7">
        <f>lookup($A189, NIL!$A62:B1000, NIL!D62:D1000)</f>
        <v>1</v>
      </c>
      <c r="E189" s="7">
        <f>lookup($A189, NIL!$A62:D1000, NIL!E62:E1000)</f>
        <v>0.1985627281</v>
      </c>
      <c r="F189" s="7">
        <f>lookup($A189, NIL!$A62:D1000, NIL!F62:F1000)</f>
        <v>0.4169132689</v>
      </c>
      <c r="G189" s="7">
        <f>lookup($A189, NIL!$A62:E1000, NIL!G62:G1000)</f>
        <v>0.3077379985</v>
      </c>
      <c r="H189" s="8">
        <f t="shared" si="1"/>
        <v>0.5547413799</v>
      </c>
      <c r="J189" s="7">
        <f>lookup($A189, TMUI!$A62:H1000, TMUI!C62:C1000)</f>
        <v>64.81</v>
      </c>
      <c r="K189" s="7">
        <f>lookup($A189, TMUI!$A62:I1000, TMUI!D62:D1000)</f>
        <v>43.83</v>
      </c>
      <c r="L189" s="7">
        <f>lookup($A189, TMUI!$A62:J1000, TMUI!E62:E1000)</f>
        <v>51.21</v>
      </c>
      <c r="M189" s="7">
        <f>lookup($A189, TMUI!$A62:K1000, TMUI!F62:F1000)</f>
        <v>24.53</v>
      </c>
      <c r="N189" s="7">
        <f>lookup($A189, TMUI!$A62:L1000, TMUI!G62:G1000)</f>
        <v>-0.6435167877</v>
      </c>
      <c r="O189" s="7">
        <f>lookup($A189, TMUI!$A62:M1000, TMUI!H62:H1000)</f>
        <v>-1.617759976</v>
      </c>
      <c r="P189" s="7">
        <f>lookup($A189, TMUI!$A62:N1000, TMUI!I62:I1000)</f>
        <v>-1.358746342</v>
      </c>
      <c r="Q189" s="7">
        <f>lookup($A189, TMUI!$A62:O1000, TMUI!J62:J1000)</f>
        <v>-1.767481117</v>
      </c>
      <c r="R189" s="7">
        <f>lookup($A189, TMUI!$A62:P1000, TMUI!K62:K1000)</f>
        <v>-1.346876056</v>
      </c>
      <c r="S189" s="8">
        <f t="shared" si="2"/>
        <v>-1.160549894</v>
      </c>
      <c r="U189" s="7">
        <f>iferror(VLOOKUP($A189, Awario!$A$2:$G1000, 3, false), "")</f>
        <v>0</v>
      </c>
      <c r="V189" s="7">
        <f>iferror(VLOOKUP($A189, Awario!$A$2:$Z1000, 4, false), "")</f>
        <v>0</v>
      </c>
      <c r="W189" s="7">
        <f>iferror(VLOOKUP($A189, Awario!$A$2:$Z1000, 5, false), "")</f>
        <v>52</v>
      </c>
      <c r="X189" s="7">
        <f>iferror(VLOOKUP($A189, Awario!$A$2:$G1000, 6, false), "")</f>
        <v>1.716003344</v>
      </c>
      <c r="Y189" s="7" t="b">
        <f>iferror(VLOOKUP($A189, Awario!$A$2:$Z1000, 7, false), "")</f>
        <v>1</v>
      </c>
      <c r="Z189" s="7" t="str">
        <f>iferror(VLOOKUP($A189, Awario!$A$2:$Z1000, 8, false), "")</f>
        <v/>
      </c>
      <c r="AA189" s="7">
        <f>iferror(VLOOKUP($A189, Awario!$A$2:$Z1000, 9, false), "")</f>
        <v>0.3708263365</v>
      </c>
      <c r="AB189" s="7">
        <f>iferror(VLOOKUP($A189, Awario!$A$2:$Z1000, 10, false), "")</f>
        <v>-0.8876481006</v>
      </c>
      <c r="AC189" s="7" t="str">
        <f>iferror(VLOOKUP($A189, Awario!$A$2:$Z1000, 11, false), "")</f>
        <v/>
      </c>
      <c r="AD189" s="7">
        <f>iferror(VLOOKUP($A189, Awario!$A$2:$Z1000, 12, false), "")</f>
        <v>-0.258410882</v>
      </c>
      <c r="AE189" s="8">
        <f t="shared" si="3"/>
        <v>-0.5083413047</v>
      </c>
      <c r="AG189" s="7">
        <f t="shared" si="4"/>
        <v>-0.3713832728</v>
      </c>
      <c r="AH189" s="7">
        <f>iferror(vlookup(A189, 'October Results'!A$1:AM1000, 39, false), "")</f>
        <v>-0.7192840614</v>
      </c>
      <c r="AI189" s="3">
        <f t="shared" si="5"/>
        <v>-0.45835847</v>
      </c>
    </row>
    <row r="190">
      <c r="A190" s="3">
        <v>1360.0</v>
      </c>
      <c r="B190" s="1" t="s">
        <v>103</v>
      </c>
      <c r="C190" s="7">
        <f>lookup($A190, NIL!$A48:A1000, NIL!C48:C1000)</f>
        <v>4</v>
      </c>
      <c r="D190" s="7">
        <f>lookup($A190, NIL!$A48:B1000, NIL!D48:D1000)</f>
        <v>1</v>
      </c>
      <c r="E190" s="7">
        <f>lookup($A190, NIL!$A48:D1000, NIL!E48:E1000)</f>
        <v>0.1985627281</v>
      </c>
      <c r="F190" s="7">
        <f>lookup($A190, NIL!$A48:D1000, NIL!F48:F1000)</f>
        <v>0.4169132689</v>
      </c>
      <c r="G190" s="7">
        <f>lookup($A190, NIL!$A48:E1000, NIL!G48:G1000)</f>
        <v>0.3077379985</v>
      </c>
      <c r="H190" s="8">
        <f t="shared" si="1"/>
        <v>0.5547413799</v>
      </c>
      <c r="J190" s="7">
        <f>lookup($A190, TMUI!$A48:H1000, TMUI!C48:C1000)</f>
        <v>39.08</v>
      </c>
      <c r="K190" s="7">
        <f>lookup($A190, TMUI!$A48:I1000, TMUI!D48:D1000)</f>
        <v>45.09</v>
      </c>
      <c r="L190" s="7">
        <f>lookup($A190, TMUI!$A48:J1000, TMUI!E48:E1000)</f>
        <v>26.84</v>
      </c>
      <c r="M190" s="7">
        <f>lookup($A190, TMUI!$A48:K1000, TMUI!F48:F1000)</f>
        <v>23.45</v>
      </c>
      <c r="N190" s="7">
        <f>lookup($A190, TMUI!$A48:L1000, TMUI!G48:G1000)</f>
        <v>-2.387750854</v>
      </c>
      <c r="O190" s="7">
        <f>lookup($A190, TMUI!$A48:M1000, TMUI!H48:H1000)</f>
        <v>-1.533441148</v>
      </c>
      <c r="P190" s="7">
        <f>lookup($A190, TMUI!$A48:N1000, TMUI!I48:I1000)</f>
        <v>-3.158001927</v>
      </c>
      <c r="Q190" s="7">
        <f>lookup($A190, TMUI!$A48:O1000, TMUI!J48:J1000)</f>
        <v>-1.832108116</v>
      </c>
      <c r="R190" s="7">
        <f>lookup($A190, TMUI!$A48:P1000, TMUI!K48:K1000)</f>
        <v>-2.227825511</v>
      </c>
      <c r="S190" s="8">
        <f t="shared" si="2"/>
        <v>-1.492590202</v>
      </c>
      <c r="U190" s="7" t="str">
        <f>iferror(VLOOKUP($A190, Awario!$A$2:$G1000, 3, false), "")</f>
        <v/>
      </c>
      <c r="V190" s="7" t="str">
        <f>iferror(VLOOKUP($A190, Awario!$A$2:$Z1000, 4, false), "")</f>
        <v/>
      </c>
      <c r="W190" s="7" t="str">
        <f>iferror(VLOOKUP($A190, Awario!$A$2:$Z1000, 5, false), "")</f>
        <v/>
      </c>
      <c r="X190" s="7" t="str">
        <f>iferror(VLOOKUP($A190, Awario!$A$2:$G1000, 6, false), "")</f>
        <v/>
      </c>
      <c r="Y190" s="7" t="str">
        <f>iferror(VLOOKUP($A190, Awario!$A$2:$Z1000, 7, false), "")</f>
        <v/>
      </c>
      <c r="Z190" s="7" t="str">
        <f>iferror(VLOOKUP($A190, Awario!$A$2:$Z1000, 8, false), "")</f>
        <v/>
      </c>
      <c r="AA190" s="7" t="str">
        <f>iferror(VLOOKUP($A190, Awario!$A$2:$Z1000, 9, false), "")</f>
        <v/>
      </c>
      <c r="AB190" s="7" t="str">
        <f>iferror(VLOOKUP($A190, Awario!$A$2:$Z1000, 10, false), "")</f>
        <v/>
      </c>
      <c r="AC190" s="7" t="str">
        <f>iferror(VLOOKUP($A190, Awario!$A$2:$Z1000, 11, false), "")</f>
        <v/>
      </c>
      <c r="AD190" s="7" t="str">
        <f>iferror(VLOOKUP($A190, Awario!$A$2:$Z1000, 12, false), "")</f>
        <v/>
      </c>
      <c r="AE190" s="8" t="str">
        <f t="shared" si="3"/>
        <v/>
      </c>
      <c r="AG190" s="7">
        <f t="shared" si="4"/>
        <v>-0.4689244111</v>
      </c>
      <c r="AH190" s="7" t="str">
        <f>iferror(vlookup(A190, 'October Results'!A$1:AM1000, 39, false), "")</f>
        <v/>
      </c>
      <c r="AI190" s="3">
        <f t="shared" si="5"/>
        <v>-0.4689244111</v>
      </c>
    </row>
    <row r="191">
      <c r="A191" s="3">
        <v>1467.0</v>
      </c>
      <c r="B191" s="13" t="s">
        <v>130</v>
      </c>
      <c r="C191" s="7">
        <f>lookup($A191, NIL!$A71:A1000, NIL!C71:C1000)</f>
        <v>4</v>
      </c>
      <c r="D191" s="7">
        <f>lookup($A191, NIL!$A71:B1000, NIL!D71:D1000)</f>
        <v>1</v>
      </c>
      <c r="E191" s="7">
        <f>lookup($A191, NIL!$A71:D1000, NIL!E71:E1000)</f>
        <v>0.1985627281</v>
      </c>
      <c r="F191" s="7">
        <f>lookup($A191, NIL!$A71:D1000, NIL!F71:F1000)</f>
        <v>0.4169132689</v>
      </c>
      <c r="G191" s="7">
        <f>lookup($A191, NIL!$A71:E1000, NIL!G71:G1000)</f>
        <v>0.3077379985</v>
      </c>
      <c r="H191" s="8">
        <f t="shared" si="1"/>
        <v>0.5547413799</v>
      </c>
      <c r="J191" s="7">
        <f>lookup($A191, TMUI!$A71:H1000, TMUI!C71:C1000)</f>
        <v>47.28</v>
      </c>
      <c r="K191" s="7">
        <f>lookup($A191, TMUI!$A71:I1000, TMUI!D71:D1000)</f>
        <v>40.72</v>
      </c>
      <c r="L191" s="7">
        <f>lookup($A191, TMUI!$A71:J1000, TMUI!E71:E1000)</f>
        <v>41.68</v>
      </c>
      <c r="M191" s="7">
        <f>lookup($A191, TMUI!$A71:K1000, TMUI!F71:F1000)</f>
        <v>27.91</v>
      </c>
      <c r="N191" s="7">
        <f>lookup($A191, TMUI!$A71:L1000, TMUI!G71:G1000)</f>
        <v>-1.831873693</v>
      </c>
      <c r="O191" s="7">
        <f>lookup($A191, TMUI!$A71:M1000, TMUI!H71:H1000)</f>
        <v>-1.82588026</v>
      </c>
      <c r="P191" s="7">
        <f>lookup($A191, TMUI!$A71:N1000, TMUI!I71:I1000)</f>
        <v>-2.06235347</v>
      </c>
      <c r="Q191" s="7">
        <f>lookup($A191, TMUI!$A71:O1000, TMUI!J71:J1000)</f>
        <v>-1.565222544</v>
      </c>
      <c r="R191" s="7">
        <f>lookup($A191, TMUI!$A71:P1000, TMUI!K71:K1000)</f>
        <v>-1.821332492</v>
      </c>
      <c r="S191" s="8">
        <f t="shared" si="2"/>
        <v>-1.34956752</v>
      </c>
      <c r="U191" s="7" t="str">
        <f>iferror(VLOOKUP($A191, Awario!$A$2:$G1000, 3, false), "")</f>
        <v/>
      </c>
      <c r="V191" s="7" t="str">
        <f>iferror(VLOOKUP($A191, Awario!$A$2:$Z1000, 4, false), "")</f>
        <v/>
      </c>
      <c r="W191" s="7" t="str">
        <f>iferror(VLOOKUP($A191, Awario!$A$2:$Z1000, 5, false), "")</f>
        <v/>
      </c>
      <c r="X191" s="7" t="str">
        <f>iferror(VLOOKUP($A191, Awario!$A$2:$G1000, 6, false), "")</f>
        <v/>
      </c>
      <c r="Y191" s="7" t="str">
        <f>iferror(VLOOKUP($A191, Awario!$A$2:$Z1000, 7, false), "")</f>
        <v/>
      </c>
      <c r="Z191" s="7" t="str">
        <f>iferror(VLOOKUP($A191, Awario!$A$2:$Z1000, 8, false), "")</f>
        <v/>
      </c>
      <c r="AA191" s="7" t="str">
        <f>iferror(VLOOKUP($A191, Awario!$A$2:$Z1000, 9, false), "")</f>
        <v/>
      </c>
      <c r="AB191" s="7" t="str">
        <f>iferror(VLOOKUP($A191, Awario!$A$2:$Z1000, 10, false), "")</f>
        <v/>
      </c>
      <c r="AC191" s="7" t="str">
        <f>iferror(VLOOKUP($A191, Awario!$A$2:$Z1000, 11, false), "")</f>
        <v/>
      </c>
      <c r="AD191" s="7" t="str">
        <f>iferror(VLOOKUP($A191, Awario!$A$2:$Z1000, 12, false), "")</f>
        <v/>
      </c>
      <c r="AE191" s="8" t="str">
        <f t="shared" si="3"/>
        <v/>
      </c>
      <c r="AG191" s="7">
        <f t="shared" si="4"/>
        <v>-0.3974130702</v>
      </c>
      <c r="AH191" s="7">
        <f>iferror(vlookup(A191, 'October Results'!A$1:AM1000, 39, false), "")</f>
        <v>-0.7392533933</v>
      </c>
      <c r="AI191" s="3">
        <f t="shared" si="5"/>
        <v>-0.482873151</v>
      </c>
    </row>
    <row r="192">
      <c r="A192" s="3">
        <v>2081.0</v>
      </c>
      <c r="B192" s="1" t="s">
        <v>247</v>
      </c>
      <c r="C192" s="7">
        <f>lookup($A192, NIL!$A200:A1000, NIL!C200:C1000)</f>
        <v>4</v>
      </c>
      <c r="D192" s="7">
        <f>lookup($A192, NIL!$A200:B1000, NIL!D200:D1000)</f>
        <v>1</v>
      </c>
      <c r="E192" s="7">
        <f>lookup($A192, NIL!$A200:D1000, NIL!E200:E1000)</f>
        <v>0.1985627281</v>
      </c>
      <c r="F192" s="7">
        <f>lookup($A192, NIL!$A200:D1000, NIL!F200:F1000)</f>
        <v>0.4169132689</v>
      </c>
      <c r="G192" s="7">
        <f>lookup($A192, NIL!$A200:E1000, NIL!G200:G1000)</f>
        <v>0.3077379985</v>
      </c>
      <c r="H192" s="8">
        <f t="shared" si="1"/>
        <v>0.5547413799</v>
      </c>
      <c r="J192" s="7">
        <f>lookup($A192, TMUI!$A200:H1000, TMUI!C200:C1000)</f>
        <v>38.28</v>
      </c>
      <c r="K192" s="7">
        <f>lookup($A192, TMUI!$A200:I1000, TMUI!D200:D1000)</f>
        <v>37.5</v>
      </c>
      <c r="L192" s="7">
        <f>lookup($A192, TMUI!$A200:J1000, TMUI!E200:E1000)</f>
        <v>34.38</v>
      </c>
      <c r="M192" s="7">
        <f>lookup($A192, TMUI!$A200:K1000, TMUI!F200:F1000)</f>
        <v>17.19</v>
      </c>
      <c r="N192" s="7">
        <f>lookup($A192, TMUI!$A200:L1000, TMUI!G200:G1000)</f>
        <v>-2.441982772</v>
      </c>
      <c r="O192" s="7">
        <f>lookup($A192, TMUI!$A200:M1000, TMUI!H200:H1000)</f>
        <v>-2.041361711</v>
      </c>
      <c r="P192" s="7">
        <f>lookup($A192, TMUI!$A200:N1000, TMUI!I200:I1000)</f>
        <v>-2.601318008</v>
      </c>
      <c r="Q192" s="7">
        <f>lookup($A192, TMUI!$A200:O1000, TMUI!J200:J1000)</f>
        <v>-2.206705354</v>
      </c>
      <c r="R192" s="7">
        <f>lookup($A192, TMUI!$A200:P1000, TMUI!K200:K1000)</f>
        <v>-2.322841961</v>
      </c>
      <c r="S192" s="8">
        <f t="shared" si="2"/>
        <v>-1.524087255</v>
      </c>
      <c r="U192" s="7" t="str">
        <f>iferror(VLOOKUP($A192, Awario!$A$2:$G1000, 3, false), "")</f>
        <v/>
      </c>
      <c r="V192" s="7" t="str">
        <f>iferror(VLOOKUP($A192, Awario!$A$2:$Z1000, 4, false), "")</f>
        <v/>
      </c>
      <c r="W192" s="7" t="str">
        <f>iferror(VLOOKUP($A192, Awario!$A$2:$Z1000, 5, false), "")</f>
        <v/>
      </c>
      <c r="X192" s="7" t="str">
        <f>iferror(VLOOKUP($A192, Awario!$A$2:$G1000, 6, false), "")</f>
        <v/>
      </c>
      <c r="Y192" s="7" t="str">
        <f>iferror(VLOOKUP($A192, Awario!$A$2:$Z1000, 7, false), "")</f>
        <v/>
      </c>
      <c r="Z192" s="7" t="str">
        <f>iferror(VLOOKUP($A192, Awario!$A$2:$Z1000, 8, false), "")</f>
        <v/>
      </c>
      <c r="AA192" s="7" t="str">
        <f>iferror(VLOOKUP($A192, Awario!$A$2:$Z1000, 9, false), "")</f>
        <v/>
      </c>
      <c r="AB192" s="7" t="str">
        <f>iferror(VLOOKUP($A192, Awario!$A$2:$Z1000, 10, false), "")</f>
        <v/>
      </c>
      <c r="AC192" s="7" t="str">
        <f>iferror(VLOOKUP($A192, Awario!$A$2:$Z1000, 11, false), "")</f>
        <v/>
      </c>
      <c r="AD192" s="7" t="str">
        <f>iferror(VLOOKUP($A192, Awario!$A$2:$Z1000, 12, false), "")</f>
        <v/>
      </c>
      <c r="AE192" s="8" t="str">
        <f t="shared" si="3"/>
        <v/>
      </c>
      <c r="AG192" s="7">
        <f t="shared" si="4"/>
        <v>-0.4846729376</v>
      </c>
      <c r="AH192" s="7" t="str">
        <f>iferror(vlookup(A192, 'October Results'!A$1:AM1000, 39, false), "")</f>
        <v/>
      </c>
      <c r="AI192" s="3">
        <f t="shared" si="5"/>
        <v>-0.4846729376</v>
      </c>
    </row>
    <row r="193">
      <c r="A193" s="3">
        <v>1672.0</v>
      </c>
      <c r="B193" s="1" t="s">
        <v>166</v>
      </c>
      <c r="C193" s="7">
        <f>lookup($A193, NIL!$A104:A1000, NIL!C104:C1000)</f>
        <v>2</v>
      </c>
      <c r="D193" s="7">
        <f>lookup($A193, NIL!$A104:B1000, NIL!D104:D1000)</f>
        <v>0</v>
      </c>
      <c r="E193" s="7">
        <f>lookup($A193, NIL!$A104:D1000, NIL!E104:E1000)</f>
        <v>-5.361193659</v>
      </c>
      <c r="F193" s="7">
        <f>lookup($A193, NIL!$A104:D1000, NIL!F104:F1000)</f>
        <v>-2.387775995</v>
      </c>
      <c r="G193" s="7">
        <f>lookup($A193, NIL!$A104:E1000, NIL!G104:G1000)</f>
        <v>-3.874484827</v>
      </c>
      <c r="H193" s="8">
        <f t="shared" si="1"/>
        <v>-1.96837111</v>
      </c>
      <c r="J193" s="7">
        <f>lookup($A193, TMUI!$A104:H1000, TMUI!C104:C1000)</f>
        <v>64.87</v>
      </c>
      <c r="K193" s="7">
        <f>lookup($A193, TMUI!$A104:I1000, TMUI!D104:D1000)</f>
        <v>69.74</v>
      </c>
      <c r="L193" s="7">
        <f>lookup($A193, TMUI!$A104:J1000, TMUI!E104:E1000)</f>
        <v>54.89</v>
      </c>
      <c r="M193" s="7">
        <f>lookup($A193, TMUI!$A104:K1000, TMUI!F104:F1000)</f>
        <v>55.31</v>
      </c>
      <c r="N193" s="7">
        <f>lookup($A193, TMUI!$A104:L1000, TMUI!G104:G1000)</f>
        <v>-0.6394493939</v>
      </c>
      <c r="O193" s="7">
        <f>lookup($A193, TMUI!$A104:M1000, TMUI!H104:H1000)</f>
        <v>0.1161295886</v>
      </c>
      <c r="P193" s="7">
        <f>lookup($A193, TMUI!$A104:N1000, TMUI!I104:I1000)</f>
        <v>-1.087049151</v>
      </c>
      <c r="Q193" s="7">
        <f>lookup($A193, TMUI!$A104:O1000, TMUI!J104:J1000)</f>
        <v>0.07438836922</v>
      </c>
      <c r="R193" s="7">
        <f>lookup($A193, TMUI!$A104:P1000, TMUI!K104:K1000)</f>
        <v>-0.3839951466</v>
      </c>
      <c r="S193" s="8">
        <f t="shared" si="2"/>
        <v>-0.6196734193</v>
      </c>
      <c r="U193" s="7">
        <f>iferror(VLOOKUP($A193, Awario!$A$2:$G1000, 3, false), "")</f>
        <v>3</v>
      </c>
      <c r="V193" s="7">
        <f>iferror(VLOOKUP($A193, Awario!$A$2:$Z1000, 4, false), "")</f>
        <v>51</v>
      </c>
      <c r="W193" s="7">
        <f>iferror(VLOOKUP($A193, Awario!$A$2:$Z1000, 5, false), "")</f>
        <v>577</v>
      </c>
      <c r="X193" s="7">
        <f>iferror(VLOOKUP($A193, Awario!$A$2:$G1000, 6, false), "")</f>
        <v>2.761175813</v>
      </c>
      <c r="Y193" s="7" t="b">
        <f>iferror(VLOOKUP($A193, Awario!$A$2:$Z1000, 7, false), "")</f>
        <v>1</v>
      </c>
      <c r="Z193" s="7" t="str">
        <f>iferror(VLOOKUP($A193, Awario!$A$2:$Z1000, 8, false), "")</f>
        <v/>
      </c>
      <c r="AA193" s="7">
        <f>iferror(VLOOKUP($A193, Awario!$A$2:$Z1000, 9, false), "")</f>
        <v>1.007999467</v>
      </c>
      <c r="AB193" s="7">
        <f>iferror(VLOOKUP($A193, Awario!$A$2:$Z1000, 10, false), "")</f>
        <v>0.691431152</v>
      </c>
      <c r="AC193" s="7" t="str">
        <f>iferror(VLOOKUP($A193, Awario!$A$2:$Z1000, 11, false), "")</f>
        <v/>
      </c>
      <c r="AD193" s="7">
        <f>iferror(VLOOKUP($A193, Awario!$A$2:$Z1000, 12, false), "")</f>
        <v>0.8497153094</v>
      </c>
      <c r="AE193" s="8">
        <f t="shared" si="3"/>
        <v>0.9218000376</v>
      </c>
      <c r="AG193" s="7">
        <f t="shared" si="4"/>
        <v>-0.5554148306</v>
      </c>
      <c r="AH193" s="7">
        <f>iferror(vlookup(A193, 'October Results'!A$1:AM1000, 39, false), "")</f>
        <v>-0.2851466481</v>
      </c>
      <c r="AI193" s="3">
        <f t="shared" si="5"/>
        <v>-0.487847785</v>
      </c>
    </row>
    <row r="194">
      <c r="A194" s="3">
        <v>1481.0</v>
      </c>
      <c r="B194" s="1" t="s">
        <v>134</v>
      </c>
      <c r="C194" s="7">
        <f>lookup($A194, NIL!$A76:A1000, NIL!C76:C1000)</f>
        <v>4</v>
      </c>
      <c r="D194" s="7">
        <f>lookup($A194, NIL!$A76:B1000, NIL!D76:D1000)</f>
        <v>1</v>
      </c>
      <c r="E194" s="7">
        <f>lookup($A194, NIL!$A76:D1000, NIL!E76:E1000)</f>
        <v>0.1985627281</v>
      </c>
      <c r="F194" s="7">
        <f>lookup($A194, NIL!$A76:D1000, NIL!F76:F1000)</f>
        <v>0.4169132689</v>
      </c>
      <c r="G194" s="7">
        <f>lookup($A194, NIL!$A76:E1000, NIL!G76:G1000)</f>
        <v>0.3077379985</v>
      </c>
      <c r="H194" s="8">
        <f t="shared" si="1"/>
        <v>0.5547413799</v>
      </c>
      <c r="J194" s="7">
        <f>lookup($A194, TMUI!$A76:H1000, TMUI!C76:C1000)</f>
        <v>46.06</v>
      </c>
      <c r="K194" s="7">
        <f>lookup($A194, TMUI!$A76:I1000, TMUI!D76:D1000)</f>
        <v>62.03</v>
      </c>
      <c r="L194" s="7">
        <f>lookup($A194, TMUI!$A76:J1000, TMUI!E76:E1000)</f>
        <v>56.95</v>
      </c>
      <c r="M194" s="7">
        <f>lookup($A194, TMUI!$A76:K1000, TMUI!F76:F1000)</f>
        <v>41.64</v>
      </c>
      <c r="N194" s="7">
        <f>lookup($A194, TMUI!$A76:L1000, TMUI!G76:G1000)</f>
        <v>-1.914577369</v>
      </c>
      <c r="O194" s="7">
        <f>lookup($A194, TMUI!$A76:M1000, TMUI!H76:H1000)</f>
        <v>-0.3998213394</v>
      </c>
      <c r="P194" s="7">
        <f>lookup($A194, TMUI!$A76:N1000, TMUI!I76:I1000)</f>
        <v>-0.934957788</v>
      </c>
      <c r="Q194" s="7">
        <f>lookup($A194, TMUI!$A76:O1000, TMUI!J76:J1000)</f>
        <v>-0.743621893</v>
      </c>
      <c r="R194" s="7">
        <f>lookup($A194, TMUI!$A76:P1000, TMUI!K76:K1000)</f>
        <v>-0.9982445972</v>
      </c>
      <c r="S194" s="8">
        <f t="shared" si="2"/>
        <v>-0.9991219131</v>
      </c>
      <c r="U194" s="7">
        <f>iferror(VLOOKUP($A194, Awario!$A$2:$G1000, 3, false), "")</f>
        <v>0</v>
      </c>
      <c r="V194" s="7">
        <f>iferror(VLOOKUP($A194, Awario!$A$2:$Z1000, 4, false), "")</f>
        <v>0</v>
      </c>
      <c r="W194" s="7">
        <f>iferror(VLOOKUP($A194, Awario!$A$2:$Z1000, 5, false), "")</f>
        <v>0</v>
      </c>
      <c r="X194" s="7">
        <f>iferror(VLOOKUP($A194, Awario!$A$2:$G1000, 6, false), "")</f>
        <v>0</v>
      </c>
      <c r="Y194" s="7" t="b">
        <f>iferror(VLOOKUP($A194, Awario!$A$2:$Z1000, 7, false), "")</f>
        <v>1</v>
      </c>
      <c r="Z194" s="7" t="str">
        <f>iferror(VLOOKUP($A194, Awario!$A$2:$Z1000, 8, false), "")</f>
        <v/>
      </c>
      <c r="AA194" s="7">
        <f>iferror(VLOOKUP($A194, Awario!$A$2:$Z1000, 9, false), "")</f>
        <v>-0.6753083961</v>
      </c>
      <c r="AB194" s="7">
        <f>iferror(VLOOKUP($A194, Awario!$A$2:$Z1000, 10, false), "")</f>
        <v>-0.8876481006</v>
      </c>
      <c r="AC194" s="7" t="str">
        <f>iferror(VLOOKUP($A194, Awario!$A$2:$Z1000, 11, false), "")</f>
        <v/>
      </c>
      <c r="AD194" s="7">
        <f>iferror(VLOOKUP($A194, Awario!$A$2:$Z1000, 12, false), "")</f>
        <v>-0.7814782483</v>
      </c>
      <c r="AE194" s="8">
        <f t="shared" si="3"/>
        <v>-0.8840125838</v>
      </c>
      <c r="AG194" s="7">
        <f t="shared" si="4"/>
        <v>-0.4427977057</v>
      </c>
      <c r="AH194" s="7">
        <f>iferror(vlookup(A194, 'October Results'!A$1:AM1000, 39, false), "")</f>
        <v>-0.6337850796</v>
      </c>
      <c r="AI194" s="3">
        <f t="shared" si="5"/>
        <v>-0.4905445492</v>
      </c>
    </row>
    <row r="195">
      <c r="A195" s="3">
        <v>245.0</v>
      </c>
      <c r="B195" s="1" t="s">
        <v>47</v>
      </c>
      <c r="C195" s="7">
        <f>lookup($A195, NIL!$A4:A1000, NIL!C4:C1000)</f>
        <v>2</v>
      </c>
      <c r="D195" s="7">
        <f>lookup($A195, NIL!$A4:B1000, NIL!D4:D1000)</f>
        <v>1</v>
      </c>
      <c r="E195" s="7">
        <f>lookup($A195, NIL!$A4:D1000, NIL!E4:E1000)</f>
        <v>-5.361193659</v>
      </c>
      <c r="F195" s="7">
        <f>lookup($A195, NIL!$A4:D1000, NIL!F4:F1000)</f>
        <v>0.4169132689</v>
      </c>
      <c r="G195" s="7">
        <f>lookup($A195, NIL!$A4:E1000, NIL!G4:G1000)</f>
        <v>-2.472140195</v>
      </c>
      <c r="H195" s="8">
        <f t="shared" si="1"/>
        <v>-1.572304104</v>
      </c>
      <c r="J195" s="7">
        <f>lookup($A195, TMUI!$A4:H1000, TMUI!C4:C1000)</f>
        <v>74.75</v>
      </c>
      <c r="K195" s="7">
        <f>lookup($A195, TMUI!$A4:I1000, TMUI!D4:D1000)</f>
        <v>70.95</v>
      </c>
      <c r="L195" s="7">
        <f>lookup($A195, TMUI!$A4:J1000, TMUI!E4:E1000)</f>
        <v>71.44</v>
      </c>
      <c r="M195" s="7">
        <f>lookup($A195, TMUI!$A4:K1000, TMUI!F4:F1000)</f>
        <v>65.93</v>
      </c>
      <c r="N195" s="7">
        <f>lookup($A195, TMUI!$A4:L1000, TMUI!G4:G1000)</f>
        <v>0.03031479485</v>
      </c>
      <c r="O195" s="7">
        <f>lookup($A195, TMUI!$A4:M1000, TMUI!H4:H1000)</f>
        <v>0.1971024321</v>
      </c>
      <c r="P195" s="7">
        <f>lookup($A195, TMUI!$A4:N1000, TMUI!I4:I1000)</f>
        <v>0.1348499028</v>
      </c>
      <c r="Q195" s="7">
        <f>lookup($A195, TMUI!$A4:O1000, TMUI!J4:J1000)</f>
        <v>0.7098871977</v>
      </c>
      <c r="R195" s="7">
        <f>lookup($A195, TMUI!$A4:P1000, TMUI!K4:K1000)</f>
        <v>0.2680385819</v>
      </c>
      <c r="S195" s="8">
        <f t="shared" si="2"/>
        <v>0.5177244266</v>
      </c>
      <c r="U195" s="7">
        <f>iferror(VLOOKUP($A195, Awario!$A$2:$G1000, 3, false), "")</f>
        <v>2</v>
      </c>
      <c r="V195" s="7">
        <f>iferror(VLOOKUP($A195, Awario!$A$2:$Z1000, 4, false), "")</f>
        <v>0</v>
      </c>
      <c r="W195" s="7">
        <f>iferror(VLOOKUP($A195, Awario!$A$2:$Z1000, 5, false), "")</f>
        <v>0</v>
      </c>
      <c r="X195" s="7">
        <f>iferror(VLOOKUP($A195, Awario!$A$2:$G1000, 6, false), "")</f>
        <v>0</v>
      </c>
      <c r="Y195" s="7" t="b">
        <f>iferror(VLOOKUP($A195, Awario!$A$2:$Z1000, 7, false), "")</f>
        <v>1</v>
      </c>
      <c r="Z195" s="7" t="str">
        <f>iferror(VLOOKUP($A195, Awario!$A$2:$Z1000, 8, false), "")</f>
        <v/>
      </c>
      <c r="AA195" s="7">
        <f>iferror(VLOOKUP($A195, Awario!$A$2:$Z1000, 9, false), "")</f>
        <v>-0.6753083961</v>
      </c>
      <c r="AB195" s="7">
        <f>iferror(VLOOKUP($A195, Awario!$A$2:$Z1000, 10, false), "")</f>
        <v>0.1650714012</v>
      </c>
      <c r="AC195" s="7" t="str">
        <f>iferror(VLOOKUP($A195, Awario!$A$2:$Z1000, 11, false), "")</f>
        <v/>
      </c>
      <c r="AD195" s="7">
        <f>iferror(VLOOKUP($A195, Awario!$A$2:$Z1000, 12, false), "")</f>
        <v>-0.2551184975</v>
      </c>
      <c r="AE195" s="8">
        <f t="shared" si="3"/>
        <v>-0.5050925633</v>
      </c>
      <c r="AG195" s="7">
        <f t="shared" si="4"/>
        <v>-0.5198907469</v>
      </c>
      <c r="AH195" s="7">
        <f>iferror(vlookup(A195, 'October Results'!A$1:AM1000, 39, false), "")</f>
        <v>-0.4331230825</v>
      </c>
      <c r="AI195" s="3">
        <f t="shared" si="5"/>
        <v>-0.4981988308</v>
      </c>
    </row>
    <row r="196">
      <c r="A196" s="3">
        <v>1590.0</v>
      </c>
      <c r="B196" s="1" t="s">
        <v>149</v>
      </c>
      <c r="C196" s="7">
        <f>lookup($A196, NIL!$A89:A1000, NIL!C89:C1000)</f>
        <v>4</v>
      </c>
      <c r="D196" s="7">
        <f>lookup($A196, NIL!$A89:B1000, NIL!D89:D1000)</f>
        <v>1</v>
      </c>
      <c r="E196" s="7">
        <f>lookup($A196, NIL!$A89:D1000, NIL!E89:E1000)</f>
        <v>0.1985627281</v>
      </c>
      <c r="F196" s="7">
        <f>lookup($A196, NIL!$A89:D1000, NIL!F89:F1000)</f>
        <v>0.4169132689</v>
      </c>
      <c r="G196" s="7">
        <f>lookup($A196, NIL!$A89:E1000, NIL!G89:G1000)</f>
        <v>0.3077379985</v>
      </c>
      <c r="H196" s="8">
        <f t="shared" si="1"/>
        <v>0.5547413799</v>
      </c>
      <c r="J196" s="7">
        <f>lookup($A196, TMUI!$A89:H1000, TMUI!C89:C1000)</f>
        <v>56.52</v>
      </c>
      <c r="K196" s="7">
        <f>lookup($A196, TMUI!$A89:I1000, TMUI!D89:D1000)</f>
        <v>52.54</v>
      </c>
      <c r="L196" s="7">
        <f>lookup($A196, TMUI!$A89:J1000, TMUI!E89:E1000)</f>
        <v>54.23</v>
      </c>
      <c r="M196" s="7">
        <f>lookup($A196, TMUI!$A89:K1000, TMUI!F89:F1000)</f>
        <v>34.68</v>
      </c>
      <c r="N196" s="7">
        <f>lookup($A196, TMUI!$A89:L1000, TMUI!G89:G1000)</f>
        <v>-1.205495039</v>
      </c>
      <c r="O196" s="7">
        <f>lookup($A196, TMUI!$A89:M1000, TMUI!H89:H1000)</f>
        <v>-1.034889343</v>
      </c>
      <c r="P196" s="7">
        <f>lookup($A196, TMUI!$A89:N1000, TMUI!I89:I1000)</f>
        <v>-1.135777451</v>
      </c>
      <c r="Q196" s="7">
        <f>lookup($A196, TMUI!$A89:O1000, TMUI!J89:J1000)</f>
        <v>-1.160107001</v>
      </c>
      <c r="R196" s="7">
        <f>lookup($A196, TMUI!$A89:P1000, TMUI!K89:K1000)</f>
        <v>-1.134067209</v>
      </c>
      <c r="S196" s="8">
        <f t="shared" si="2"/>
        <v>-1.064925917</v>
      </c>
      <c r="U196" s="7">
        <f>iferror(VLOOKUP($A196, Awario!$A$2:$G1000, 3, false), "")</f>
        <v>0</v>
      </c>
      <c r="V196" s="7">
        <f>iferror(VLOOKUP($A196, Awario!$A$2:$Z1000, 4, false), "")</f>
        <v>0</v>
      </c>
      <c r="W196" s="7">
        <f>iferror(VLOOKUP($A196, Awario!$A$2:$Z1000, 5, false), "")</f>
        <v>0</v>
      </c>
      <c r="X196" s="7">
        <f>iferror(VLOOKUP($A196, Awario!$A$2:$G1000, 6, false), "")</f>
        <v>0</v>
      </c>
      <c r="Y196" s="7" t="b">
        <f>iferror(VLOOKUP($A196, Awario!$A$2:$Z1000, 7, false), "")</f>
        <v>1</v>
      </c>
      <c r="Z196" s="7" t="str">
        <f>iferror(VLOOKUP($A196, Awario!$A$2:$Z1000, 8, false), "")</f>
        <v/>
      </c>
      <c r="AA196" s="7">
        <f>iferror(VLOOKUP($A196, Awario!$A$2:$Z1000, 9, false), "")</f>
        <v>-0.6753083961</v>
      </c>
      <c r="AB196" s="7">
        <f>iferror(VLOOKUP($A196, Awario!$A$2:$Z1000, 10, false), "")</f>
        <v>-0.8876481006</v>
      </c>
      <c r="AC196" s="7" t="str">
        <f>iferror(VLOOKUP($A196, Awario!$A$2:$Z1000, 11, false), "")</f>
        <v/>
      </c>
      <c r="AD196" s="7">
        <f>iferror(VLOOKUP($A196, Awario!$A$2:$Z1000, 12, false), "")</f>
        <v>-0.7814782483</v>
      </c>
      <c r="AE196" s="8">
        <f t="shared" si="3"/>
        <v>-0.8840125838</v>
      </c>
      <c r="AG196" s="7">
        <f t="shared" si="4"/>
        <v>-0.4647323736</v>
      </c>
      <c r="AH196" s="7">
        <f>iferror(vlookup(A196, 'October Results'!A$1:AM1000, 39, false), "")</f>
        <v>-0.6109772816</v>
      </c>
      <c r="AI196" s="3">
        <f t="shared" si="5"/>
        <v>-0.5012936006</v>
      </c>
    </row>
    <row r="197">
      <c r="A197" s="3">
        <v>1755.0</v>
      </c>
      <c r="B197" s="1" t="s">
        <v>183</v>
      </c>
      <c r="C197" s="7">
        <f>lookup($A197, NIL!$A126:A1000, NIL!C126:C1000)</f>
        <v>4</v>
      </c>
      <c r="D197" s="7">
        <f>lookup($A197, NIL!$A126:B1000, NIL!D126:D1000)</f>
        <v>1</v>
      </c>
      <c r="E197" s="7">
        <f>lookup($A197, NIL!$A126:D1000, NIL!E126:E1000)</f>
        <v>0.1985627281</v>
      </c>
      <c r="F197" s="7">
        <f>lookup($A197, NIL!$A126:D1000, NIL!F126:F1000)</f>
        <v>0.4169132689</v>
      </c>
      <c r="G197" s="7">
        <f>lookup($A197, NIL!$A126:E1000, NIL!G126:G1000)</f>
        <v>0.3077379985</v>
      </c>
      <c r="H197" s="8">
        <f t="shared" si="1"/>
        <v>0.5547413799</v>
      </c>
      <c r="J197" s="7">
        <f>lookup($A197, TMUI!$A126:H1000, TMUI!C126:C1000)</f>
        <v>66.48</v>
      </c>
      <c r="K197" s="7">
        <f>lookup($A197, TMUI!$A126:I1000, TMUI!D126:D1000)</f>
        <v>37.04</v>
      </c>
      <c r="L197" s="7">
        <f>lookup($A197, TMUI!$A126:J1000, TMUI!E126:E1000)</f>
        <v>62.38</v>
      </c>
      <c r="M197" s="7">
        <f>lookup($A197, TMUI!$A126:K1000, TMUI!F126:F1000)</f>
        <v>33.67</v>
      </c>
      <c r="N197" s="7">
        <f>lookup($A197, TMUI!$A126:L1000, TMUI!G126:G1000)</f>
        <v>-0.5303076587</v>
      </c>
      <c r="O197" s="7">
        <f>lookup($A197, TMUI!$A126:M1000, TMUI!H126:H1000)</f>
        <v>-2.072144775</v>
      </c>
      <c r="P197" s="7">
        <f>lookup($A197, TMUI!$A126:N1000, TMUI!I126:I1000)</f>
        <v>-0.5340567693</v>
      </c>
      <c r="Q197" s="7">
        <f>lookup($A197, TMUI!$A126:O1000, TMUI!J126:J1000)</f>
        <v>-1.220545213</v>
      </c>
      <c r="R197" s="7">
        <f>lookup($A197, TMUI!$A126:P1000, TMUI!K126:K1000)</f>
        <v>-1.089263604</v>
      </c>
      <c r="S197" s="8">
        <f t="shared" si="2"/>
        <v>-1.043677922</v>
      </c>
      <c r="U197" s="7">
        <f>iferror(VLOOKUP($A197, Awario!$A$2:$G1000, 3, false), "")</f>
        <v>0</v>
      </c>
      <c r="V197" s="7">
        <f>iferror(VLOOKUP($A197, Awario!$A$2:$Z1000, 4, false), "")</f>
        <v>0</v>
      </c>
      <c r="W197" s="7">
        <f>iferror(VLOOKUP($A197, Awario!$A$2:$Z1000, 5, false), "")</f>
        <v>0</v>
      </c>
      <c r="X197" s="7">
        <f>iferror(VLOOKUP($A197, Awario!$A$2:$G1000, 6, false), "")</f>
        <v>0</v>
      </c>
      <c r="Y197" s="7" t="b">
        <f>iferror(VLOOKUP($A197, Awario!$A$2:$Z1000, 7, false), "")</f>
        <v>1</v>
      </c>
      <c r="Z197" s="7" t="str">
        <f>iferror(VLOOKUP($A197, Awario!$A$2:$Z1000, 8, false), "")</f>
        <v/>
      </c>
      <c r="AA197" s="7">
        <f>iferror(VLOOKUP($A197, Awario!$A$2:$Z1000, 9, false), "")</f>
        <v>-0.6753083961</v>
      </c>
      <c r="AB197" s="7">
        <f>iferror(VLOOKUP($A197, Awario!$A$2:$Z1000, 10, false), "")</f>
        <v>-0.8876481006</v>
      </c>
      <c r="AC197" s="7" t="str">
        <f>iferror(VLOOKUP($A197, Awario!$A$2:$Z1000, 11, false), "")</f>
        <v/>
      </c>
      <c r="AD197" s="7">
        <f>iferror(VLOOKUP($A197, Awario!$A$2:$Z1000, 12, false), "")</f>
        <v>-0.7814782483</v>
      </c>
      <c r="AE197" s="8">
        <f t="shared" si="3"/>
        <v>-0.8840125838</v>
      </c>
      <c r="AG197" s="7">
        <f t="shared" si="4"/>
        <v>-0.4576497085</v>
      </c>
      <c r="AH197" s="7">
        <f>iferror(vlookup(A197, 'October Results'!A$1:AM1000, 39, false), "")</f>
        <v>-0.6425859852</v>
      </c>
      <c r="AI197" s="3">
        <f t="shared" si="5"/>
        <v>-0.5038837777</v>
      </c>
    </row>
    <row r="198">
      <c r="A198" s="3">
        <v>1451.0</v>
      </c>
      <c r="B198" s="1" t="s">
        <v>122</v>
      </c>
      <c r="C198" s="7">
        <f>lookup($A198, NIL!$A63:A1000, NIL!C63:C1000)</f>
        <v>4</v>
      </c>
      <c r="D198" s="7">
        <f>lookup($A198, NIL!$A63:B1000, NIL!D63:D1000)</f>
        <v>1</v>
      </c>
      <c r="E198" s="7">
        <f>lookup($A198, NIL!$A63:D1000, NIL!E63:E1000)</f>
        <v>0.1985627281</v>
      </c>
      <c r="F198" s="7">
        <f>lookup($A198, NIL!$A63:D1000, NIL!F63:F1000)</f>
        <v>0.4169132689</v>
      </c>
      <c r="G198" s="7">
        <f>lookup($A198, NIL!$A63:E1000, NIL!G63:G1000)</f>
        <v>0.3077379985</v>
      </c>
      <c r="H198" s="8">
        <f t="shared" si="1"/>
        <v>0.5547413799</v>
      </c>
      <c r="J198" s="7">
        <f>lookup($A198, TMUI!$A63:H1000, TMUI!C63:C1000)</f>
        <v>64.65</v>
      </c>
      <c r="K198" s="7">
        <f>lookup($A198, TMUI!$A63:I1000, TMUI!D63:D1000)</f>
        <v>59.98</v>
      </c>
      <c r="L198" s="7">
        <f>lookup($A198, TMUI!$A63:J1000, TMUI!E63:E1000)</f>
        <v>49.75</v>
      </c>
      <c r="M198" s="7">
        <f>lookup($A198, TMUI!$A63:K1000, TMUI!F63:F1000)</f>
        <v>40.04</v>
      </c>
      <c r="N198" s="7">
        <f>lookup($A198, TMUI!$A63:L1000, TMUI!G63:G1000)</f>
        <v>-0.6543631713</v>
      </c>
      <c r="O198" s="7">
        <f>lookup($A198, TMUI!$A63:M1000, TMUI!H63:H1000)</f>
        <v>-0.5370067353</v>
      </c>
      <c r="P198" s="7">
        <f>lookup($A198, TMUI!$A63:N1000, TMUI!I63:I1000)</f>
        <v>-1.466539249</v>
      </c>
      <c r="Q198" s="7">
        <f>lookup($A198, TMUI!$A63:O1000, TMUI!J63:J1000)</f>
        <v>-0.839365596</v>
      </c>
      <c r="R198" s="7">
        <f>lookup($A198, TMUI!$A63:P1000, TMUI!K63:K1000)</f>
        <v>-0.874318688</v>
      </c>
      <c r="S198" s="8">
        <f t="shared" si="2"/>
        <v>-0.9350500992</v>
      </c>
      <c r="U198" s="7">
        <f>iferror(VLOOKUP($A198, Awario!$A$2:$G1000, 3, false), "")</f>
        <v>0</v>
      </c>
      <c r="V198" s="7">
        <f>iferror(VLOOKUP($A198, Awario!$A$2:$Z1000, 4, false), "")</f>
        <v>0</v>
      </c>
      <c r="W198" s="7">
        <f>iferror(VLOOKUP($A198, Awario!$A$2:$Z1000, 5, false), "")</f>
        <v>0</v>
      </c>
      <c r="X198" s="7">
        <f>iferror(VLOOKUP($A198, Awario!$A$2:$G1000, 6, false), "")</f>
        <v>0</v>
      </c>
      <c r="Y198" s="7" t="b">
        <f>iferror(VLOOKUP($A198, Awario!$A$2:$Z1000, 7, false), "")</f>
        <v>1</v>
      </c>
      <c r="Z198" s="7" t="str">
        <f>iferror(VLOOKUP($A198, Awario!$A$2:$Z1000, 8, false), "")</f>
        <v/>
      </c>
      <c r="AA198" s="7">
        <f>iferror(VLOOKUP($A198, Awario!$A$2:$Z1000, 9, false), "")</f>
        <v>-0.6753083961</v>
      </c>
      <c r="AB198" s="7">
        <f>iferror(VLOOKUP($A198, Awario!$A$2:$Z1000, 10, false), "")</f>
        <v>-0.8876481006</v>
      </c>
      <c r="AC198" s="7" t="str">
        <f>iferror(VLOOKUP($A198, Awario!$A$2:$Z1000, 11, false), "")</f>
        <v/>
      </c>
      <c r="AD198" s="7">
        <f>iferror(VLOOKUP($A198, Awario!$A$2:$Z1000, 12, false), "")</f>
        <v>-0.7814782483</v>
      </c>
      <c r="AE198" s="8">
        <f t="shared" si="3"/>
        <v>-0.8840125838</v>
      </c>
      <c r="AG198" s="7">
        <f t="shared" si="4"/>
        <v>-0.4214404344</v>
      </c>
      <c r="AH198" s="7">
        <f>iferror(vlookup(A198, 'October Results'!A$1:AM1000, 39, false), "")</f>
        <v>-0.8109583644</v>
      </c>
      <c r="AI198" s="3">
        <f t="shared" si="5"/>
        <v>-0.5188199169</v>
      </c>
    </row>
    <row r="199">
      <c r="A199" s="3">
        <v>1873.0</v>
      </c>
      <c r="B199" s="1" t="s">
        <v>214</v>
      </c>
      <c r="C199" s="7">
        <f>lookup($A199, NIL!$A158:A1000, NIL!C158:C1000)</f>
        <v>4</v>
      </c>
      <c r="D199" s="7">
        <f>lookup($A199, NIL!$A158:B1000, NIL!D158:D1000)</f>
        <v>1</v>
      </c>
      <c r="E199" s="7">
        <f>lookup($A199, NIL!$A158:D1000, NIL!E158:E1000)</f>
        <v>0.1985627281</v>
      </c>
      <c r="F199" s="7">
        <f>lookup($A199, NIL!$A158:D1000, NIL!F158:F1000)</f>
        <v>0.4169132689</v>
      </c>
      <c r="G199" s="7">
        <f>lookup($A199, NIL!$A158:E1000, NIL!G158:G1000)</f>
        <v>0.3077379985</v>
      </c>
      <c r="H199" s="8">
        <f t="shared" si="1"/>
        <v>0.5547413799</v>
      </c>
      <c r="J199" s="7">
        <f>lookup($A199, TMUI!$A158:H1000, TMUI!C158:C1000)</f>
        <v>42.93</v>
      </c>
      <c r="K199" s="7">
        <f>lookup($A199, TMUI!$A158:I1000, TMUI!D158:D1000)</f>
        <v>38.05</v>
      </c>
      <c r="L199" s="7">
        <f>lookup($A199, TMUI!$A158:J1000, TMUI!E158:E1000)</f>
        <v>52.34</v>
      </c>
      <c r="M199" s="7">
        <f>lookup($A199, TMUI!$A158:K1000, TMUI!F158:F1000)</f>
        <v>30.66</v>
      </c>
      <c r="N199" s="7">
        <f>lookup($A199, TMUI!$A158:L1000, TMUI!G158:G1000)</f>
        <v>-2.126759748</v>
      </c>
      <c r="O199" s="7">
        <f>lookup($A199, TMUI!$A158:M1000, TMUI!H158:H1000)</f>
        <v>-2.004555873</v>
      </c>
      <c r="P199" s="7">
        <f>lookup($A199, TMUI!$A158:N1000, TMUI!I158:I1000)</f>
        <v>-1.275317585</v>
      </c>
      <c r="Q199" s="7">
        <f>lookup($A199, TMUI!$A158:O1000, TMUI!J158:J1000)</f>
        <v>-1.400663055</v>
      </c>
      <c r="R199" s="7">
        <f>lookup($A199, TMUI!$A158:P1000, TMUI!K158:K1000)</f>
        <v>-1.701824065</v>
      </c>
      <c r="S199" s="8">
        <f t="shared" si="2"/>
        <v>-1.304539791</v>
      </c>
      <c r="U199" s="7">
        <f>iferror(VLOOKUP($A199, Awario!$A$2:$G1000, 3, false), "")</f>
        <v>0</v>
      </c>
      <c r="V199" s="7">
        <f>iferror(VLOOKUP($A199, Awario!$A$2:$Z1000, 4, false), "")</f>
        <v>0</v>
      </c>
      <c r="W199" s="7">
        <f>iferror(VLOOKUP($A199, Awario!$A$2:$Z1000, 5, false), "")</f>
        <v>0</v>
      </c>
      <c r="X199" s="7">
        <f>iferror(VLOOKUP($A199, Awario!$A$2:$G1000, 6, false), "")</f>
        <v>0</v>
      </c>
      <c r="Y199" s="7" t="b">
        <f>iferror(VLOOKUP($A199, Awario!$A$2:$Z1000, 7, false), "")</f>
        <v>1</v>
      </c>
      <c r="Z199" s="7" t="str">
        <f>iferror(VLOOKUP($A199, Awario!$A$2:$Z1000, 8, false), "")</f>
        <v/>
      </c>
      <c r="AA199" s="7">
        <f>iferror(VLOOKUP($A199, Awario!$A$2:$Z1000, 9, false), "")</f>
        <v>-0.6753083961</v>
      </c>
      <c r="AB199" s="7">
        <f>iferror(VLOOKUP($A199, Awario!$A$2:$Z1000, 10, false), "")</f>
        <v>-0.8876481006</v>
      </c>
      <c r="AC199" s="7" t="str">
        <f>iferror(VLOOKUP($A199, Awario!$A$2:$Z1000, 11, false), "")</f>
        <v/>
      </c>
      <c r="AD199" s="7">
        <f>iferror(VLOOKUP($A199, Awario!$A$2:$Z1000, 12, false), "")</f>
        <v>-0.7814782483</v>
      </c>
      <c r="AE199" s="8">
        <f t="shared" si="3"/>
        <v>-0.8840125838</v>
      </c>
      <c r="AG199" s="7">
        <f t="shared" si="4"/>
        <v>-0.5446036648</v>
      </c>
      <c r="AH199" s="7">
        <f>iferror(vlookup(A199, 'October Results'!A$1:AM1000, 39, false), "")</f>
        <v>-0.4431386202</v>
      </c>
      <c r="AI199" s="3">
        <f t="shared" si="5"/>
        <v>-0.5192374037</v>
      </c>
    </row>
    <row r="200">
      <c r="A200" s="3">
        <v>1833.0</v>
      </c>
      <c r="B200" s="1" t="s">
        <v>198</v>
      </c>
      <c r="C200" s="7">
        <f>lookup($A200, NIL!$A139:A1000, NIL!C139:C1000)</f>
        <v>4</v>
      </c>
      <c r="D200" s="7">
        <f>lookup($A200, NIL!$A139:B1000, NIL!D139:D1000)</f>
        <v>1</v>
      </c>
      <c r="E200" s="7">
        <f>lookup($A200, NIL!$A139:D1000, NIL!E139:E1000)</f>
        <v>0.1985627281</v>
      </c>
      <c r="F200" s="7">
        <f>lookup($A200, NIL!$A139:D1000, NIL!F139:F1000)</f>
        <v>0.4169132689</v>
      </c>
      <c r="G200" s="7">
        <f>lookup($A200, NIL!$A139:E1000, NIL!G139:G1000)</f>
        <v>0.3077379985</v>
      </c>
      <c r="H200" s="8">
        <f t="shared" si="1"/>
        <v>0.5547413799</v>
      </c>
      <c r="J200" s="7">
        <f>lookup($A200, TMUI!$A139:H1000, TMUI!C139:C1000)</f>
        <v>65.78</v>
      </c>
      <c r="K200" s="7">
        <f>lookup($A200, TMUI!$A139:I1000, TMUI!D139:D1000)</f>
        <v>35.9</v>
      </c>
      <c r="L200" s="7">
        <f>lookup($A200, TMUI!$A139:J1000, TMUI!E139:E1000)</f>
        <v>51.37</v>
      </c>
      <c r="M200" s="7">
        <f>lookup($A200, TMUI!$A139:K1000, TMUI!F139:F1000)</f>
        <v>22.03</v>
      </c>
      <c r="N200" s="7">
        <f>lookup($A200, TMUI!$A139:L1000, TMUI!G139:G1000)</f>
        <v>-0.577760587</v>
      </c>
      <c r="O200" s="7">
        <f>lookup($A200, TMUI!$A139:M1000, TMUI!H139:H1000)</f>
        <v>-2.148433239</v>
      </c>
      <c r="P200" s="7">
        <f>lookup($A200, TMUI!$A139:N1000, TMUI!I139:I1000)</f>
        <v>-1.346933421</v>
      </c>
      <c r="Q200" s="7">
        <f>lookup($A200, TMUI!$A139:O1000, TMUI!J139:J1000)</f>
        <v>-1.917080653</v>
      </c>
      <c r="R200" s="7">
        <f>lookup($A200, TMUI!$A139:P1000, TMUI!K139:K1000)</f>
        <v>-1.497551975</v>
      </c>
      <c r="S200" s="8">
        <f t="shared" si="2"/>
        <v>-1.223745061</v>
      </c>
      <c r="U200" s="7">
        <f>iferror(VLOOKUP($A200, Awario!$A$2:$G1000, 3, false), "")</f>
        <v>0</v>
      </c>
      <c r="V200" s="7">
        <f>iferror(VLOOKUP($A200, Awario!$A$2:$Z1000, 4, false), "")</f>
        <v>0</v>
      </c>
      <c r="W200" s="7">
        <f>iferror(VLOOKUP($A200, Awario!$A$2:$Z1000, 5, false), "")</f>
        <v>0</v>
      </c>
      <c r="X200" s="7">
        <f>iferror(VLOOKUP($A200, Awario!$A$2:$G1000, 6, false), "")</f>
        <v>0</v>
      </c>
      <c r="Y200" s="7" t="b">
        <f>iferror(VLOOKUP($A200, Awario!$A$2:$Z1000, 7, false), "")</f>
        <v>1</v>
      </c>
      <c r="Z200" s="7" t="str">
        <f>iferror(VLOOKUP($A200, Awario!$A$2:$Z1000, 8, false), "")</f>
        <v/>
      </c>
      <c r="AA200" s="7">
        <f>iferror(VLOOKUP($A200, Awario!$A$2:$Z1000, 9, false), "")</f>
        <v>-0.6753083961</v>
      </c>
      <c r="AB200" s="7">
        <f>iferror(VLOOKUP($A200, Awario!$A$2:$Z1000, 10, false), "")</f>
        <v>-0.8876481006</v>
      </c>
      <c r="AC200" s="7" t="str">
        <f>iferror(VLOOKUP($A200, Awario!$A$2:$Z1000, 11, false), "")</f>
        <v/>
      </c>
      <c r="AD200" s="7">
        <f>iferror(VLOOKUP($A200, Awario!$A$2:$Z1000, 12, false), "")</f>
        <v>-0.7814782483</v>
      </c>
      <c r="AE200" s="8">
        <f t="shared" si="3"/>
        <v>-0.8840125838</v>
      </c>
      <c r="AG200" s="7">
        <f t="shared" si="4"/>
        <v>-0.5176720884</v>
      </c>
      <c r="AH200" s="7">
        <f>iferror(vlookup(A200, 'October Results'!A$1:AM1000, 39, false), "")</f>
        <v>-0.5863867454</v>
      </c>
      <c r="AI200" s="3">
        <f t="shared" si="5"/>
        <v>-0.5348507526</v>
      </c>
    </row>
    <row r="201">
      <c r="A201" s="3">
        <v>1823.0</v>
      </c>
      <c r="B201" s="1" t="s">
        <v>194</v>
      </c>
      <c r="C201" s="7">
        <f>lookup($A201, NIL!$A135:A1000, NIL!C135:C1000)</f>
        <v>2</v>
      </c>
      <c r="D201" s="7">
        <f>lookup($A201, NIL!$A135:B1000, NIL!D135:D1000)</f>
        <v>0</v>
      </c>
      <c r="E201" s="7">
        <f>lookup($A201, NIL!$A135:D1000, NIL!E135:E1000)</f>
        <v>-5.361193659</v>
      </c>
      <c r="F201" s="7">
        <f>lookup($A201, NIL!$A135:D1000, NIL!F135:F1000)</f>
        <v>-2.387775995</v>
      </c>
      <c r="G201" s="7">
        <f>lookup($A201, NIL!$A135:E1000, NIL!G135:G1000)</f>
        <v>-3.874484827</v>
      </c>
      <c r="H201" s="8">
        <f t="shared" si="1"/>
        <v>-1.96837111</v>
      </c>
      <c r="J201" s="7">
        <f>lookup($A201, TMUI!$A135:H1000, TMUI!C135:C1000)</f>
        <v>85.9</v>
      </c>
      <c r="K201" s="7">
        <f>lookup($A201, TMUI!$A135:I1000, TMUI!D135:D1000)</f>
        <v>80.63</v>
      </c>
      <c r="L201" s="7">
        <f>lookup($A201, TMUI!$A135:J1000, TMUI!E135:E1000)</f>
        <v>75.86</v>
      </c>
      <c r="M201" s="7">
        <f>lookup($A201, TMUI!$A135:K1000, TMUI!F135:F1000)</f>
        <v>62.23</v>
      </c>
      <c r="N201" s="7">
        <f>lookup($A201, TMUI!$A135:L1000, TMUI!G135:G1000)</f>
        <v>0.7861721536</v>
      </c>
      <c r="O201" s="7">
        <f>lookup($A201, TMUI!$A135:M1000, TMUI!H135:H1000)</f>
        <v>0.8448851796</v>
      </c>
      <c r="P201" s="7">
        <f>lookup($A201, TMUI!$A135:N1000, TMUI!I135:I1000)</f>
        <v>0.4611818554</v>
      </c>
      <c r="Q201" s="7">
        <f>lookup($A201, TMUI!$A135:O1000, TMUI!J135:J1000)</f>
        <v>0.4884798846</v>
      </c>
      <c r="R201" s="7">
        <f>lookup($A201, TMUI!$A135:P1000, TMUI!K135:K1000)</f>
        <v>0.6451797683</v>
      </c>
      <c r="S201" s="8">
        <f t="shared" si="2"/>
        <v>0.8032308313</v>
      </c>
      <c r="U201" s="7">
        <f>iferror(VLOOKUP($A201, Awario!$A$2:$G1000, 3, false), "")</f>
        <v>0</v>
      </c>
      <c r="V201" s="7">
        <f>iferror(VLOOKUP($A201, Awario!$A$2:$Z1000, 4, false), "")</f>
        <v>0</v>
      </c>
      <c r="W201" s="7">
        <f>iferror(VLOOKUP($A201, Awario!$A$2:$Z1000, 5, false), "")</f>
        <v>0</v>
      </c>
      <c r="X201" s="7">
        <f>iferror(VLOOKUP($A201, Awario!$A$2:$G1000, 6, false), "")</f>
        <v>0</v>
      </c>
      <c r="Y201" s="7" t="b">
        <f>iferror(VLOOKUP($A201, Awario!$A$2:$Z1000, 7, false), "")</f>
        <v>1</v>
      </c>
      <c r="Z201" s="7" t="str">
        <f>iferror(VLOOKUP($A201, Awario!$A$2:$Z1000, 8, false), "")</f>
        <v/>
      </c>
      <c r="AA201" s="7">
        <f>iferror(VLOOKUP($A201, Awario!$A$2:$Z1000, 9, false), "")</f>
        <v>-0.6753083961</v>
      </c>
      <c r="AB201" s="7">
        <f>iferror(VLOOKUP($A201, Awario!$A$2:$Z1000, 10, false), "")</f>
        <v>-0.8876481006</v>
      </c>
      <c r="AC201" s="7" t="str">
        <f>iferror(VLOOKUP($A201, Awario!$A$2:$Z1000, 11, false), "")</f>
        <v/>
      </c>
      <c r="AD201" s="7">
        <f>iferror(VLOOKUP($A201, Awario!$A$2:$Z1000, 12, false), "")</f>
        <v>-0.7814782483</v>
      </c>
      <c r="AE201" s="8">
        <f t="shared" si="3"/>
        <v>-0.8840125838</v>
      </c>
      <c r="AG201" s="7">
        <f t="shared" si="4"/>
        <v>-0.6830509542</v>
      </c>
      <c r="AH201" s="7">
        <f>iferror(vlookup(A201, 'October Results'!A$1:AM1000, 39, false), "")</f>
        <v>-0.3936087164</v>
      </c>
      <c r="AI201" s="3">
        <f t="shared" si="5"/>
        <v>-0.6106903948</v>
      </c>
    </row>
    <row r="202">
      <c r="A202" s="3">
        <v>1850.0</v>
      </c>
      <c r="B202" s="1" t="s">
        <v>203</v>
      </c>
      <c r="C202" s="7">
        <f>lookup($A202, NIL!$A145:A1000, NIL!C145:C1000)</f>
        <v>4</v>
      </c>
      <c r="D202" s="7">
        <f>lookup($A202, NIL!$A145:B1000, NIL!D145:D1000)</f>
        <v>0</v>
      </c>
      <c r="E202" s="7">
        <f>lookup($A202, NIL!$A145:D1000, NIL!E145:E1000)</f>
        <v>0.1985627281</v>
      </c>
      <c r="F202" s="7">
        <f>lookup($A202, NIL!$A145:D1000, NIL!F145:F1000)</f>
        <v>-2.387775995</v>
      </c>
      <c r="G202" s="7">
        <f>lookup($A202, NIL!$A145:E1000, NIL!G145:G1000)</f>
        <v>-1.094606633</v>
      </c>
      <c r="H202" s="8">
        <f t="shared" si="1"/>
        <v>-1.046234502</v>
      </c>
      <c r="J202" s="7">
        <f>lookup($A202, TMUI!$A145:H1000, TMUI!C145:C1000)</f>
        <v>85.13</v>
      </c>
      <c r="K202" s="7">
        <f>lookup($A202, TMUI!$A145:I1000, TMUI!D145:D1000)</f>
        <v>61.47</v>
      </c>
      <c r="L202" s="7">
        <f>lookup($A202, TMUI!$A145:J1000, TMUI!E145:E1000)</f>
        <v>77.15</v>
      </c>
      <c r="M202" s="7">
        <f>lookup($A202, TMUI!$A145:K1000, TMUI!F145:F1000)</f>
        <v>32.56</v>
      </c>
      <c r="N202" s="7">
        <f>lookup($A202, TMUI!$A145:L1000, TMUI!G145:G1000)</f>
        <v>0.7339739324</v>
      </c>
      <c r="O202" s="7">
        <f>lookup($A202, TMUI!$A145:M1000, TMUI!H145:H1000)</f>
        <v>-0.4372963744</v>
      </c>
      <c r="P202" s="7">
        <f>lookup($A202, TMUI!$A145:N1000, TMUI!I145:I1000)</f>
        <v>0.5564235339</v>
      </c>
      <c r="Q202" s="7">
        <f>lookup($A202, TMUI!$A145:O1000, TMUI!J145:J1000)</f>
        <v>-1.286967407</v>
      </c>
      <c r="R202" s="7">
        <f>lookup($A202, TMUI!$A145:P1000, TMUI!K145:K1000)</f>
        <v>-0.1084665789</v>
      </c>
      <c r="S202" s="8">
        <f t="shared" si="2"/>
        <v>-0.3293426466</v>
      </c>
      <c r="U202" s="7">
        <f>iferror(VLOOKUP($A202, Awario!$A$2:$G1000, 3, false), "")</f>
        <v>0</v>
      </c>
      <c r="V202" s="7" t="str">
        <f>iferror(VLOOKUP($A202, Awario!$A$2:$Z1000, 4, false), "")</f>
        <v/>
      </c>
      <c r="W202" s="7">
        <f>iferror(VLOOKUP($A202, Awario!$A$2:$Z1000, 5, false), "")</f>
        <v>0</v>
      </c>
      <c r="X202" s="7">
        <f>iferror(VLOOKUP($A202, Awario!$A$2:$G1000, 6, false), "")</f>
        <v>0</v>
      </c>
      <c r="Y202" s="7" t="b">
        <f>iferror(VLOOKUP($A202, Awario!$A$2:$Z1000, 7, false), "")</f>
        <v>1</v>
      </c>
      <c r="Z202" s="7" t="str">
        <f>iferror(VLOOKUP($A202, Awario!$A$2:$Z1000, 8, false), "")</f>
        <v/>
      </c>
      <c r="AA202" s="7">
        <f>iferror(VLOOKUP($A202, Awario!$A$2:$Z1000, 9, false), "")</f>
        <v>-0.6753083961</v>
      </c>
      <c r="AB202" s="7">
        <f>iferror(VLOOKUP($A202, Awario!$A$2:$Z1000, 10, false), "")</f>
        <v>-0.8876481006</v>
      </c>
      <c r="AC202" s="7" t="str">
        <f>iferror(VLOOKUP($A202, Awario!$A$2:$Z1000, 11, false), "")</f>
        <v/>
      </c>
      <c r="AD202" s="7">
        <f>iferror(VLOOKUP($A202, Awario!$A$2:$Z1000, 12, false), "")</f>
        <v>-0.7814782483</v>
      </c>
      <c r="AE202" s="8">
        <f t="shared" si="3"/>
        <v>-0.8840125838</v>
      </c>
      <c r="AG202" s="7">
        <f t="shared" si="4"/>
        <v>-0.7531965775</v>
      </c>
      <c r="AH202" s="7">
        <f>iferror(vlookup(A202, 'October Results'!A$1:AM1000, 39, false), "")</f>
        <v>-0.5037373688</v>
      </c>
      <c r="AI202" s="3">
        <f t="shared" si="5"/>
        <v>-0.6908317753</v>
      </c>
    </row>
    <row r="203">
      <c r="A203" s="3">
        <v>826.0</v>
      </c>
      <c r="B203" s="1" t="s">
        <v>62</v>
      </c>
      <c r="C203" s="7">
        <f>lookup($A203, NIL!$A16:A1000, NIL!C16:C1000)</f>
        <v>2</v>
      </c>
      <c r="D203" s="7">
        <f>lookup($A203, NIL!$A16:B1000, NIL!D16:D1000)</f>
        <v>0</v>
      </c>
      <c r="E203" s="7">
        <f>lookup($A203, NIL!$A16:D1000, NIL!E16:E1000)</f>
        <v>-5.361193659</v>
      </c>
      <c r="F203" s="7">
        <f>lookup($A203, NIL!$A16:D1000, NIL!F16:F1000)</f>
        <v>-2.387775995</v>
      </c>
      <c r="G203" s="7">
        <f>lookup($A203, NIL!$A16:E1000, NIL!G16:G1000)</f>
        <v>-3.874484827</v>
      </c>
      <c r="H203" s="8">
        <f t="shared" si="1"/>
        <v>-1.96837111</v>
      </c>
      <c r="J203" s="7">
        <f>lookup($A203, TMUI!$A16:H1000, TMUI!C16:C1000)</f>
        <v>81.87</v>
      </c>
      <c r="K203" s="7">
        <f>lookup($A203, TMUI!$A16:I1000, TMUI!D16:D1000)</f>
        <v>74.79</v>
      </c>
      <c r="L203" s="7">
        <f>lookup($A203, TMUI!$A16:J1000, TMUI!E16:E1000)</f>
        <v>70.89</v>
      </c>
      <c r="M203" s="7">
        <f>lookup($A203, TMUI!$A16:K1000, TMUI!F16:F1000)</f>
        <v>55.31</v>
      </c>
      <c r="N203" s="7">
        <f>lookup($A203, TMUI!$A16:L1000, TMUI!G16:G1000)</f>
        <v>0.5129788661</v>
      </c>
      <c r="O203" s="7">
        <f>lookup($A203, TMUI!$A16:M1000, TMUI!H16:H1000)</f>
        <v>0.4540741005</v>
      </c>
      <c r="P203" s="7">
        <f>lookup($A203, TMUI!$A16:N1000, TMUI!I16:I1000)</f>
        <v>0.09424298563</v>
      </c>
      <c r="Q203" s="7">
        <f>lookup($A203, TMUI!$A16:O1000, TMUI!J16:J1000)</f>
        <v>0.07438836922</v>
      </c>
      <c r="R203" s="7">
        <f>lookup($A203, TMUI!$A16:P1000, TMUI!K16:K1000)</f>
        <v>0.2839210804</v>
      </c>
      <c r="S203" s="8">
        <f t="shared" si="2"/>
        <v>0.5328424536</v>
      </c>
      <c r="U203" s="7">
        <f>iferror(VLOOKUP($A203, Awario!$A$2:$G1000, 3, false), "")</f>
        <v>0</v>
      </c>
      <c r="V203" s="7">
        <f>iferror(VLOOKUP($A203, Awario!$A$2:$Z1000, 4, false), "")</f>
        <v>0</v>
      </c>
      <c r="W203" s="7">
        <f>iferror(VLOOKUP($A203, Awario!$A$2:$Z1000, 5, false), "")</f>
        <v>0</v>
      </c>
      <c r="X203" s="7">
        <f>iferror(VLOOKUP($A203, Awario!$A$2:$G1000, 6, false), "")</f>
        <v>0</v>
      </c>
      <c r="Y203" s="7" t="b">
        <f>iferror(VLOOKUP($A203, Awario!$A$2:$Z1000, 7, false), "")</f>
        <v>1</v>
      </c>
      <c r="Z203" s="7" t="str">
        <f>iferror(VLOOKUP($A203, Awario!$A$2:$Z1000, 8, false), "")</f>
        <v/>
      </c>
      <c r="AA203" s="7">
        <f>iferror(VLOOKUP($A203, Awario!$A$2:$Z1000, 9, false), "")</f>
        <v>-0.6753083961</v>
      </c>
      <c r="AB203" s="7">
        <f>iferror(VLOOKUP($A203, Awario!$A$2:$Z1000, 10, false), "")</f>
        <v>-0.8876481006</v>
      </c>
      <c r="AC203" s="7" t="str">
        <f>iferror(VLOOKUP($A203, Awario!$A$2:$Z1000, 11, false), "")</f>
        <v/>
      </c>
      <c r="AD203" s="7">
        <f>iferror(VLOOKUP($A203, Awario!$A$2:$Z1000, 12, false), "")</f>
        <v>-0.7814782483</v>
      </c>
      <c r="AE203" s="8">
        <f t="shared" si="3"/>
        <v>-0.8840125838</v>
      </c>
      <c r="AG203" s="7">
        <f t="shared" si="4"/>
        <v>-0.7731804134</v>
      </c>
      <c r="AH203" s="7">
        <f>iferror(vlookup(A203, 'October Results'!A$1:AM1000, 39, false), "")</f>
        <v>-0.5124411578</v>
      </c>
      <c r="AI203" s="3">
        <f t="shared" si="5"/>
        <v>-0.7079955995</v>
      </c>
    </row>
    <row r="204">
      <c r="A204" s="3">
        <v>1586.0</v>
      </c>
      <c r="B204" s="1" t="s">
        <v>148</v>
      </c>
      <c r="C204" s="7">
        <f>lookup($A204, NIL!$A88:A1000, NIL!C88:C1000)</f>
        <v>4</v>
      </c>
      <c r="D204" s="7">
        <f>lookup($A204, NIL!$A88:B1000, NIL!D88:D1000)</f>
        <v>0</v>
      </c>
      <c r="E204" s="7">
        <f>lookup($A204, NIL!$A88:D1000, NIL!E88:E1000)</f>
        <v>0.1985627281</v>
      </c>
      <c r="F204" s="7">
        <f>lookup($A204, NIL!$A88:D1000, NIL!F88:F1000)</f>
        <v>-2.387775995</v>
      </c>
      <c r="G204" s="7">
        <f>lookup($A204, NIL!$A88:E1000, NIL!G88:G1000)</f>
        <v>-1.094606633</v>
      </c>
      <c r="H204" s="8">
        <f t="shared" si="1"/>
        <v>-1.046234502</v>
      </c>
      <c r="J204" s="7">
        <f>lookup($A204, TMUI!$A88:H1000, TMUI!C88:C1000)</f>
        <v>52.74</v>
      </c>
      <c r="K204" s="7">
        <f>lookup($A204, TMUI!$A88:I1000, TMUI!D88:D1000)</f>
        <v>45.41</v>
      </c>
      <c r="L204" s="7">
        <f>lookup($A204, TMUI!$A88:J1000, TMUI!E88:E1000)</f>
        <v>66.33</v>
      </c>
      <c r="M204" s="7">
        <f>lookup($A204, TMUI!$A88:K1000, TMUI!F88:F1000)</f>
        <v>38</v>
      </c>
      <c r="N204" s="7">
        <f>lookup($A204, TMUI!$A88:L1000, TMUI!G88:G1000)</f>
        <v>-1.461740852</v>
      </c>
      <c r="O204" s="7">
        <f>lookup($A204, TMUI!$A88:M1000, TMUI!H88:H1000)</f>
        <v>-1.512026842</v>
      </c>
      <c r="P204" s="7">
        <f>lookup($A204, TMUI!$A88:N1000, TMUI!I88:I1000)</f>
        <v>-0.2424252732</v>
      </c>
      <c r="Q204" s="7">
        <f>lookup($A204, TMUI!$A88:O1000, TMUI!J88:J1000)</f>
        <v>-0.9614388173</v>
      </c>
      <c r="R204" s="7">
        <f>lookup($A204, TMUI!$A88:P1000, TMUI!K88:K1000)</f>
        <v>-1.044407946</v>
      </c>
      <c r="S204" s="8">
        <f t="shared" si="2"/>
        <v>-1.021962791</v>
      </c>
      <c r="U204" s="7">
        <f>iferror(VLOOKUP($A204, Awario!$A$2:$G1000, 3, false), "")</f>
        <v>2</v>
      </c>
      <c r="V204" s="7">
        <f>iferror(VLOOKUP($A204, Awario!$A$2:$Z1000, 4, false), "")</f>
        <v>0</v>
      </c>
      <c r="W204" s="7">
        <f>iferror(VLOOKUP($A204, Awario!$A$2:$Z1000, 5, false), "")</f>
        <v>0</v>
      </c>
      <c r="X204" s="7">
        <f>iferror(VLOOKUP($A204, Awario!$A$2:$G1000, 6, false), "")</f>
        <v>0</v>
      </c>
      <c r="Y204" s="7" t="b">
        <f>iferror(VLOOKUP($A204, Awario!$A$2:$Z1000, 7, false), "")</f>
        <v>1</v>
      </c>
      <c r="Z204" s="7" t="str">
        <f>iferror(VLOOKUP($A204, Awario!$A$2:$Z1000, 8, false), "")</f>
        <v/>
      </c>
      <c r="AA204" s="7">
        <f>iferror(VLOOKUP($A204, Awario!$A$2:$Z1000, 9, false), "")</f>
        <v>-0.6753083961</v>
      </c>
      <c r="AB204" s="7">
        <f>iferror(VLOOKUP($A204, Awario!$A$2:$Z1000, 10, false), "")</f>
        <v>0.1650714012</v>
      </c>
      <c r="AC204" s="7" t="str">
        <f>iferror(VLOOKUP($A204, Awario!$A$2:$Z1000, 11, false), "")</f>
        <v/>
      </c>
      <c r="AD204" s="7">
        <f>iferror(VLOOKUP($A204, Awario!$A$2:$Z1000, 12, false), "")</f>
        <v>-0.2551184975</v>
      </c>
      <c r="AE204" s="8">
        <f t="shared" si="3"/>
        <v>-0.5050925633</v>
      </c>
      <c r="AG204" s="7">
        <f t="shared" si="4"/>
        <v>-0.8577632854</v>
      </c>
      <c r="AH204" s="7">
        <f>iferror(vlookup(A204, 'October Results'!A$1:AM1000, 39, false), "")</f>
        <v>-0.3853408526</v>
      </c>
      <c r="AI204" s="3">
        <f t="shared" si="5"/>
        <v>-0.7396576772</v>
      </c>
    </row>
    <row r="205">
      <c r="A205" s="3">
        <v>1552.0</v>
      </c>
      <c r="B205" s="1" t="s">
        <v>144</v>
      </c>
      <c r="C205" s="7">
        <f>lookup($A205, NIL!$A84:A1000, NIL!C84:C1000)</f>
        <v>4</v>
      </c>
      <c r="D205" s="7">
        <f>lookup($A205, NIL!$A84:B1000, NIL!D84:D1000)</f>
        <v>0</v>
      </c>
      <c r="E205" s="7">
        <f>lookup($A205, NIL!$A84:D1000, NIL!E84:E1000)</f>
        <v>0.1985627281</v>
      </c>
      <c r="F205" s="7">
        <f>lookup($A205, NIL!$A84:D1000, NIL!F84:F1000)</f>
        <v>-2.387775995</v>
      </c>
      <c r="G205" s="7">
        <f>lookup($A205, NIL!$A84:E1000, NIL!G84:G1000)</f>
        <v>-1.094606633</v>
      </c>
      <c r="H205" s="8">
        <f t="shared" si="1"/>
        <v>-1.046234502</v>
      </c>
      <c r="J205" s="7">
        <f>lookup($A205, TMUI!$A84:H1000, TMUI!C84:C1000)</f>
        <v>73.5</v>
      </c>
      <c r="K205" s="7">
        <f>lookup($A205, TMUI!$A84:I1000, TMUI!D84:D1000)</f>
        <v>59.16</v>
      </c>
      <c r="L205" s="7">
        <f>lookup($A205, TMUI!$A84:J1000, TMUI!E84:E1000)</f>
        <v>47.12</v>
      </c>
      <c r="M205" s="7">
        <f>lookup($A205, TMUI!$A84:K1000, TMUI!F84:F1000)</f>
        <v>34.77</v>
      </c>
      <c r="N205" s="7">
        <f>lookup($A205, TMUI!$A84:L1000, TMUI!G84:G1000)</f>
        <v>-0.0544225772</v>
      </c>
      <c r="O205" s="7">
        <f>lookup($A205, TMUI!$A84:M1000, TMUI!H84:H1000)</f>
        <v>-0.5918808937</v>
      </c>
      <c r="P205" s="7">
        <f>lookup($A205, TMUI!$A84:N1000, TMUI!I84:I1000)</f>
        <v>-1.660714144</v>
      </c>
      <c r="Q205" s="7">
        <f>lookup($A205, TMUI!$A84:O1000, TMUI!J84:J1000)</f>
        <v>-1.154721418</v>
      </c>
      <c r="R205" s="7">
        <f>lookup($A205, TMUI!$A84:P1000, TMUI!K84:K1000)</f>
        <v>-0.8654347582</v>
      </c>
      <c r="S205" s="8">
        <f t="shared" si="2"/>
        <v>-0.93028746</v>
      </c>
      <c r="U205" s="7">
        <f>iferror(VLOOKUP($A205, Awario!$A$2:$G1000, 3, false), "")</f>
        <v>1</v>
      </c>
      <c r="V205" s="7">
        <f>iferror(VLOOKUP($A205, Awario!$A$2:$Z1000, 4, false), "")</f>
        <v>0</v>
      </c>
      <c r="W205" s="7">
        <f>iferror(VLOOKUP($A205, Awario!$A$2:$Z1000, 5, false), "")</f>
        <v>1</v>
      </c>
      <c r="X205" s="7">
        <f>iferror(VLOOKUP($A205, Awario!$A$2:$G1000, 6, false), "")</f>
        <v>0</v>
      </c>
      <c r="Y205" s="7" t="b">
        <f>iferror(VLOOKUP($A205, Awario!$A$2:$Z1000, 7, false), "")</f>
        <v>1</v>
      </c>
      <c r="Z205" s="7" t="str">
        <f>iferror(VLOOKUP($A205, Awario!$A$2:$Z1000, 8, false), "")</f>
        <v/>
      </c>
      <c r="AA205" s="7">
        <f>iferror(VLOOKUP($A205, Awario!$A$2:$Z1000, 9, false), "")</f>
        <v>-0.6753083961</v>
      </c>
      <c r="AB205" s="7">
        <f>iferror(VLOOKUP($A205, Awario!$A$2:$Z1000, 10, false), "")</f>
        <v>-0.3612883497</v>
      </c>
      <c r="AC205" s="7" t="str">
        <f>iferror(VLOOKUP($A205, Awario!$A$2:$Z1000, 11, false), "")</f>
        <v/>
      </c>
      <c r="AD205" s="7">
        <f>iferror(VLOOKUP($A205, Awario!$A$2:$Z1000, 12, false), "")</f>
        <v>-0.5182983729</v>
      </c>
      <c r="AE205" s="8">
        <f t="shared" si="3"/>
        <v>-0.7199294222</v>
      </c>
      <c r="AG205" s="7">
        <f t="shared" si="4"/>
        <v>-0.8988171281</v>
      </c>
      <c r="AH205" s="7">
        <f>iferror(vlookup(A205, 'October Results'!A$1:AM1000, 39, false), "")</f>
        <v>-0.4646722561</v>
      </c>
      <c r="AI205" s="3">
        <f t="shared" si="5"/>
        <v>-0.7902809101</v>
      </c>
    </row>
    <row r="206">
      <c r="A206" s="3">
        <v>1454.0</v>
      </c>
      <c r="B206" s="1" t="s">
        <v>124</v>
      </c>
      <c r="C206" s="7">
        <f>lookup($A206, NIL!$A65:A1000, NIL!C65:C1000)</f>
        <v>4</v>
      </c>
      <c r="D206" s="7">
        <f>lookup($A206, NIL!$A65:B1000, NIL!D65:D1000)</f>
        <v>0</v>
      </c>
      <c r="E206" s="7">
        <f>lookup($A206, NIL!$A65:D1000, NIL!E65:E1000)</f>
        <v>0.1985627281</v>
      </c>
      <c r="F206" s="7">
        <f>lookup($A206, NIL!$A65:D1000, NIL!F65:F1000)</f>
        <v>-2.387775995</v>
      </c>
      <c r="G206" s="7">
        <f>lookup($A206, NIL!$A65:E1000, NIL!G65:G1000)</f>
        <v>-1.094606633</v>
      </c>
      <c r="H206" s="8">
        <f t="shared" si="1"/>
        <v>-1.046234502</v>
      </c>
      <c r="J206" s="7">
        <f>lookup($A206, TMUI!$A65:H1000, TMUI!C65:C1000)</f>
        <v>81.45</v>
      </c>
      <c r="K206" s="7">
        <f>lookup($A206, TMUI!$A65:I1000, TMUI!D65:D1000)</f>
        <v>64.33</v>
      </c>
      <c r="L206" s="7">
        <f>lookup($A206, TMUI!$A65:J1000, TMUI!E65:E1000)</f>
        <v>68.73</v>
      </c>
      <c r="M206" s="7">
        <f>lookup($A206, TMUI!$A65:K1000, TMUI!F65:F1000)</f>
        <v>34.75</v>
      </c>
      <c r="N206" s="7">
        <f>lookup($A206, TMUI!$A65:L1000, TMUI!G65:G1000)</f>
        <v>0.4845071091</v>
      </c>
      <c r="O206" s="7">
        <f>lookup($A206, TMUI!$A65:M1000, TMUI!H65:H1000)</f>
        <v>-0.2459060172</v>
      </c>
      <c r="P206" s="7">
        <f>lookup($A206, TMUI!$A65:N1000, TMUI!I65:I1000)</f>
        <v>-0.06523145275</v>
      </c>
      <c r="Q206" s="7">
        <f>lookup($A206, TMUI!$A65:O1000, TMUI!J65:J1000)</f>
        <v>-1.155918214</v>
      </c>
      <c r="R206" s="7">
        <f>lookup($A206, TMUI!$A65:P1000, TMUI!K65:K1000)</f>
        <v>-0.2456371437</v>
      </c>
      <c r="S206" s="8">
        <f t="shared" si="2"/>
        <v>-0.4956179413</v>
      </c>
      <c r="U206" s="7">
        <f>iferror(VLOOKUP($A206, Awario!$A$2:$G1000, 3, false), "")</f>
        <v>0</v>
      </c>
      <c r="V206" s="7">
        <f>iferror(VLOOKUP($A206, Awario!$A$2:$Z1000, 4, false), "")</f>
        <v>0</v>
      </c>
      <c r="W206" s="7">
        <f>iferror(VLOOKUP($A206, Awario!$A$2:$Z1000, 5, false), "")</f>
        <v>0</v>
      </c>
      <c r="X206" s="7">
        <f>iferror(VLOOKUP($A206, Awario!$A$2:$G1000, 6, false), "")</f>
        <v>0</v>
      </c>
      <c r="Y206" s="7" t="b">
        <f>iferror(VLOOKUP($A206, Awario!$A$2:$Z1000, 7, false), "")</f>
        <v>1</v>
      </c>
      <c r="Z206" s="7" t="str">
        <f>iferror(VLOOKUP($A206, Awario!$A$2:$Z1000, 8, false), "")</f>
        <v/>
      </c>
      <c r="AA206" s="7">
        <f>iferror(VLOOKUP($A206, Awario!$A$2:$Z1000, 9, false), "")</f>
        <v>-0.6753083961</v>
      </c>
      <c r="AB206" s="7">
        <f>iferror(VLOOKUP($A206, Awario!$A$2:$Z1000, 10, false), "")</f>
        <v>-0.8876481006</v>
      </c>
      <c r="AC206" s="7" t="str">
        <f>iferror(VLOOKUP($A206, Awario!$A$2:$Z1000, 11, false), "")</f>
        <v/>
      </c>
      <c r="AD206" s="7">
        <f>iferror(VLOOKUP($A206, Awario!$A$2:$Z1000, 12, false), "")</f>
        <v>-0.7814782483</v>
      </c>
      <c r="AE206" s="8">
        <f t="shared" si="3"/>
        <v>-0.8840125838</v>
      </c>
      <c r="AG206" s="7">
        <f t="shared" si="4"/>
        <v>-0.8086216757</v>
      </c>
      <c r="AH206" s="7">
        <f>iferror(vlookup(A206, 'October Results'!A$1:AM1000, 39, false), "")</f>
        <v>-0.9508953797</v>
      </c>
      <c r="AI206" s="3">
        <f t="shared" si="5"/>
        <v>-0.8441901017</v>
      </c>
    </row>
    <row r="207">
      <c r="A207" s="3">
        <v>1468.0</v>
      </c>
      <c r="B207" s="1" t="s">
        <v>131</v>
      </c>
      <c r="C207" s="7">
        <f>lookup($A207, NIL!$A72:A1000, NIL!C72:C1000)</f>
        <v>4</v>
      </c>
      <c r="D207" s="7">
        <f>lookup($A207, NIL!$A72:B1000, NIL!D72:D1000)</f>
        <v>0</v>
      </c>
      <c r="E207" s="7">
        <f>lookup($A207, NIL!$A72:D1000, NIL!E72:E1000)</f>
        <v>0.1985627281</v>
      </c>
      <c r="F207" s="7">
        <f>lookup($A207, NIL!$A72:D1000, NIL!F72:F1000)</f>
        <v>-2.387775995</v>
      </c>
      <c r="G207" s="7">
        <f>lookup($A207, NIL!$A72:E1000, NIL!G72:G1000)</f>
        <v>-1.094606633</v>
      </c>
      <c r="H207" s="8">
        <f t="shared" si="1"/>
        <v>-1.046234502</v>
      </c>
      <c r="J207" s="7">
        <f>lookup($A207, TMUI!$A72:H1000, TMUI!C72:C1000)</f>
        <v>65.84</v>
      </c>
      <c r="K207" s="7">
        <f>lookup($A207, TMUI!$A72:I1000, TMUI!D72:D1000)</f>
        <v>52.44</v>
      </c>
      <c r="L207" s="7">
        <f>lookup($A207, TMUI!$A72:J1000, TMUI!E72:E1000)</f>
        <v>65.11</v>
      </c>
      <c r="M207" s="7">
        <f>lookup($A207, TMUI!$A72:K1000, TMUI!F72:F1000)</f>
        <v>31.71</v>
      </c>
      <c r="N207" s="7">
        <f>lookup($A207, TMUI!$A72:L1000, TMUI!G72:G1000)</f>
        <v>-0.5736931932</v>
      </c>
      <c r="O207" s="7">
        <f>lookup($A207, TMUI!$A72:M1000, TMUI!H72:H1000)</f>
        <v>-1.041581313</v>
      </c>
      <c r="P207" s="7">
        <f>lookup($A207, TMUI!$A72:N1000, TMUI!I72:I1000)</f>
        <v>-0.3324987986</v>
      </c>
      <c r="Q207" s="7">
        <f>lookup($A207, TMUI!$A72:O1000, TMUI!J72:J1000)</f>
        <v>-1.33783125</v>
      </c>
      <c r="R207" s="7">
        <f>lookup($A207, TMUI!$A72:P1000, TMUI!K72:K1000)</f>
        <v>-0.8214011387</v>
      </c>
      <c r="S207" s="8">
        <f t="shared" si="2"/>
        <v>-0.906311833</v>
      </c>
      <c r="U207" s="7">
        <f>iferror(VLOOKUP($A207, Awario!$A$2:$G1000, 3, false), "")</f>
        <v>0</v>
      </c>
      <c r="V207" s="7">
        <f>iferror(VLOOKUP($A207, Awario!$A$2:$Z1000, 4, false), "")</f>
        <v>0</v>
      </c>
      <c r="W207" s="7">
        <f>iferror(VLOOKUP($A207, Awario!$A$2:$Z1000, 5, false), "")</f>
        <v>0</v>
      </c>
      <c r="X207" s="7">
        <f>iferror(VLOOKUP($A207, Awario!$A$2:$G1000, 6, false), "")</f>
        <v>0</v>
      </c>
      <c r="Y207" s="7" t="b">
        <f>iferror(VLOOKUP($A207, Awario!$A$2:$Z1000, 7, false), "")</f>
        <v>1</v>
      </c>
      <c r="Z207" s="7" t="str">
        <f>iferror(VLOOKUP($A207, Awario!$A$2:$Z1000, 8, false), "")</f>
        <v/>
      </c>
      <c r="AA207" s="7">
        <f>iferror(VLOOKUP($A207, Awario!$A$2:$Z1000, 9, false), "")</f>
        <v>-0.6753083961</v>
      </c>
      <c r="AB207" s="7">
        <f>iferror(VLOOKUP($A207, Awario!$A$2:$Z1000, 10, false), "")</f>
        <v>-0.8876481006</v>
      </c>
      <c r="AC207" s="7" t="str">
        <f>iferror(VLOOKUP($A207, Awario!$A$2:$Z1000, 11, false), "")</f>
        <v/>
      </c>
      <c r="AD207" s="7">
        <f>iferror(VLOOKUP($A207, Awario!$A$2:$Z1000, 12, false), "")</f>
        <v>-0.7814782483</v>
      </c>
      <c r="AE207" s="8">
        <f t="shared" si="3"/>
        <v>-0.8840125838</v>
      </c>
      <c r="AG207" s="7">
        <f t="shared" si="4"/>
        <v>-0.9455196396</v>
      </c>
      <c r="AH207" s="7">
        <f>iferror(vlookup(A207, 'October Results'!A$1:AM1000, 39, false), "")</f>
        <v>-0.5417141407</v>
      </c>
      <c r="AI207" s="3">
        <f t="shared" si="5"/>
        <v>-0.8445682649</v>
      </c>
    </row>
    <row r="208">
      <c r="A208" s="3">
        <v>1617.0</v>
      </c>
      <c r="B208" s="1" t="s">
        <v>162</v>
      </c>
      <c r="C208" s="7">
        <f>lookup($A208, NIL!$A100:A1000, NIL!C100:C1000)</f>
        <v>2</v>
      </c>
      <c r="D208" s="7">
        <f>lookup($A208, NIL!$A100:B1000, NIL!D100:D1000)</f>
        <v>0</v>
      </c>
      <c r="E208" s="7">
        <f>lookup($A208, NIL!$A100:D1000, NIL!E100:E1000)</f>
        <v>-5.361193659</v>
      </c>
      <c r="F208" s="7">
        <f>lookup($A208, NIL!$A100:D1000, NIL!F100:F1000)</f>
        <v>-2.387775995</v>
      </c>
      <c r="G208" s="7">
        <f>lookup($A208, NIL!$A100:E1000, NIL!G100:G1000)</f>
        <v>-3.874484827</v>
      </c>
      <c r="H208" s="8">
        <f t="shared" si="1"/>
        <v>-1.96837111</v>
      </c>
      <c r="J208" s="7">
        <f>lookup($A208, TMUI!$A100:H1000, TMUI!C100:C1000)</f>
        <v>61.88</v>
      </c>
      <c r="K208" s="7">
        <f>lookup($A208, TMUI!$A100:I1000, TMUI!D100:D1000)</f>
        <v>57.76</v>
      </c>
      <c r="L208" s="7">
        <f>lookup($A208, TMUI!$A100:J1000, TMUI!E100:E1000)</f>
        <v>59.27</v>
      </c>
      <c r="M208" s="7">
        <f>lookup($A208, TMUI!$A100:K1000, TMUI!F100:F1000)</f>
        <v>60.54</v>
      </c>
      <c r="N208" s="7">
        <f>lookup($A208, TMUI!$A100:L1000, TMUI!G100:G1000)</f>
        <v>-0.8421411878</v>
      </c>
      <c r="O208" s="7">
        <f>lookup($A208, TMUI!$A100:M1000, TMUI!H100:H1000)</f>
        <v>-0.6855684811</v>
      </c>
      <c r="P208" s="7">
        <f>lookup($A208, TMUI!$A100:N1000, TMUI!I100:I1000)</f>
        <v>-0.7636704283</v>
      </c>
      <c r="Q208" s="7">
        <f>lookup($A208, TMUI!$A100:O1000, TMUI!J100:J1000)</f>
        <v>0.3873505983</v>
      </c>
      <c r="R208" s="7">
        <f>lookup($A208, TMUI!$A100:P1000, TMUI!K100:K1000)</f>
        <v>-0.4760073747</v>
      </c>
      <c r="S208" s="8">
        <f t="shared" si="2"/>
        <v>-0.689932877</v>
      </c>
      <c r="U208" s="7">
        <f>iferror(VLOOKUP($A208, Awario!$A$2:$G1000, 3, false), "")</f>
        <v>3</v>
      </c>
      <c r="V208" s="7">
        <f>iferror(VLOOKUP($A208, Awario!$A$2:$Z1000, 4, false), "")</f>
        <v>77300</v>
      </c>
      <c r="W208" s="7">
        <f>iferror(VLOOKUP($A208, Awario!$A$2:$Z1000, 5, false), "")</f>
        <v>0</v>
      </c>
      <c r="X208" s="7">
        <f>iferror(VLOOKUP($A208, Awario!$A$2:$G1000, 6, false), "")</f>
        <v>0</v>
      </c>
      <c r="Y208" s="7" t="b">
        <f>iferror(VLOOKUP($A208, Awario!$A$2:$Z1000, 7, false), "")</f>
        <v>0</v>
      </c>
      <c r="Z208" s="7">
        <f>iferror(VLOOKUP($A208, Awario!$A$2:$Z1000, 8, false), "")</f>
        <v>-1</v>
      </c>
      <c r="AA208" s="7">
        <f>iferror(VLOOKUP($A208, Awario!$A$2:$Z1000, 9, false), "")</f>
        <v>-0.6753083961</v>
      </c>
      <c r="AB208" s="7">
        <f>iferror(VLOOKUP($A208, Awario!$A$2:$Z1000, 10, false), "")</f>
        <v>0.691431152</v>
      </c>
      <c r="AC208" s="7">
        <f>iferror(VLOOKUP($A208, Awario!$A$2:$Z1000, 11, false), "")</f>
        <v>-0.4659931788</v>
      </c>
      <c r="AD208" s="7">
        <f>iferror(VLOOKUP($A208, Awario!$A$2:$Z1000, 12, false), "")</f>
        <v>-0.1499568076</v>
      </c>
      <c r="AE208" s="8">
        <f t="shared" si="3"/>
        <v>-0.3872425695</v>
      </c>
      <c r="AG208" s="7">
        <f t="shared" si="4"/>
        <v>-1.015182186</v>
      </c>
      <c r="AH208" s="7">
        <f>iferror(vlookup(A208, 'October Results'!A$1:AM1000, 39, false), "")</f>
        <v>-0.4067285777</v>
      </c>
      <c r="AI208" s="3">
        <f t="shared" si="5"/>
        <v>-0.8630687836</v>
      </c>
    </row>
    <row r="209">
      <c r="A209" s="3">
        <v>1505.0</v>
      </c>
      <c r="B209" s="1" t="s">
        <v>137</v>
      </c>
      <c r="C209" s="7">
        <f>lookup($A209, NIL!$A78:A1000, NIL!C78:C1000)</f>
        <v>4</v>
      </c>
      <c r="D209" s="7">
        <f>lookup($A209, NIL!$A78:B1000, NIL!D78:D1000)</f>
        <v>0</v>
      </c>
      <c r="E209" s="7">
        <f>lookup($A209, NIL!$A78:D1000, NIL!E78:E1000)</f>
        <v>0.1985627281</v>
      </c>
      <c r="F209" s="7">
        <f>lookup($A209, NIL!$A78:D1000, NIL!F78:F1000)</f>
        <v>-2.387775995</v>
      </c>
      <c r="G209" s="7">
        <f>lookup($A209, NIL!$A78:E1000, NIL!G78:G1000)</f>
        <v>-1.094606633</v>
      </c>
      <c r="H209" s="8">
        <f t="shared" si="1"/>
        <v>-1.046234502</v>
      </c>
      <c r="J209" s="7">
        <f>lookup($A209, TMUI!$A78:H1000, TMUI!C78:C1000)</f>
        <v>70.85</v>
      </c>
      <c r="K209" s="7">
        <f>lookup($A209, TMUI!$A78:I1000, TMUI!D78:D1000)</f>
        <v>59.16</v>
      </c>
      <c r="L209" s="7">
        <f>lookup($A209, TMUI!$A78:J1000, TMUI!E78:E1000)</f>
        <v>57.56</v>
      </c>
      <c r="M209" s="7">
        <f>lookup($A209, TMUI!$A78:K1000, TMUI!F78:F1000)</f>
        <v>39.2</v>
      </c>
      <c r="N209" s="7">
        <f>lookup($A209, TMUI!$A78:L1000, TMUI!G78:G1000)</f>
        <v>-0.234065806</v>
      </c>
      <c r="O209" s="7">
        <f>lookup($A209, TMUI!$A78:M1000, TMUI!H78:H1000)</f>
        <v>-0.5918808937</v>
      </c>
      <c r="P209" s="7">
        <f>lookup($A209, TMUI!$A78:N1000, TMUI!I78:I1000)</f>
        <v>-0.8899210253</v>
      </c>
      <c r="Q209" s="7">
        <f>lookup($A209, TMUI!$A78:O1000, TMUI!J78:J1000)</f>
        <v>-0.8896310401</v>
      </c>
      <c r="R209" s="7">
        <f>lookup($A209, TMUI!$A78:P1000, TMUI!K78:K1000)</f>
        <v>-0.6513746913</v>
      </c>
      <c r="S209" s="8">
        <f t="shared" si="2"/>
        <v>-0.8070778719</v>
      </c>
      <c r="U209" s="7">
        <f>iferror(VLOOKUP($A209, Awario!$A$2:$G1000, 3, false), "")</f>
        <v>0</v>
      </c>
      <c r="V209" s="7">
        <f>iferror(VLOOKUP($A209, Awario!$A$2:$Z1000, 4, false), "")</f>
        <v>0</v>
      </c>
      <c r="W209" s="7">
        <f>iferror(VLOOKUP($A209, Awario!$A$2:$Z1000, 5, false), "")</f>
        <v>0</v>
      </c>
      <c r="X209" s="7">
        <f>iferror(VLOOKUP($A209, Awario!$A$2:$G1000, 6, false), "")</f>
        <v>0</v>
      </c>
      <c r="Y209" s="7" t="b">
        <f>iferror(VLOOKUP($A209, Awario!$A$2:$Z1000, 7, false), "")</f>
        <v>1</v>
      </c>
      <c r="Z209" s="7" t="str">
        <f>iferror(VLOOKUP($A209, Awario!$A$2:$Z1000, 8, false), "")</f>
        <v/>
      </c>
      <c r="AA209" s="7">
        <f>iferror(VLOOKUP($A209, Awario!$A$2:$Z1000, 9, false), "")</f>
        <v>-0.6753083961</v>
      </c>
      <c r="AB209" s="7">
        <f>iferror(VLOOKUP($A209, Awario!$A$2:$Z1000, 10, false), "")</f>
        <v>-0.8876481006</v>
      </c>
      <c r="AC209" s="7" t="str">
        <f>iferror(VLOOKUP($A209, Awario!$A$2:$Z1000, 11, false), "")</f>
        <v/>
      </c>
      <c r="AD209" s="7">
        <f>iferror(VLOOKUP($A209, Awario!$A$2:$Z1000, 12, false), "")</f>
        <v>-0.7814782483</v>
      </c>
      <c r="AE209" s="8">
        <f t="shared" si="3"/>
        <v>-0.8840125838</v>
      </c>
      <c r="AG209" s="7">
        <f t="shared" si="4"/>
        <v>-0.9124416526</v>
      </c>
      <c r="AH209" s="7">
        <f>iferror(vlookup(A209, 'October Results'!A$1:AM1000, 39, false), "")</f>
        <v>-0.7270148195</v>
      </c>
      <c r="AI209" s="3">
        <f t="shared" si="5"/>
        <v>-0.8660849443</v>
      </c>
    </row>
    <row r="210">
      <c r="A210" s="3">
        <v>1852.0</v>
      </c>
      <c r="B210" s="1" t="s">
        <v>205</v>
      </c>
      <c r="C210" s="7">
        <f>lookup($A210, NIL!$A147:A1000, NIL!C147:C1000)</f>
        <v>4</v>
      </c>
      <c r="D210" s="7">
        <f>lookup($A210, NIL!$A147:B1000, NIL!D147:D1000)</f>
        <v>0</v>
      </c>
      <c r="E210" s="7">
        <f>lookup($A210, NIL!$A147:D1000, NIL!E147:E1000)</f>
        <v>0.1985627281</v>
      </c>
      <c r="F210" s="7">
        <f>lookup($A210, NIL!$A147:D1000, NIL!F147:F1000)</f>
        <v>-2.387775995</v>
      </c>
      <c r="G210" s="7">
        <f>lookup($A210, NIL!$A147:E1000, NIL!G147:G1000)</f>
        <v>-1.094606633</v>
      </c>
      <c r="H210" s="8">
        <f t="shared" si="1"/>
        <v>-1.046234502</v>
      </c>
      <c r="J210" s="7">
        <f>lookup($A210, TMUI!$A147:H1000, TMUI!C147:C1000)</f>
        <v>70.26</v>
      </c>
      <c r="K210" s="7">
        <f>lookup($A210, TMUI!$A147:I1000, TMUI!D147:D1000)</f>
        <v>54.02</v>
      </c>
      <c r="L210" s="7">
        <f>lookup($A210, TMUI!$A147:J1000, TMUI!E147:E1000)</f>
        <v>69.68</v>
      </c>
      <c r="M210" s="7">
        <f>lookup($A210, TMUI!$A147:K1000, TMUI!F147:F1000)</f>
        <v>35.91</v>
      </c>
      <c r="N210" s="7">
        <f>lookup($A210, TMUI!$A147:L1000, TMUI!G147:G1000)</f>
        <v>-0.2740618456</v>
      </c>
      <c r="O210" s="7">
        <f>lookup($A210, TMUI!$A147:M1000, TMUI!H147:H1000)</f>
        <v>-0.935848179</v>
      </c>
      <c r="P210" s="7">
        <f>lookup($A210, TMUI!$A147:N1000, TMUI!I147:I1000)</f>
        <v>0.004907767831</v>
      </c>
      <c r="Q210" s="7">
        <f>lookup($A210, TMUI!$A147:O1000, TMUI!J147:J1000)</f>
        <v>-1.086504029</v>
      </c>
      <c r="R210" s="7">
        <f>lookup($A210, TMUI!$A147:P1000, TMUI!K147:K1000)</f>
        <v>-0.5728765715</v>
      </c>
      <c r="S210" s="8">
        <f t="shared" si="2"/>
        <v>-0.7568861021</v>
      </c>
      <c r="U210" s="7">
        <f>iferror(VLOOKUP($A210, Awario!$A$2:$G1000, 3, false), "")</f>
        <v>0</v>
      </c>
      <c r="V210" s="7">
        <f>iferror(VLOOKUP($A210, Awario!$A$2:$Z1000, 4, false), "")</f>
        <v>0</v>
      </c>
      <c r="W210" s="7">
        <f>iferror(VLOOKUP($A210, Awario!$A$2:$Z1000, 5, false), "")</f>
        <v>0</v>
      </c>
      <c r="X210" s="7">
        <f>iferror(VLOOKUP($A210, Awario!$A$2:$G1000, 6, false), "")</f>
        <v>0</v>
      </c>
      <c r="Y210" s="7" t="b">
        <f>iferror(VLOOKUP($A210, Awario!$A$2:$Z1000, 7, false), "")</f>
        <v>1</v>
      </c>
      <c r="Z210" s="7" t="str">
        <f>iferror(VLOOKUP($A210, Awario!$A$2:$Z1000, 8, false), "")</f>
        <v/>
      </c>
      <c r="AA210" s="7">
        <f>iferror(VLOOKUP($A210, Awario!$A$2:$Z1000, 9, false), "")</f>
        <v>-0.6753083961</v>
      </c>
      <c r="AB210" s="7">
        <f>iferror(VLOOKUP($A210, Awario!$A$2:$Z1000, 10, false), "")</f>
        <v>-0.8876481006</v>
      </c>
      <c r="AC210" s="7" t="str">
        <f>iferror(VLOOKUP($A210, Awario!$A$2:$Z1000, 11, false), "")</f>
        <v/>
      </c>
      <c r="AD210" s="7">
        <f>iferror(VLOOKUP($A210, Awario!$A$2:$Z1000, 12, false), "")</f>
        <v>-0.7814782483</v>
      </c>
      <c r="AE210" s="8">
        <f t="shared" si="3"/>
        <v>-0.8840125838</v>
      </c>
      <c r="AG210" s="7">
        <f t="shared" si="4"/>
        <v>-0.8957110627</v>
      </c>
      <c r="AH210" s="7">
        <f>iferror(vlookup(A210, 'October Results'!A$1:AM1000, 39, false), "")</f>
        <v>-0.7868450917</v>
      </c>
      <c r="AI210" s="3">
        <f t="shared" si="5"/>
        <v>-0.8684945699</v>
      </c>
    </row>
    <row r="211">
      <c r="A211" s="3">
        <v>1517.0</v>
      </c>
      <c r="B211" s="1" t="s">
        <v>140</v>
      </c>
      <c r="C211" s="7">
        <f>lookup($A211, NIL!$A80:A1000, NIL!C80:C1000)</f>
        <v>4</v>
      </c>
      <c r="D211" s="7">
        <f>lookup($A211, NIL!$A80:B1000, NIL!D80:D1000)</f>
        <v>0</v>
      </c>
      <c r="E211" s="7">
        <f>lookup($A211, NIL!$A80:D1000, NIL!E80:E1000)</f>
        <v>0.1985627281</v>
      </c>
      <c r="F211" s="7">
        <f>lookup($A211, NIL!$A80:D1000, NIL!F80:F1000)</f>
        <v>-2.387775995</v>
      </c>
      <c r="G211" s="7">
        <f>lookup($A211, NIL!$A80:E1000, NIL!G80:G1000)</f>
        <v>-1.094606633</v>
      </c>
      <c r="H211" s="8">
        <f t="shared" si="1"/>
        <v>-1.046234502</v>
      </c>
      <c r="J211" s="7">
        <f>lookup($A211, TMUI!$A80:H1000, TMUI!C80:C1000)</f>
        <v>50.93</v>
      </c>
      <c r="K211" s="7">
        <f>lookup($A211, TMUI!$A80:I1000, TMUI!D80:D1000)</f>
        <v>47.48</v>
      </c>
      <c r="L211" s="7">
        <f>lookup($A211, TMUI!$A80:J1000, TMUI!E80:E1000)</f>
        <v>54.24</v>
      </c>
      <c r="M211" s="7">
        <f>lookup($A211, TMUI!$A80:K1000, TMUI!F80:F1000)</f>
        <v>33.24</v>
      </c>
      <c r="N211" s="7">
        <f>lookup($A211, TMUI!$A80:L1000, TMUI!G80:G1000)</f>
        <v>-1.584440567</v>
      </c>
      <c r="O211" s="7">
        <f>lookup($A211, TMUI!$A80:M1000, TMUI!H80:H1000)</f>
        <v>-1.373503052</v>
      </c>
      <c r="P211" s="7">
        <f>lookup($A211, TMUI!$A80:N1000, TMUI!I80:I1000)</f>
        <v>-1.135039144</v>
      </c>
      <c r="Q211" s="7">
        <f>lookup($A211, TMUI!$A80:O1000, TMUI!J80:J1000)</f>
        <v>-1.246276334</v>
      </c>
      <c r="R211" s="7">
        <f>lookup($A211, TMUI!$A80:P1000, TMUI!K80:K1000)</f>
        <v>-1.334814774</v>
      </c>
      <c r="S211" s="8">
        <f t="shared" si="2"/>
        <v>-1.155341843</v>
      </c>
      <c r="U211" s="7">
        <f>iferror(VLOOKUP($A211, Awario!$A$2:$G1000, 3, false), "")</f>
        <v>2</v>
      </c>
      <c r="V211" s="7">
        <f>iferror(VLOOKUP($A211, Awario!$A$2:$Z1000, 4, false), "")</f>
        <v>0</v>
      </c>
      <c r="W211" s="7">
        <f>iferror(VLOOKUP($A211, Awario!$A$2:$Z1000, 5, false), "")</f>
        <v>0</v>
      </c>
      <c r="X211" s="7">
        <f>iferror(VLOOKUP($A211, Awario!$A$2:$G1000, 6, false), "")</f>
        <v>0</v>
      </c>
      <c r="Y211" s="7" t="b">
        <f>iferror(VLOOKUP($A211, Awario!$A$2:$Z1000, 7, false), "")</f>
        <v>1</v>
      </c>
      <c r="Z211" s="7" t="str">
        <f>iferror(VLOOKUP($A211, Awario!$A$2:$Z1000, 8, false), "")</f>
        <v/>
      </c>
      <c r="AA211" s="7">
        <f>iferror(VLOOKUP($A211, Awario!$A$2:$Z1000, 9, false), "")</f>
        <v>-0.6753083961</v>
      </c>
      <c r="AB211" s="7">
        <f>iferror(VLOOKUP($A211, Awario!$A$2:$Z1000, 10, false), "")</f>
        <v>0.1650714012</v>
      </c>
      <c r="AC211" s="7" t="str">
        <f>iferror(VLOOKUP($A211, Awario!$A$2:$Z1000, 11, false), "")</f>
        <v/>
      </c>
      <c r="AD211" s="7">
        <f>iferror(VLOOKUP($A211, Awario!$A$2:$Z1000, 12, false), "")</f>
        <v>-0.2551184975</v>
      </c>
      <c r="AE211" s="8">
        <f t="shared" si="3"/>
        <v>-0.5050925633</v>
      </c>
      <c r="AG211" s="7">
        <f t="shared" si="4"/>
        <v>-0.9022229694</v>
      </c>
      <c r="AH211" s="7">
        <f>iferror(vlookup(A211, 'October Results'!A$1:AM1000, 39, false), "")</f>
        <v>-0.8626729572</v>
      </c>
      <c r="AI211" s="3">
        <f t="shared" si="5"/>
        <v>-0.8923354664</v>
      </c>
    </row>
    <row r="212">
      <c r="A212" s="3">
        <v>1851.0</v>
      </c>
      <c r="B212" s="1" t="s">
        <v>204</v>
      </c>
      <c r="C212" s="7">
        <f>lookup($A212, NIL!$A146:A1000, NIL!C146:C1000)</f>
        <v>4</v>
      </c>
      <c r="D212" s="7" t="str">
        <f>lookup($A212, NIL!$A146:B1000, NIL!D146:D1000)</f>
        <v/>
      </c>
      <c r="E212" s="7">
        <f>lookup($A212, NIL!$A146:D1000, NIL!E146:E1000)</f>
        <v>0.1985627281</v>
      </c>
      <c r="F212" s="7">
        <f>lookup($A212, NIL!$A146:D1000, NIL!F146:F1000)</f>
        <v>-2.387775995</v>
      </c>
      <c r="G212" s="7">
        <f>lookup($A212, NIL!$A146:E1000, NIL!G146:G1000)</f>
        <v>-1.094606633</v>
      </c>
      <c r="H212" s="8">
        <f t="shared" si="1"/>
        <v>-1.046234502</v>
      </c>
      <c r="J212" s="7">
        <f>lookup($A212, TMUI!$A146:H1000, TMUI!C146:C1000)</f>
        <v>58.87</v>
      </c>
      <c r="K212" s="7">
        <f>lookup($A212, TMUI!$A146:I1000, TMUI!D146:D1000)</f>
        <v>54.65</v>
      </c>
      <c r="L212" s="7">
        <f>lookup($A212, TMUI!$A146:J1000, TMUI!E146:E1000)</f>
        <v>59.3</v>
      </c>
      <c r="M212" s="7">
        <f>lookup($A212, TMUI!$A146:K1000, TMUI!F146:F1000)</f>
        <v>42.5</v>
      </c>
      <c r="N212" s="7">
        <f>lookup($A212, TMUI!$A146:L1000, TMUI!G146:G1000)</f>
        <v>-1.04618878</v>
      </c>
      <c r="O212" s="7">
        <f>lookup($A212, TMUI!$A146:M1000, TMUI!H146:H1000)</f>
        <v>-0.8936887647</v>
      </c>
      <c r="P212" s="7">
        <f>lookup($A212, TMUI!$A146:N1000, TMUI!I146:I1000)</f>
        <v>-0.7614555055</v>
      </c>
      <c r="Q212" s="7">
        <f>lookup($A212, TMUI!$A146:O1000, TMUI!J146:J1000)</f>
        <v>-0.6921596527</v>
      </c>
      <c r="R212" s="7">
        <f>lookup($A212, TMUI!$A146:P1000, TMUI!K146:K1000)</f>
        <v>-0.8483731756</v>
      </c>
      <c r="S212" s="8">
        <f t="shared" si="2"/>
        <v>-0.9210717538</v>
      </c>
      <c r="U212" s="7">
        <f>iferror(VLOOKUP($A212, Awario!$A$2:$G1000, 3, false), "")</f>
        <v>0</v>
      </c>
      <c r="V212" s="7">
        <f>iferror(VLOOKUP($A212, Awario!$A$2:$Z1000, 4, false), "")</f>
        <v>0</v>
      </c>
      <c r="W212" s="7">
        <f>iferror(VLOOKUP($A212, Awario!$A$2:$Z1000, 5, false), "")</f>
        <v>0</v>
      </c>
      <c r="X212" s="7">
        <f>iferror(VLOOKUP($A212, Awario!$A$2:$G1000, 6, false), "")</f>
        <v>0</v>
      </c>
      <c r="Y212" s="7" t="b">
        <f>iferror(VLOOKUP($A212, Awario!$A$2:$Z1000, 7, false), "")</f>
        <v>1</v>
      </c>
      <c r="Z212" s="7" t="str">
        <f>iferror(VLOOKUP($A212, Awario!$A$2:$Z1000, 8, false), "")</f>
        <v/>
      </c>
      <c r="AA212" s="7">
        <f>iferror(VLOOKUP($A212, Awario!$A$2:$Z1000, 9, false), "")</f>
        <v>-0.6753083961</v>
      </c>
      <c r="AB212" s="7">
        <f>iferror(VLOOKUP($A212, Awario!$A$2:$Z1000, 10, false), "")</f>
        <v>-0.8876481006</v>
      </c>
      <c r="AC212" s="7" t="str">
        <f>iferror(VLOOKUP($A212, Awario!$A$2:$Z1000, 11, false), "")</f>
        <v/>
      </c>
      <c r="AD212" s="7">
        <f>iferror(VLOOKUP($A212, Awario!$A$2:$Z1000, 12, false), "")</f>
        <v>-0.7814782483</v>
      </c>
      <c r="AE212" s="8">
        <f t="shared" si="3"/>
        <v>-0.8840125838</v>
      </c>
      <c r="AG212" s="7">
        <f t="shared" si="4"/>
        <v>-0.9504396132</v>
      </c>
      <c r="AH212" s="7">
        <f>iferror(vlookup(A212, 'October Results'!A$1:AM1000, 39, false), "")</f>
        <v>-0.7320253813</v>
      </c>
      <c r="AI212" s="3">
        <f t="shared" si="5"/>
        <v>-0.8958360552</v>
      </c>
    </row>
    <row r="213">
      <c r="A213" s="3">
        <v>1931.0</v>
      </c>
      <c r="B213" s="1" t="s">
        <v>223</v>
      </c>
      <c r="C213" s="7">
        <f>lookup($A213, NIL!$A169:A1000, NIL!C169:C1000)</f>
        <v>4</v>
      </c>
      <c r="D213" s="7">
        <f>lookup($A213, NIL!$A169:B1000, NIL!D169:D1000)</f>
        <v>0</v>
      </c>
      <c r="E213" s="7">
        <f>lookup($A213, NIL!$A169:D1000, NIL!E169:E1000)</f>
        <v>0.1985627281</v>
      </c>
      <c r="F213" s="7">
        <f>lookup($A213, NIL!$A169:D1000, NIL!F169:F1000)</f>
        <v>-2.387775995</v>
      </c>
      <c r="G213" s="7">
        <f>lookup($A213, NIL!$A169:E1000, NIL!G169:G1000)</f>
        <v>-1.094606633</v>
      </c>
      <c r="H213" s="8">
        <f t="shared" si="1"/>
        <v>-1.046234502</v>
      </c>
      <c r="J213" s="7">
        <f>lookup($A213, TMUI!$A169:H1000, TMUI!C169:C1000)</f>
        <v>48.24</v>
      </c>
      <c r="K213" s="7">
        <f>lookup($A213, TMUI!$A169:I1000, TMUI!D169:D1000)</f>
        <v>63.91</v>
      </c>
      <c r="L213" s="7">
        <f>lookup($A213, TMUI!$A169:J1000, TMUI!E169:E1000)</f>
        <v>69.22</v>
      </c>
      <c r="M213" s="7">
        <f>lookup($A213, TMUI!$A169:K1000, TMUI!F169:F1000)</f>
        <v>50.9</v>
      </c>
      <c r="N213" s="7">
        <f>lookup($A213, TMUI!$A169:L1000, TMUI!G169:G1000)</f>
        <v>-1.766795392</v>
      </c>
      <c r="O213" s="7">
        <f>lookup($A213, TMUI!$A169:M1000, TMUI!H169:H1000)</f>
        <v>-0.2740122934</v>
      </c>
      <c r="P213" s="7">
        <f>lookup($A213, TMUI!$A169:N1000, TMUI!I169:I1000)</f>
        <v>-0.02905438108</v>
      </c>
      <c r="Q213" s="7">
        <f>lookup($A213, TMUI!$A169:O1000, TMUI!J169:J1000)</f>
        <v>-0.1895052121</v>
      </c>
      <c r="R213" s="7">
        <f>lookup($A213, TMUI!$A169:P1000, TMUI!K169:K1000)</f>
        <v>-0.5648418196</v>
      </c>
      <c r="S213" s="8">
        <f t="shared" si="2"/>
        <v>-0.7515595915</v>
      </c>
      <c r="U213" s="7">
        <f>iferror(VLOOKUP($A213, Awario!$A$2:$G1000, 3, false), "")</f>
        <v>0</v>
      </c>
      <c r="V213" s="7" t="str">
        <f>iferror(VLOOKUP($A213, Awario!$A$2:$Z1000, 4, false), "")</f>
        <v/>
      </c>
      <c r="W213" s="7">
        <f>iferror(VLOOKUP($A213, Awario!$A$2:$Z1000, 5, false), "")</f>
        <v>0</v>
      </c>
      <c r="X213" s="7">
        <f>iferror(VLOOKUP($A213, Awario!$A$2:$G1000, 6, false), "")</f>
        <v>0</v>
      </c>
      <c r="Y213" s="7" t="b">
        <f>iferror(VLOOKUP($A213, Awario!$A$2:$Z1000, 7, false), "")</f>
        <v>1</v>
      </c>
      <c r="Z213" s="7" t="str">
        <f>iferror(VLOOKUP($A213, Awario!$A$2:$Z1000, 8, false), "")</f>
        <v/>
      </c>
      <c r="AA213" s="7">
        <f>iferror(VLOOKUP($A213, Awario!$A$2:$Z1000, 9, false), "")</f>
        <v>-0.6753083961</v>
      </c>
      <c r="AB213" s="7">
        <f>iferror(VLOOKUP($A213, Awario!$A$2:$Z1000, 10, false), "")</f>
        <v>-0.8876481006</v>
      </c>
      <c r="AC213" s="7" t="str">
        <f>iferror(VLOOKUP($A213, Awario!$A$2:$Z1000, 11, false), "")</f>
        <v/>
      </c>
      <c r="AD213" s="7">
        <f>iferror(VLOOKUP($A213, Awario!$A$2:$Z1000, 12, false), "")</f>
        <v>-0.7814782483</v>
      </c>
      <c r="AE213" s="8">
        <f t="shared" si="3"/>
        <v>-0.8840125838</v>
      </c>
      <c r="AG213" s="7">
        <f t="shared" si="4"/>
        <v>-0.8939355591</v>
      </c>
      <c r="AH213" s="7">
        <f>iferror(vlookup(A213, 'October Results'!A$1:AM1000, 39, false), "")</f>
        <v>-1.00623669</v>
      </c>
      <c r="AI213" s="3">
        <f t="shared" si="5"/>
        <v>-0.9220108419</v>
      </c>
    </row>
    <row r="214">
      <c r="A214" s="3">
        <v>1871.0</v>
      </c>
      <c r="B214" s="1" t="s">
        <v>213</v>
      </c>
      <c r="C214" s="7">
        <f>lookup($A214, NIL!$A157:A1000, NIL!C157:C1000)</f>
        <v>4</v>
      </c>
      <c r="D214" s="7">
        <f>lookup($A214, NIL!$A157:B1000, NIL!D157:D1000)</f>
        <v>0</v>
      </c>
      <c r="E214" s="7">
        <f>lookup($A214, NIL!$A157:D1000, NIL!E157:E1000)</f>
        <v>0.1985627281</v>
      </c>
      <c r="F214" s="7">
        <f>lookup($A214, NIL!$A157:D1000, NIL!F157:F1000)</f>
        <v>-2.387775995</v>
      </c>
      <c r="G214" s="7">
        <f>lookup($A214, NIL!$A157:E1000, NIL!G157:G1000)</f>
        <v>-1.094606633</v>
      </c>
      <c r="H214" s="8">
        <f t="shared" si="1"/>
        <v>-1.046234502</v>
      </c>
      <c r="J214" s="7">
        <f>lookup($A214, TMUI!$A157:H1000, TMUI!C157:C1000)</f>
        <v>50.55</v>
      </c>
      <c r="K214" s="7">
        <f>lookup($A214, TMUI!$A157:I1000, TMUI!D157:D1000)</f>
        <v>53.98</v>
      </c>
      <c r="L214" s="7">
        <f>lookup($A214, TMUI!$A157:J1000, TMUI!E157:E1000)</f>
        <v>57.93</v>
      </c>
      <c r="M214" s="7">
        <f>lookup($A214, TMUI!$A157:K1000, TMUI!F157:F1000)</f>
        <v>42.42</v>
      </c>
      <c r="N214" s="7">
        <f>lookup($A214, TMUI!$A157:L1000, TMUI!G157:G1000)</f>
        <v>-1.610200728</v>
      </c>
      <c r="O214" s="7">
        <f>lookup($A214, TMUI!$A157:M1000, TMUI!H157:H1000)</f>
        <v>-0.9385249672</v>
      </c>
      <c r="P214" s="7">
        <f>lookup($A214, TMUI!$A157:N1000, TMUI!I157:I1000)</f>
        <v>-0.8626036447</v>
      </c>
      <c r="Q214" s="7">
        <f>lookup($A214, TMUI!$A157:O1000, TMUI!J157:J1000)</f>
        <v>-0.6969468378</v>
      </c>
      <c r="R214" s="7">
        <f>lookup($A214, TMUI!$A157:P1000, TMUI!K157:K1000)</f>
        <v>-1.027069044</v>
      </c>
      <c r="S214" s="8">
        <f t="shared" si="2"/>
        <v>-1.01344415</v>
      </c>
      <c r="U214" s="7">
        <f>iferror(VLOOKUP($A214, Awario!$A$2:$G1000, 3, false), "")</f>
        <v>1</v>
      </c>
      <c r="V214" s="7">
        <f>iferror(VLOOKUP($A214, Awario!$A$2:$Z1000, 4, false), "")</f>
        <v>0</v>
      </c>
      <c r="W214" s="7">
        <f>iferror(VLOOKUP($A214, Awario!$A$2:$Z1000, 5, false), "")</f>
        <v>0</v>
      </c>
      <c r="X214" s="7">
        <f>iferror(VLOOKUP($A214, Awario!$A$2:$G1000, 6, false), "")</f>
        <v>0</v>
      </c>
      <c r="Y214" s="7" t="b">
        <f>iferror(VLOOKUP($A214, Awario!$A$2:$Z1000, 7, false), "")</f>
        <v>1</v>
      </c>
      <c r="Z214" s="7" t="str">
        <f>iferror(VLOOKUP($A214, Awario!$A$2:$Z1000, 8, false), "")</f>
        <v/>
      </c>
      <c r="AA214" s="7">
        <f>iferror(VLOOKUP($A214, Awario!$A$2:$Z1000, 9, false), "")</f>
        <v>-0.6753083961</v>
      </c>
      <c r="AB214" s="7">
        <f>iferror(VLOOKUP($A214, Awario!$A$2:$Z1000, 10, false), "")</f>
        <v>-0.3612883497</v>
      </c>
      <c r="AC214" s="7" t="str">
        <f>iferror(VLOOKUP($A214, Awario!$A$2:$Z1000, 11, false), "")</f>
        <v/>
      </c>
      <c r="AD214" s="7">
        <f>iferror(VLOOKUP($A214, Awario!$A$2:$Z1000, 12, false), "")</f>
        <v>-0.5182983729</v>
      </c>
      <c r="AE214" s="8">
        <f t="shared" si="3"/>
        <v>-0.7199294222</v>
      </c>
      <c r="AG214" s="7">
        <f t="shared" si="4"/>
        <v>-0.9265360246</v>
      </c>
      <c r="AH214" s="7">
        <f>iferror(vlookup(A214, 'October Results'!A$1:AM1000, 39, false), "")</f>
        <v>-0.9544967688</v>
      </c>
      <c r="AI214" s="3">
        <f t="shared" si="5"/>
        <v>-0.9335262107</v>
      </c>
    </row>
    <row r="215">
      <c r="A215" s="3">
        <v>1529.0</v>
      </c>
      <c r="B215" s="1" t="s">
        <v>143</v>
      </c>
      <c r="C215" s="7">
        <f>lookup($A215, NIL!$A83:A1000, NIL!C83:C1000)</f>
        <v>4</v>
      </c>
      <c r="D215" s="7">
        <f>lookup($A215, NIL!$A83:B1000, NIL!D83:D1000)</f>
        <v>0</v>
      </c>
      <c r="E215" s="7">
        <f>lookup($A215, NIL!$A83:D1000, NIL!E83:E1000)</f>
        <v>0.1985627281</v>
      </c>
      <c r="F215" s="7">
        <f>lookup($A215, NIL!$A83:D1000, NIL!F83:F1000)</f>
        <v>-2.387775995</v>
      </c>
      <c r="G215" s="7">
        <f>lookup($A215, NIL!$A83:E1000, NIL!G83:G1000)</f>
        <v>-1.094606633</v>
      </c>
      <c r="H215" s="8">
        <f t="shared" si="1"/>
        <v>-1.046234502</v>
      </c>
      <c r="J215" s="7">
        <f>lookup($A215, TMUI!$A83:H1000, TMUI!C83:C1000)</f>
        <v>40.55</v>
      </c>
      <c r="K215" s="7">
        <f>lookup($A215, TMUI!$A83:I1000, TMUI!D83:D1000)</f>
        <v>50.16</v>
      </c>
      <c r="L215" s="7">
        <f>lookup($A215, TMUI!$A83:J1000, TMUI!E83:E1000)</f>
        <v>54.53</v>
      </c>
      <c r="M215" s="7">
        <f>lookup($A215, TMUI!$A83:K1000, TMUI!F83:F1000)</f>
        <v>43.09</v>
      </c>
      <c r="N215" s="7">
        <f>lookup($A215, TMUI!$A83:L1000, TMUI!G83:G1000)</f>
        <v>-2.288099705</v>
      </c>
      <c r="O215" s="7">
        <f>lookup($A215, TMUI!$A83:M1000, TMUI!H83:H1000)</f>
        <v>-1.194158242</v>
      </c>
      <c r="P215" s="7">
        <f>lookup($A215, TMUI!$A83:N1000, TMUI!I83:I1000)</f>
        <v>-1.113628224</v>
      </c>
      <c r="Q215" s="7">
        <f>lookup($A215, TMUI!$A83:O1000, TMUI!J83:J1000)</f>
        <v>-0.6568541622</v>
      </c>
      <c r="R215" s="7">
        <f>lookup($A215, TMUI!$A83:P1000, TMUI!K83:K1000)</f>
        <v>-1.313185083</v>
      </c>
      <c r="S215" s="8">
        <f t="shared" si="2"/>
        <v>-1.145942879</v>
      </c>
      <c r="U215" s="7">
        <f>iferror(VLOOKUP($A215, Awario!$A$2:$G1000, 3, false), "")</f>
        <v>0</v>
      </c>
      <c r="V215" s="7">
        <f>iferror(VLOOKUP($A215, Awario!$A$2:$Z1000, 4, false), "")</f>
        <v>0</v>
      </c>
      <c r="W215" s="7">
        <f>iferror(VLOOKUP($A215, Awario!$A$2:$Z1000, 5, false), "")</f>
        <v>0</v>
      </c>
      <c r="X215" s="7">
        <f>iferror(VLOOKUP($A215, Awario!$A$2:$G1000, 6, false), "")</f>
        <v>0</v>
      </c>
      <c r="Y215" s="7" t="b">
        <f>iferror(VLOOKUP($A215, Awario!$A$2:$Z1000, 7, false), "")</f>
        <v>1</v>
      </c>
      <c r="Z215" s="7" t="str">
        <f>iferror(VLOOKUP($A215, Awario!$A$2:$Z1000, 8, false), "")</f>
        <v/>
      </c>
      <c r="AA215" s="7">
        <f>iferror(VLOOKUP($A215, Awario!$A$2:$Z1000, 9, false), "")</f>
        <v>-0.6753083961</v>
      </c>
      <c r="AB215" s="7">
        <f>iferror(VLOOKUP($A215, Awario!$A$2:$Z1000, 10, false), "")</f>
        <v>-0.8876481006</v>
      </c>
      <c r="AC215" s="7" t="str">
        <f>iferror(VLOOKUP($A215, Awario!$A$2:$Z1000, 11, false), "")</f>
        <v/>
      </c>
      <c r="AD215" s="7">
        <f>iferror(VLOOKUP($A215, Awario!$A$2:$Z1000, 12, false), "")</f>
        <v>-0.7814782483</v>
      </c>
      <c r="AE215" s="8">
        <f t="shared" si="3"/>
        <v>-0.8840125838</v>
      </c>
      <c r="AG215" s="7">
        <f t="shared" si="4"/>
        <v>-1.025396655</v>
      </c>
      <c r="AH215" s="7">
        <f>iferror(vlookup(A215, 'October Results'!A$1:AM1000, 39, false), "")</f>
        <v>-0.8198055203</v>
      </c>
      <c r="AI215" s="3">
        <f t="shared" si="5"/>
        <v>-0.9739988714</v>
      </c>
    </row>
    <row r="216">
      <c r="A216" s="3">
        <v>815.0</v>
      </c>
      <c r="B216" s="1" t="s">
        <v>58</v>
      </c>
      <c r="C216" s="7">
        <f>lookup($A216, NIL!$A13:A1000, NIL!C13:C1000)</f>
        <v>4</v>
      </c>
      <c r="D216" s="7">
        <f>lookup($A216, NIL!$A13:B1000, NIL!D13:D1000)</f>
        <v>0</v>
      </c>
      <c r="E216" s="7">
        <f>lookup($A216, NIL!$A13:D1000, NIL!E13:E1000)</f>
        <v>0.1985627281</v>
      </c>
      <c r="F216" s="7">
        <f>lookup($A216, NIL!$A13:D1000, NIL!F13:F1000)</f>
        <v>-2.387775995</v>
      </c>
      <c r="G216" s="7">
        <f>lookup($A216, NIL!$A13:E1000, NIL!G13:G1000)</f>
        <v>-1.094606633</v>
      </c>
      <c r="H216" s="8">
        <f t="shared" si="1"/>
        <v>-1.046234502</v>
      </c>
      <c r="J216" s="7">
        <f>lookup($A216, TMUI!$A13:H1000, TMUI!C13:C1000)</f>
        <v>45.98</v>
      </c>
      <c r="K216" s="7">
        <f>lookup($A216, TMUI!$A13:I1000, TMUI!D13:D1000)</f>
        <v>52.85</v>
      </c>
      <c r="L216" s="7">
        <f>lookup($A216, TMUI!$A13:J1000, TMUI!E13:E1000)</f>
        <v>59.14</v>
      </c>
      <c r="M216" s="7">
        <f>lookup($A216, TMUI!$A13:K1000, TMUI!F13:F1000)</f>
        <v>43.83</v>
      </c>
      <c r="N216" s="7">
        <f>lookup($A216, TMUI!$A13:L1000, TMUI!G13:G1000)</f>
        <v>-1.92000056</v>
      </c>
      <c r="O216" s="7">
        <f>lookup($A216, TMUI!$A13:M1000, TMUI!H13:H1000)</f>
        <v>-1.014144234</v>
      </c>
      <c r="P216" s="7">
        <f>lookup($A216, TMUI!$A13:N1000, TMUI!I13:I1000)</f>
        <v>-0.7732684269</v>
      </c>
      <c r="Q216" s="7">
        <f>lookup($A216, TMUI!$A13:O1000, TMUI!J13:J1000)</f>
        <v>-0.6125726996</v>
      </c>
      <c r="R216" s="7">
        <f>lookup($A216, TMUI!$A13:P1000, TMUI!K13:K1000)</f>
        <v>-1.07999648</v>
      </c>
      <c r="S216" s="8">
        <f t="shared" si="2"/>
        <v>-1.039228791</v>
      </c>
      <c r="U216" s="7" t="str">
        <f>iferror(VLOOKUP($A216, Awario!$A$2:$G1000, 3, false), "")</f>
        <v/>
      </c>
      <c r="V216" s="7" t="str">
        <f>iferror(VLOOKUP($A216, Awario!$A$2:$Z1000, 4, false), "")</f>
        <v/>
      </c>
      <c r="W216" s="7" t="str">
        <f>iferror(VLOOKUP($A216, Awario!$A$2:$Z1000, 5, false), "")</f>
        <v/>
      </c>
      <c r="X216" s="7" t="str">
        <f>iferror(VLOOKUP($A216, Awario!$A$2:$G1000, 6, false), "")</f>
        <v/>
      </c>
      <c r="Y216" s="7" t="str">
        <f>iferror(VLOOKUP($A216, Awario!$A$2:$Z1000, 7, false), "")</f>
        <v/>
      </c>
      <c r="Z216" s="7" t="str">
        <f>iferror(VLOOKUP($A216, Awario!$A$2:$Z1000, 8, false), "")</f>
        <v/>
      </c>
      <c r="AA216" s="7" t="str">
        <f>iferror(VLOOKUP($A216, Awario!$A$2:$Z1000, 9, false), "")</f>
        <v/>
      </c>
      <c r="AB216" s="7" t="str">
        <f>iferror(VLOOKUP($A216, Awario!$A$2:$Z1000, 10, false), "")</f>
        <v/>
      </c>
      <c r="AC216" s="7" t="str">
        <f>iferror(VLOOKUP($A216, Awario!$A$2:$Z1000, 11, false), "")</f>
        <v/>
      </c>
      <c r="AD216" s="7" t="str">
        <f>iferror(VLOOKUP($A216, Awario!$A$2:$Z1000, 12, false), "")</f>
        <v/>
      </c>
      <c r="AE216" s="8" t="str">
        <f t="shared" si="3"/>
        <v/>
      </c>
      <c r="AG216" s="7">
        <f t="shared" si="4"/>
        <v>-1.042731647</v>
      </c>
      <c r="AH216" s="7">
        <f>iferror(vlookup(A216, 'October Results'!A$1:AM1000, 39, false), "")</f>
        <v>-0.9201980468</v>
      </c>
      <c r="AI216" s="3">
        <f t="shared" si="5"/>
        <v>-1.012098247</v>
      </c>
    </row>
    <row r="217">
      <c r="A217" s="3">
        <v>1757.0</v>
      </c>
      <c r="B217" s="1" t="s">
        <v>184</v>
      </c>
      <c r="C217" s="7">
        <f>lookup($A217, NIL!$A127:A1000, NIL!C127:C1000)</f>
        <v>4</v>
      </c>
      <c r="D217" s="7">
        <f>lookup($A217, NIL!$A127:B1000, NIL!D127:D1000)</f>
        <v>0</v>
      </c>
      <c r="E217" s="7">
        <f>lookup($A217, NIL!$A127:D1000, NIL!E127:E1000)</f>
        <v>0.1985627281</v>
      </c>
      <c r="F217" s="7">
        <f>lookup($A217, NIL!$A127:D1000, NIL!F127:F1000)</f>
        <v>-2.387775995</v>
      </c>
      <c r="G217" s="7">
        <f>lookup($A217, NIL!$A127:E1000, NIL!G127:G1000)</f>
        <v>-1.094606633</v>
      </c>
      <c r="H217" s="8">
        <f t="shared" si="1"/>
        <v>-1.046234502</v>
      </c>
      <c r="J217" s="7">
        <f>lookup($A217, TMUI!$A127:H1000, TMUI!C127:C1000)</f>
        <v>40.94</v>
      </c>
      <c r="K217" s="7">
        <f>lookup($A217, TMUI!$A127:I1000, TMUI!D127:D1000)</f>
        <v>28.75</v>
      </c>
      <c r="L217" s="7">
        <f>lookup($A217, TMUI!$A127:J1000, TMUI!E127:E1000)</f>
        <v>36.25</v>
      </c>
      <c r="M217" s="7">
        <f>lookup($A217, TMUI!$A127:K1000, TMUI!F127:F1000)</f>
        <v>34.38</v>
      </c>
      <c r="N217" s="7">
        <f>lookup($A217, TMUI!$A127:L1000, TMUI!G127:G1000)</f>
        <v>-2.261661644</v>
      </c>
      <c r="O217" s="7">
        <f>lookup($A217, TMUI!$A127:M1000, TMUI!H127:H1000)</f>
        <v>-2.626909132</v>
      </c>
      <c r="P217" s="7">
        <f>lookup($A217, TMUI!$A127:N1000, TMUI!I127:I1000)</f>
        <v>-2.463254489</v>
      </c>
      <c r="Q217" s="7">
        <f>lookup($A217, TMUI!$A127:O1000, TMUI!J127:J1000)</f>
        <v>-1.178058945</v>
      </c>
      <c r="R217" s="7">
        <f>lookup($A217, TMUI!$A127:P1000, TMUI!K127:K1000)</f>
        <v>-2.132471053</v>
      </c>
      <c r="S217" s="8">
        <f t="shared" si="2"/>
        <v>-1.460298275</v>
      </c>
      <c r="U217" s="7">
        <f>iferror(VLOOKUP($A217, Awario!$A$2:$G1000, 3, false), "")</f>
        <v>0</v>
      </c>
      <c r="V217" s="7">
        <f>iferror(VLOOKUP($A217, Awario!$A$2:$Z1000, 4, false), "")</f>
        <v>0</v>
      </c>
      <c r="W217" s="7">
        <f>iferror(VLOOKUP($A217, Awario!$A$2:$Z1000, 5, false), "")</f>
        <v>0</v>
      </c>
      <c r="X217" s="7">
        <f>iferror(VLOOKUP($A217, Awario!$A$2:$G1000, 6, false), "")</f>
        <v>0</v>
      </c>
      <c r="Y217" s="7" t="b">
        <f>iferror(VLOOKUP($A217, Awario!$A$2:$Z1000, 7, false), "")</f>
        <v>1</v>
      </c>
      <c r="Z217" s="7" t="str">
        <f>iferror(VLOOKUP($A217, Awario!$A$2:$Z1000, 8, false), "")</f>
        <v/>
      </c>
      <c r="AA217" s="7">
        <f>iferror(VLOOKUP($A217, Awario!$A$2:$Z1000, 9, false), "")</f>
        <v>-0.6753083961</v>
      </c>
      <c r="AB217" s="7">
        <f>iferror(VLOOKUP($A217, Awario!$A$2:$Z1000, 10, false), "")</f>
        <v>-0.8876481006</v>
      </c>
      <c r="AC217" s="7" t="str">
        <f>iferror(VLOOKUP($A217, Awario!$A$2:$Z1000, 11, false), "")</f>
        <v/>
      </c>
      <c r="AD217" s="7">
        <f>iferror(VLOOKUP($A217, Awario!$A$2:$Z1000, 12, false), "")</f>
        <v>-0.7814782483</v>
      </c>
      <c r="AE217" s="8">
        <f t="shared" si="3"/>
        <v>-0.8840125838</v>
      </c>
      <c r="AG217" s="7">
        <f t="shared" si="4"/>
        <v>-1.130181787</v>
      </c>
      <c r="AH217" s="7">
        <f>iferror(vlookup(A217, 'October Results'!A$1:AM1000, 39, false), "")</f>
        <v>-0.6665906544</v>
      </c>
      <c r="AI217" s="3">
        <f t="shared" si="5"/>
        <v>-1.014284004</v>
      </c>
    </row>
    <row r="218">
      <c r="A218" s="3">
        <v>1885.0</v>
      </c>
      <c r="B218" s="1" t="s">
        <v>219</v>
      </c>
      <c r="C218" s="7">
        <f>lookup($A218, NIL!$A163:A1000, NIL!C163:C1000)</f>
        <v>4</v>
      </c>
      <c r="D218" s="7">
        <f>lookup($A218, NIL!$A163:B1000, NIL!D163:D1000)</f>
        <v>0</v>
      </c>
      <c r="E218" s="7">
        <f>lookup($A218, NIL!$A163:D1000, NIL!E163:E1000)</f>
        <v>0.1985627281</v>
      </c>
      <c r="F218" s="7">
        <f>lookup($A218, NIL!$A163:D1000, NIL!F163:F1000)</f>
        <v>-2.387775995</v>
      </c>
      <c r="G218" s="7">
        <f>lookup($A218, NIL!$A163:E1000, NIL!G163:G1000)</f>
        <v>-1.094606633</v>
      </c>
      <c r="H218" s="8">
        <f t="shared" si="1"/>
        <v>-1.046234502</v>
      </c>
      <c r="J218" s="7">
        <f>lookup($A218, TMUI!$A163:H1000, TMUI!C163:C1000)</f>
        <v>46.88</v>
      </c>
      <c r="K218" s="7">
        <f>lookup($A218, TMUI!$A163:I1000, TMUI!D163:D1000)</f>
        <v>40.47</v>
      </c>
      <c r="L218" s="7">
        <f>lookup($A218, TMUI!$A163:J1000, TMUI!E163:E1000)</f>
        <v>59.92</v>
      </c>
      <c r="M218" s="7">
        <f>lookup($A218, TMUI!$A163:K1000, TMUI!F163:F1000)</f>
        <v>38.67</v>
      </c>
      <c r="N218" s="7">
        <f>lookup($A218, TMUI!$A163:L1000, TMUI!G163:G1000)</f>
        <v>-1.858989652</v>
      </c>
      <c r="O218" s="7">
        <f>lookup($A218, TMUI!$A163:M1000, TMUI!H163:H1000)</f>
        <v>-1.842610186</v>
      </c>
      <c r="P218" s="7">
        <f>lookup($A218, TMUI!$A163:N1000, TMUI!I163:I1000)</f>
        <v>-0.7156804352</v>
      </c>
      <c r="Q218" s="7">
        <f>lookup($A218, TMUI!$A163:O1000, TMUI!J163:J1000)</f>
        <v>-0.9213461417</v>
      </c>
      <c r="R218" s="7">
        <f>lookup($A218, TMUI!$A163:P1000, TMUI!K163:K1000)</f>
        <v>-1.334656604</v>
      </c>
      <c r="S218" s="8">
        <f t="shared" si="2"/>
        <v>-1.155273389</v>
      </c>
      <c r="U218" s="7">
        <f>iferror(VLOOKUP($A218, Awario!$A$2:$G1000, 3, false), "")</f>
        <v>0</v>
      </c>
      <c r="V218" s="7" t="str">
        <f>iferror(VLOOKUP($A218, Awario!$A$2:$Z1000, 4, false), "")</f>
        <v/>
      </c>
      <c r="W218" s="7">
        <f>iferror(VLOOKUP($A218, Awario!$A$2:$Z1000, 5, false), "")</f>
        <v>0</v>
      </c>
      <c r="X218" s="7">
        <f>iferror(VLOOKUP($A218, Awario!$A$2:$G1000, 6, false), "")</f>
        <v>0</v>
      </c>
      <c r="Y218" s="7" t="b">
        <f>iferror(VLOOKUP($A218, Awario!$A$2:$Z1000, 7, false), "")</f>
        <v>1</v>
      </c>
      <c r="Z218" s="7" t="str">
        <f>iferror(VLOOKUP($A218, Awario!$A$2:$Z1000, 8, false), "")</f>
        <v/>
      </c>
      <c r="AA218" s="7">
        <f>iferror(VLOOKUP($A218, Awario!$A$2:$Z1000, 9, false), "")</f>
        <v>-0.6753083961</v>
      </c>
      <c r="AB218" s="7">
        <f>iferror(VLOOKUP($A218, Awario!$A$2:$Z1000, 10, false), "")</f>
        <v>-0.8876481006</v>
      </c>
      <c r="AC218" s="7" t="str">
        <f>iferror(VLOOKUP($A218, Awario!$A$2:$Z1000, 11, false), "")</f>
        <v/>
      </c>
      <c r="AD218" s="7">
        <f>iferror(VLOOKUP($A218, Awario!$A$2:$Z1000, 12, false), "")</f>
        <v>-0.7814782483</v>
      </c>
      <c r="AE218" s="8">
        <f t="shared" si="3"/>
        <v>-0.8840125838</v>
      </c>
      <c r="AG218" s="7">
        <f t="shared" si="4"/>
        <v>-1.028506825</v>
      </c>
      <c r="AH218" s="7">
        <f>iferror(vlookup(A218, 'October Results'!A$1:AM1000, 39, false), "")</f>
        <v>-1.016983995</v>
      </c>
      <c r="AI218" s="3">
        <f t="shared" si="5"/>
        <v>-1.025626117</v>
      </c>
    </row>
    <row r="219">
      <c r="A219" s="3">
        <v>1864.0</v>
      </c>
      <c r="B219" s="1" t="s">
        <v>208</v>
      </c>
      <c r="C219" s="7">
        <f>lookup($A219, NIL!$A152:A1000, NIL!C152:C1000)</f>
        <v>4</v>
      </c>
      <c r="D219" s="7">
        <f>lookup($A219, NIL!$A152:B1000, NIL!D152:D1000)</f>
        <v>0</v>
      </c>
      <c r="E219" s="7">
        <f>lookup($A219, NIL!$A152:D1000, NIL!E152:E1000)</f>
        <v>0.1985627281</v>
      </c>
      <c r="F219" s="7">
        <f>lookup($A219, NIL!$A152:D1000, NIL!F152:F1000)</f>
        <v>-2.387775995</v>
      </c>
      <c r="G219" s="7">
        <f>lookup($A219, NIL!$A152:E1000, NIL!G152:G1000)</f>
        <v>-1.094606633</v>
      </c>
      <c r="H219" s="8">
        <f t="shared" si="1"/>
        <v>-1.046234502</v>
      </c>
      <c r="J219" s="7">
        <f>lookup($A219, TMUI!$A152:H1000, TMUI!C152:C1000)</f>
        <v>62.42</v>
      </c>
      <c r="K219" s="7">
        <f>lookup($A219, TMUI!$A152:I1000, TMUI!D152:D1000)</f>
        <v>33.99</v>
      </c>
      <c r="L219" s="7">
        <f>lookup($A219, TMUI!$A152:J1000, TMUI!E152:E1000)</f>
        <v>48.21</v>
      </c>
      <c r="M219" s="7">
        <f>lookup($A219, TMUI!$A152:K1000, TMUI!F152:F1000)</f>
        <v>25.85</v>
      </c>
      <c r="N219" s="7">
        <f>lookup($A219, TMUI!$A152:L1000, TMUI!G152:G1000)</f>
        <v>-0.8055346431</v>
      </c>
      <c r="O219" s="7">
        <f>lookup($A219, TMUI!$A152:M1000, TMUI!H152:H1000)</f>
        <v>-2.276249877</v>
      </c>
      <c r="P219" s="7">
        <f>lookup($A219, TMUI!$A152:N1000, TMUI!I152:I1000)</f>
        <v>-1.580238617</v>
      </c>
      <c r="Q219" s="7">
        <f>lookup($A219, TMUI!$A152:O1000, TMUI!J152:J1000)</f>
        <v>-1.688492562</v>
      </c>
      <c r="R219" s="7">
        <f>lookup($A219, TMUI!$A152:P1000, TMUI!K152:K1000)</f>
        <v>-1.587628925</v>
      </c>
      <c r="S219" s="8">
        <f t="shared" si="2"/>
        <v>-1.260011478</v>
      </c>
      <c r="U219" s="7">
        <f>iferror(VLOOKUP($A219, Awario!$A$2:$G1000, 3, false), "")</f>
        <v>0</v>
      </c>
      <c r="V219" s="7">
        <f>iferror(VLOOKUP($A219, Awario!$A$2:$Z1000, 4, false), "")</f>
        <v>0</v>
      </c>
      <c r="W219" s="7">
        <f>iferror(VLOOKUP($A219, Awario!$A$2:$Z1000, 5, false), "")</f>
        <v>0</v>
      </c>
      <c r="X219" s="7">
        <f>iferror(VLOOKUP($A219, Awario!$A$2:$G1000, 6, false), "")</f>
        <v>0</v>
      </c>
      <c r="Y219" s="7" t="b">
        <f>iferror(VLOOKUP($A219, Awario!$A$2:$Z1000, 7, false), "")</f>
        <v>1</v>
      </c>
      <c r="Z219" s="7" t="str">
        <f>iferror(VLOOKUP($A219, Awario!$A$2:$Z1000, 8, false), "")</f>
        <v/>
      </c>
      <c r="AA219" s="7">
        <f>iferror(VLOOKUP($A219, Awario!$A$2:$Z1000, 9, false), "")</f>
        <v>-0.6753083961</v>
      </c>
      <c r="AB219" s="7">
        <f>iferror(VLOOKUP($A219, Awario!$A$2:$Z1000, 10, false), "")</f>
        <v>-0.8876481006</v>
      </c>
      <c r="AC219" s="7" t="str">
        <f>iferror(VLOOKUP($A219, Awario!$A$2:$Z1000, 11, false), "")</f>
        <v/>
      </c>
      <c r="AD219" s="7">
        <f>iferror(VLOOKUP($A219, Awario!$A$2:$Z1000, 12, false), "")</f>
        <v>-0.7814782483</v>
      </c>
      <c r="AE219" s="8">
        <f t="shared" si="3"/>
        <v>-0.8840125838</v>
      </c>
      <c r="AG219" s="7">
        <f t="shared" si="4"/>
        <v>-1.063419521</v>
      </c>
      <c r="AH219" s="7">
        <f>iferror(vlookup(A219, 'October Results'!A$1:AM1000, 39, false), "")</f>
        <v>-0.9594866111</v>
      </c>
      <c r="AI219" s="3">
        <f t="shared" si="5"/>
        <v>-1.037436294</v>
      </c>
    </row>
    <row r="220">
      <c r="A220" s="3">
        <v>1608.0</v>
      </c>
      <c r="B220" s="1" t="s">
        <v>157</v>
      </c>
      <c r="C220" s="7">
        <f>lookup($A220, NIL!$A96:A1000, NIL!C96:C1000)</f>
        <v>4</v>
      </c>
      <c r="D220" s="7">
        <f>lookup($A220, NIL!$A96:B1000, NIL!D96:D1000)</f>
        <v>0</v>
      </c>
      <c r="E220" s="7">
        <f>lookup($A220, NIL!$A96:D1000, NIL!E96:E1000)</f>
        <v>0.1985627281</v>
      </c>
      <c r="F220" s="7">
        <f>lookup($A220, NIL!$A96:D1000, NIL!F96:F1000)</f>
        <v>-2.387775995</v>
      </c>
      <c r="G220" s="7">
        <f>lookup($A220, NIL!$A96:E1000, NIL!G96:G1000)</f>
        <v>-1.094606633</v>
      </c>
      <c r="H220" s="8">
        <f t="shared" si="1"/>
        <v>-1.046234502</v>
      </c>
      <c r="J220" s="7">
        <f>lookup($A220, TMUI!$A96:H1000, TMUI!C96:C1000)</f>
        <v>48.87</v>
      </c>
      <c r="K220" s="7">
        <f>lookup($A220, TMUI!$A96:I1000, TMUI!D96:D1000)</f>
        <v>50.69</v>
      </c>
      <c r="L220" s="7">
        <f>lookup($A220, TMUI!$A96:J1000, TMUI!E96:E1000)</f>
        <v>55.29</v>
      </c>
      <c r="M220" s="7">
        <f>lookup($A220, TMUI!$A96:K1000, TMUI!F96:F1000)</f>
        <v>26.42</v>
      </c>
      <c r="N220" s="7">
        <f>lookup($A220, TMUI!$A96:L1000, TMUI!G96:G1000)</f>
        <v>-1.724087756</v>
      </c>
      <c r="O220" s="7">
        <f>lookup($A220, TMUI!$A96:M1000, TMUI!H96:H1000)</f>
        <v>-1.158690798</v>
      </c>
      <c r="P220" s="7">
        <f>lookup($A220, TMUI!$A96:N1000, TMUI!I96:I1000)</f>
        <v>-1.057516847</v>
      </c>
      <c r="Q220" s="7">
        <f>lookup($A220, TMUI!$A96:O1000, TMUI!J96:J1000)</f>
        <v>-1.654383868</v>
      </c>
      <c r="R220" s="7">
        <f>lookup($A220, TMUI!$A96:P1000, TMUI!K96:K1000)</f>
        <v>-1.398669817</v>
      </c>
      <c r="S220" s="8">
        <f t="shared" si="2"/>
        <v>-1.182653718</v>
      </c>
      <c r="U220" s="7">
        <f>iferror(VLOOKUP($A220, Awario!$A$2:$G1000, 3, false), "")</f>
        <v>0</v>
      </c>
      <c r="V220" s="7">
        <f>iferror(VLOOKUP($A220, Awario!$A$2:$Z1000, 4, false), "")</f>
        <v>0</v>
      </c>
      <c r="W220" s="7">
        <f>iferror(VLOOKUP($A220, Awario!$A$2:$Z1000, 5, false), "")</f>
        <v>0</v>
      </c>
      <c r="X220" s="7">
        <f>iferror(VLOOKUP($A220, Awario!$A$2:$G1000, 6, false), "")</f>
        <v>0</v>
      </c>
      <c r="Y220" s="7" t="b">
        <f>iferror(VLOOKUP($A220, Awario!$A$2:$Z1000, 7, false), "")</f>
        <v>1</v>
      </c>
      <c r="Z220" s="7" t="str">
        <f>iferror(VLOOKUP($A220, Awario!$A$2:$Z1000, 8, false), "")</f>
        <v/>
      </c>
      <c r="AA220" s="7">
        <f>iferror(VLOOKUP($A220, Awario!$A$2:$Z1000, 9, false), "")</f>
        <v>-0.6753083961</v>
      </c>
      <c r="AB220" s="7">
        <f>iferror(VLOOKUP($A220, Awario!$A$2:$Z1000, 10, false), "")</f>
        <v>-0.8876481006</v>
      </c>
      <c r="AC220" s="7" t="str">
        <f>iferror(VLOOKUP($A220, Awario!$A$2:$Z1000, 11, false), "")</f>
        <v/>
      </c>
      <c r="AD220" s="7">
        <f>iferror(VLOOKUP($A220, Awario!$A$2:$Z1000, 12, false), "")</f>
        <v>-0.7814782483</v>
      </c>
      <c r="AE220" s="8">
        <f t="shared" si="3"/>
        <v>-0.8840125838</v>
      </c>
      <c r="AG220" s="7">
        <f t="shared" si="4"/>
        <v>-1.037633601</v>
      </c>
      <c r="AH220" s="7">
        <f>iferror(vlookup(A220, 'October Results'!A$1:AM1000, 39, false), "")</f>
        <v>-1.046117678</v>
      </c>
      <c r="AI220" s="3">
        <f t="shared" si="5"/>
        <v>-1.039754621</v>
      </c>
    </row>
    <row r="221">
      <c r="A221" s="3">
        <v>1518.0</v>
      </c>
      <c r="B221" s="1" t="s">
        <v>141</v>
      </c>
      <c r="C221" s="7">
        <f>lookup($A221, NIL!$A81:A1000, NIL!C81:C1000)</f>
        <v>4</v>
      </c>
      <c r="D221" s="7" t="str">
        <f>lookup($A221, NIL!$A81:B1000, NIL!D81:D1000)</f>
        <v/>
      </c>
      <c r="E221" s="7">
        <f>lookup($A221, NIL!$A81:D1000, NIL!E81:E1000)</f>
        <v>0.1985627281</v>
      </c>
      <c r="F221" s="7">
        <f>lookup($A221, NIL!$A81:D1000, NIL!F81:F1000)</f>
        <v>-2.387775995</v>
      </c>
      <c r="G221" s="7">
        <f>lookup($A221, NIL!$A81:E1000, NIL!G81:G1000)</f>
        <v>-1.094606633</v>
      </c>
      <c r="H221" s="8">
        <f t="shared" si="1"/>
        <v>-1.046234502</v>
      </c>
      <c r="J221" s="7">
        <f>lookup($A221, TMUI!$A81:H1000, TMUI!C81:C1000)</f>
        <v>45.48</v>
      </c>
      <c r="K221" s="7">
        <f>lookup($A221, TMUI!$A81:I1000, TMUI!D81:D1000)</f>
        <v>44.64</v>
      </c>
      <c r="L221" s="7">
        <f>lookup($A221, TMUI!$A81:J1000, TMUI!E81:E1000)</f>
        <v>54.8</v>
      </c>
      <c r="M221" s="7">
        <f>lookup($A221, TMUI!$A81:K1000, TMUI!F81:F1000)</f>
        <v>37.01</v>
      </c>
      <c r="N221" s="7">
        <f>lookup($A221, TMUI!$A81:L1000, TMUI!G81:G1000)</f>
        <v>-1.953895509</v>
      </c>
      <c r="O221" s="7">
        <f>lookup($A221, TMUI!$A81:M1000, TMUI!H81:H1000)</f>
        <v>-1.563555015</v>
      </c>
      <c r="P221" s="7">
        <f>lookup($A221, TMUI!$A81:N1000, TMUI!I81:I1000)</f>
        <v>-1.093693919</v>
      </c>
      <c r="Q221" s="7">
        <f>lookup($A221, TMUI!$A81:O1000, TMUI!J81:J1000)</f>
        <v>-1.020680234</v>
      </c>
      <c r="R221" s="7">
        <f>lookup($A221, TMUI!$A81:P1000, TMUI!K81:K1000)</f>
        <v>-1.407956169</v>
      </c>
      <c r="S221" s="8">
        <f t="shared" si="2"/>
        <v>-1.186573289</v>
      </c>
      <c r="U221" s="7">
        <f>iferror(VLOOKUP($A221, Awario!$A$2:$G1000, 3, false), "")</f>
        <v>0</v>
      </c>
      <c r="V221" s="7">
        <f>iferror(VLOOKUP($A221, Awario!$A$2:$Z1000, 4, false), "")</f>
        <v>0</v>
      </c>
      <c r="W221" s="7">
        <f>iferror(VLOOKUP($A221, Awario!$A$2:$Z1000, 5, false), "")</f>
        <v>0</v>
      </c>
      <c r="X221" s="7">
        <f>iferror(VLOOKUP($A221, Awario!$A$2:$G1000, 6, false), "")</f>
        <v>0</v>
      </c>
      <c r="Y221" s="7" t="b">
        <f>iferror(VLOOKUP($A221, Awario!$A$2:$Z1000, 7, false), "")</f>
        <v>1</v>
      </c>
      <c r="Z221" s="7" t="str">
        <f>iferror(VLOOKUP($A221, Awario!$A$2:$Z1000, 8, false), "")</f>
        <v/>
      </c>
      <c r="AA221" s="7">
        <f>iferror(VLOOKUP($A221, Awario!$A$2:$Z1000, 9, false), "")</f>
        <v>-0.6753083961</v>
      </c>
      <c r="AB221" s="7">
        <f>iferror(VLOOKUP($A221, Awario!$A$2:$Z1000, 10, false), "")</f>
        <v>-0.8876481006</v>
      </c>
      <c r="AC221" s="7" t="str">
        <f>iferror(VLOOKUP($A221, Awario!$A$2:$Z1000, 11, false), "")</f>
        <v/>
      </c>
      <c r="AD221" s="7">
        <f>iferror(VLOOKUP($A221, Awario!$A$2:$Z1000, 12, false), "")</f>
        <v>-0.7814782483</v>
      </c>
      <c r="AE221" s="8">
        <f t="shared" si="3"/>
        <v>-0.8840125838</v>
      </c>
      <c r="AG221" s="7">
        <f t="shared" si="4"/>
        <v>-1.038940125</v>
      </c>
      <c r="AH221" s="7">
        <f>iferror(vlookup(A221, 'October Results'!A$1:AM1000, 39, false), "")</f>
        <v>-1.136065652</v>
      </c>
      <c r="AI221" s="3">
        <f t="shared" si="5"/>
        <v>-1.063221506</v>
      </c>
    </row>
    <row r="222">
      <c r="A222" s="3">
        <v>1516.0</v>
      </c>
      <c r="B222" s="1" t="s">
        <v>138</v>
      </c>
      <c r="C222" s="7">
        <f>lookup($A222, NIL!$A79:A1000, NIL!C79:C1000)</f>
        <v>4</v>
      </c>
      <c r="D222" s="7">
        <f>lookup($A222, NIL!$A79:B1000, NIL!D79:D1000)</f>
        <v>0</v>
      </c>
      <c r="E222" s="7">
        <f>lookup($A222, NIL!$A79:D1000, NIL!E79:E1000)</f>
        <v>0.1985627281</v>
      </c>
      <c r="F222" s="7">
        <f>lookup($A222, NIL!$A79:D1000, NIL!F79:F1000)</f>
        <v>-2.387775995</v>
      </c>
      <c r="G222" s="7">
        <f>lookup($A222, NIL!$A79:E1000, NIL!G79:G1000)</f>
        <v>-1.094606633</v>
      </c>
      <c r="H222" s="8">
        <f t="shared" si="1"/>
        <v>-1.046234502</v>
      </c>
      <c r="J222" s="7">
        <f>lookup($A222, TMUI!$A79:H1000, TMUI!C79:C1000)</f>
        <v>42.12</v>
      </c>
      <c r="K222" s="7">
        <f>lookup($A222, TMUI!$A79:I1000, TMUI!D79:D1000)</f>
        <v>41.97</v>
      </c>
      <c r="L222" s="7">
        <f>lookup($A222, TMUI!$A79:J1000, TMUI!E79:E1000)</f>
        <v>38.25</v>
      </c>
      <c r="M222" s="7">
        <f>lookup($A222, TMUI!$A79:K1000, TMUI!F79:F1000)</f>
        <v>18.92</v>
      </c>
      <c r="N222" s="7">
        <f>lookup($A222, TMUI!$A79:L1000, TMUI!G79:G1000)</f>
        <v>-2.181669565</v>
      </c>
      <c r="O222" s="7">
        <f>lookup($A222, TMUI!$A79:M1000, TMUI!H79:H1000)</f>
        <v>-1.742230628</v>
      </c>
      <c r="P222" s="7">
        <f>lookup($A222, TMUI!$A79:N1000, TMUI!I79:I1000)</f>
        <v>-2.315592972</v>
      </c>
      <c r="Q222" s="7">
        <f>lookup($A222, TMUI!$A79:O1000, TMUI!J79:J1000)</f>
        <v>-2.103182475</v>
      </c>
      <c r="R222" s="7">
        <f>lookup($A222, TMUI!$A79:P1000, TMUI!K79:K1000)</f>
        <v>-2.08566891</v>
      </c>
      <c r="S222" s="8">
        <f t="shared" si="2"/>
        <v>-1.444184514</v>
      </c>
      <c r="U222" s="7">
        <f>iferror(VLOOKUP($A222, Awario!$A$2:$G1000, 3, false), "")</f>
        <v>0</v>
      </c>
      <c r="V222" s="7">
        <f>iferror(VLOOKUP($A222, Awario!$A$2:$Z1000, 4, false), "")</f>
        <v>0</v>
      </c>
      <c r="W222" s="7">
        <f>iferror(VLOOKUP($A222, Awario!$A$2:$Z1000, 5, false), "")</f>
        <v>0</v>
      </c>
      <c r="X222" s="7">
        <f>iferror(VLOOKUP($A222, Awario!$A$2:$G1000, 6, false), "")</f>
        <v>0</v>
      </c>
      <c r="Y222" s="7" t="b">
        <f>iferror(VLOOKUP($A222, Awario!$A$2:$Z1000, 7, false), "")</f>
        <v>1</v>
      </c>
      <c r="Z222" s="7" t="str">
        <f>iferror(VLOOKUP($A222, Awario!$A$2:$Z1000, 8, false), "")</f>
        <v/>
      </c>
      <c r="AA222" s="7">
        <f>iferror(VLOOKUP($A222, Awario!$A$2:$Z1000, 9, false), "")</f>
        <v>-0.6753083961</v>
      </c>
      <c r="AB222" s="7">
        <f>iferror(VLOOKUP($A222, Awario!$A$2:$Z1000, 10, false), "")</f>
        <v>-0.8876481006</v>
      </c>
      <c r="AC222" s="7" t="str">
        <f>iferror(VLOOKUP($A222, Awario!$A$2:$Z1000, 11, false), "")</f>
        <v/>
      </c>
      <c r="AD222" s="7">
        <f>iferror(VLOOKUP($A222, Awario!$A$2:$Z1000, 12, false), "")</f>
        <v>-0.7814782483</v>
      </c>
      <c r="AE222" s="8">
        <f t="shared" si="3"/>
        <v>-0.8840125838</v>
      </c>
      <c r="AG222" s="7">
        <f t="shared" si="4"/>
        <v>-1.124810533</v>
      </c>
      <c r="AH222" s="7">
        <f>iferror(vlookup(A222, 'October Results'!A$1:AM1000, 39, false), "")</f>
        <v>-1.001132085</v>
      </c>
      <c r="AI222" s="3">
        <f t="shared" si="5"/>
        <v>-1.093890921</v>
      </c>
    </row>
    <row r="223">
      <c r="A223" s="3">
        <v>1519.0</v>
      </c>
      <c r="B223" s="1" t="s">
        <v>142</v>
      </c>
      <c r="C223" s="7">
        <f>lookup($A223, NIL!$A82:A1000, NIL!C82:C1000)</f>
        <v>4</v>
      </c>
      <c r="D223" s="7">
        <f>lookup($A223, NIL!$A82:B1000, NIL!D82:D1000)</f>
        <v>0</v>
      </c>
      <c r="E223" s="7">
        <f>lookup($A223, NIL!$A82:D1000, NIL!E82:E1000)</f>
        <v>0.1985627281</v>
      </c>
      <c r="F223" s="7">
        <f>lookup($A223, NIL!$A82:D1000, NIL!F82:F1000)</f>
        <v>-2.387775995</v>
      </c>
      <c r="G223" s="7">
        <f>lookup($A223, NIL!$A82:E1000, NIL!G82:G1000)</f>
        <v>-1.094606633</v>
      </c>
      <c r="H223" s="8">
        <f t="shared" si="1"/>
        <v>-1.046234502</v>
      </c>
      <c r="J223" s="7">
        <f>lookup($A223, TMUI!$A82:H1000, TMUI!C82:C1000)</f>
        <v>39.58</v>
      </c>
      <c r="K223" s="7">
        <f>lookup($A223, TMUI!$A82:I1000, TMUI!D82:D1000)</f>
        <v>26.1</v>
      </c>
      <c r="L223" s="7">
        <f>lookup($A223, TMUI!$A82:J1000, TMUI!E82:E1000)</f>
        <v>25.35</v>
      </c>
      <c r="M223" s="7">
        <f>lookup($A223, TMUI!$A82:K1000, TMUI!F82:F1000)</f>
        <v>10.85</v>
      </c>
      <c r="N223" s="7">
        <f>lookup($A223, TMUI!$A82:L1000, TMUI!G82:G1000)</f>
        <v>-2.353855905</v>
      </c>
      <c r="O223" s="7">
        <f>lookup($A223, TMUI!$A82:M1000, TMUI!H82:H1000)</f>
        <v>-2.804246352</v>
      </c>
      <c r="P223" s="7">
        <f>lookup($A223, TMUI!$A82:N1000, TMUI!I82:I1000)</f>
        <v>-3.268009757</v>
      </c>
      <c r="Q223" s="7">
        <f>lookup($A223, TMUI!$A82:O1000, TMUI!J82:J1000)</f>
        <v>-2.586089777</v>
      </c>
      <c r="R223" s="7">
        <f>lookup($A223, TMUI!$A82:P1000, TMUI!K82:K1000)</f>
        <v>-2.753050448</v>
      </c>
      <c r="S223" s="8">
        <f t="shared" si="2"/>
        <v>-1.659231885</v>
      </c>
      <c r="U223" s="7">
        <f>iferror(VLOOKUP($A223, Awario!$A$2:$G1000, 3, false), "")</f>
        <v>0</v>
      </c>
      <c r="V223" s="7">
        <f>iferror(VLOOKUP($A223, Awario!$A$2:$Z1000, 4, false), "")</f>
        <v>0</v>
      </c>
      <c r="W223" s="7">
        <f>iferror(VLOOKUP($A223, Awario!$A$2:$Z1000, 5, false), "")</f>
        <v>0</v>
      </c>
      <c r="X223" s="7">
        <f>iferror(VLOOKUP($A223, Awario!$A$2:$G1000, 6, false), "")</f>
        <v>0</v>
      </c>
      <c r="Y223" s="7" t="b">
        <f>iferror(VLOOKUP($A223, Awario!$A$2:$Z1000, 7, false), "")</f>
        <v>1</v>
      </c>
      <c r="Z223" s="7" t="str">
        <f>iferror(VLOOKUP($A223, Awario!$A$2:$Z1000, 8, false), "")</f>
        <v/>
      </c>
      <c r="AA223" s="7">
        <f>iferror(VLOOKUP($A223, Awario!$A$2:$Z1000, 9, false), "")</f>
        <v>-0.6753083961</v>
      </c>
      <c r="AB223" s="7">
        <f>iferror(VLOOKUP($A223, Awario!$A$2:$Z1000, 10, false), "")</f>
        <v>-0.8876481006</v>
      </c>
      <c r="AC223" s="7" t="str">
        <f>iferror(VLOOKUP($A223, Awario!$A$2:$Z1000, 11, false), "")</f>
        <v/>
      </c>
      <c r="AD223" s="7">
        <f>iferror(VLOOKUP($A223, Awario!$A$2:$Z1000, 12, false), "")</f>
        <v>-0.7814782483</v>
      </c>
      <c r="AE223" s="8">
        <f t="shared" si="3"/>
        <v>-0.8840125838</v>
      </c>
      <c r="AG223" s="7">
        <f t="shared" si="4"/>
        <v>-1.19649299</v>
      </c>
      <c r="AH223" s="7">
        <f>iferror(vlookup(A223, 'October Results'!A$1:AM1000, 39, false), "")</f>
        <v>-1.17888496</v>
      </c>
      <c r="AI223" s="3">
        <f t="shared" si="5"/>
        <v>-1.192090983</v>
      </c>
    </row>
    <row r="224">
      <c r="A224" s="3">
        <v>1650.0</v>
      </c>
      <c r="B224" s="1" t="s">
        <v>164</v>
      </c>
      <c r="C224" s="7">
        <f>lookup($A224, NIL!$A102:A1000, NIL!C102:C1000)</f>
        <v>3</v>
      </c>
      <c r="D224" s="7">
        <f>lookup($A224, NIL!$A102:B1000, NIL!D102:D1000)</f>
        <v>0</v>
      </c>
      <c r="E224" s="7">
        <f>lookup($A224, NIL!$A102:D1000, NIL!E102:E1000)</f>
        <v>-2.581315466</v>
      </c>
      <c r="F224" s="7">
        <f>lookup($A224, NIL!$A102:D1000, NIL!F102:F1000)</f>
        <v>-2.387775995</v>
      </c>
      <c r="G224" s="7">
        <f>lookup($A224, NIL!$A102:E1000, NIL!G102:G1000)</f>
        <v>-2.48454573</v>
      </c>
      <c r="H224" s="8">
        <f t="shared" si="1"/>
        <v>-1.576244185</v>
      </c>
      <c r="J224" s="7">
        <f>lookup($A224, TMUI!$A102:H1000, TMUI!C102:C1000)</f>
        <v>42.77</v>
      </c>
      <c r="K224" s="7">
        <f>lookup($A224, TMUI!$A102:I1000, TMUI!D102:D1000)</f>
        <v>26.79</v>
      </c>
      <c r="L224" s="7">
        <f>lookup($A224, TMUI!$A102:J1000, TMUI!E102:E1000)</f>
        <v>57.78</v>
      </c>
      <c r="M224" s="7">
        <f>lookup($A224, TMUI!$A102:K1000, TMUI!F102:F1000)</f>
        <v>24.05</v>
      </c>
      <c r="N224" s="7">
        <f>lookup($A224, TMUI!$A102:L1000, TMUI!G102:G1000)</f>
        <v>-2.137606132</v>
      </c>
      <c r="O224" s="7">
        <f>lookup($A224, TMUI!$A102:M1000, TMUI!H102:H1000)</f>
        <v>-2.758071755</v>
      </c>
      <c r="P224" s="7">
        <f>lookup($A224, TMUI!$A102:N1000, TMUI!I102:I1000)</f>
        <v>-0.8736782584</v>
      </c>
      <c r="Q224" s="7">
        <f>lookup($A224, TMUI!$A102:O1000, TMUI!J102:J1000)</f>
        <v>-1.796204228</v>
      </c>
      <c r="R224" s="7">
        <f>lookup($A224, TMUI!$A102:P1000, TMUI!K102:K1000)</f>
        <v>-1.891390093</v>
      </c>
      <c r="S224" s="8">
        <f t="shared" si="2"/>
        <v>-1.375278188</v>
      </c>
      <c r="U224" s="7">
        <f>iferror(VLOOKUP($A224, Awario!$A$2:$G1000, 3, false), "")</f>
        <v>0</v>
      </c>
      <c r="V224" s="7">
        <f>iferror(VLOOKUP($A224, Awario!$A$2:$Z1000, 4, false), "")</f>
        <v>0</v>
      </c>
      <c r="W224" s="7">
        <f>iferror(VLOOKUP($A224, Awario!$A$2:$Z1000, 5, false), "")</f>
        <v>0</v>
      </c>
      <c r="X224" s="7">
        <f>iferror(VLOOKUP($A224, Awario!$A$2:$G1000, 6, false), "")</f>
        <v>0</v>
      </c>
      <c r="Y224" s="7" t="b">
        <f>iferror(VLOOKUP($A224, Awario!$A$2:$Z1000, 7, false), "")</f>
        <v>1</v>
      </c>
      <c r="Z224" s="7" t="str">
        <f>iferror(VLOOKUP($A224, Awario!$A$2:$Z1000, 8, false), "")</f>
        <v/>
      </c>
      <c r="AA224" s="7">
        <f>iferror(VLOOKUP($A224, Awario!$A$2:$Z1000, 9, false), "")</f>
        <v>-0.6753083961</v>
      </c>
      <c r="AB224" s="7">
        <f>iferror(VLOOKUP($A224, Awario!$A$2:$Z1000, 10, false), "")</f>
        <v>-0.8876481006</v>
      </c>
      <c r="AC224" s="7" t="str">
        <f>iferror(VLOOKUP($A224, Awario!$A$2:$Z1000, 11, false), "")</f>
        <v/>
      </c>
      <c r="AD224" s="7">
        <f>iferror(VLOOKUP($A224, Awario!$A$2:$Z1000, 12, false), "")</f>
        <v>-0.7814782483</v>
      </c>
      <c r="AE224" s="8">
        <f t="shared" si="3"/>
        <v>-0.8840125838</v>
      </c>
      <c r="AG224" s="7">
        <f t="shared" si="4"/>
        <v>-1.278511652</v>
      </c>
      <c r="AH224" s="7">
        <f>iferror(vlookup(A224, 'October Results'!A$1:AM1000, 39, false), "")</f>
        <v>-1.15490829</v>
      </c>
      <c r="AI224" s="3">
        <f t="shared" si="5"/>
        <v>-1.247610812</v>
      </c>
    </row>
    <row r="225">
      <c r="A225" s="3">
        <v>1840.0</v>
      </c>
      <c r="B225" s="1" t="s">
        <v>201</v>
      </c>
      <c r="C225" s="7">
        <f>lookup($A225, NIL!$A141:A1000, NIL!C141:C1000)</f>
        <v>2</v>
      </c>
      <c r="D225" s="7">
        <f>lookup($A225, NIL!$A141:B1000, NIL!D141:D1000)</f>
        <v>0</v>
      </c>
      <c r="E225" s="7">
        <f>lookup($A225, NIL!$A141:D1000, NIL!E141:E1000)</f>
        <v>-5.361193659</v>
      </c>
      <c r="F225" s="7">
        <f>lookup($A225, NIL!$A141:D1000, NIL!F141:F1000)</f>
        <v>-2.387775995</v>
      </c>
      <c r="G225" s="7">
        <f>lookup($A225, NIL!$A141:E1000, NIL!G141:G1000)</f>
        <v>-3.874484827</v>
      </c>
      <c r="H225" s="8">
        <f t="shared" si="1"/>
        <v>-1.96837111</v>
      </c>
      <c r="J225" s="7">
        <f>lookup($A225, TMUI!$A141:H1000, TMUI!C141:C1000)</f>
        <v>47.77</v>
      </c>
      <c r="K225" s="7">
        <f>lookup($A225, TMUI!$A141:I1000, TMUI!D141:D1000)</f>
        <v>37.86</v>
      </c>
      <c r="L225" s="7">
        <f>lookup($A225, TMUI!$A141:J1000, TMUI!E141:E1000)</f>
        <v>64.08</v>
      </c>
      <c r="M225" s="7">
        <f>lookup($A225, TMUI!$A141:K1000, TMUI!F141:F1000)</f>
        <v>31.95</v>
      </c>
      <c r="N225" s="7">
        <f>lookup($A225, TMUI!$A141:L1000, TMUI!G141:G1000)</f>
        <v>-1.798656644</v>
      </c>
      <c r="O225" s="7">
        <f>lookup($A225, TMUI!$A141:M1000, TMUI!H141:H1000)</f>
        <v>-2.017270617</v>
      </c>
      <c r="P225" s="7">
        <f>lookup($A225, TMUI!$A141:N1000, TMUI!I141:I1000)</f>
        <v>-0.4085444798</v>
      </c>
      <c r="Q225" s="7">
        <f>lookup($A225, TMUI!$A141:O1000, TMUI!J141:J1000)</f>
        <v>-1.323469694</v>
      </c>
      <c r="R225" s="7">
        <f>lookup($A225, TMUI!$A141:P1000, TMUI!K141:K1000)</f>
        <v>-1.386985359</v>
      </c>
      <c r="S225" s="8">
        <f t="shared" si="2"/>
        <v>-1.177703426</v>
      </c>
      <c r="U225" s="7" t="str">
        <f>iferror(VLOOKUP($A225, Awario!$A$2:$G1000, 3, false), "")</f>
        <v/>
      </c>
      <c r="V225" s="7" t="str">
        <f>iferror(VLOOKUP($A225, Awario!$A$2:$Z1000, 4, false), "")</f>
        <v/>
      </c>
      <c r="W225" s="7" t="str">
        <f>iferror(VLOOKUP($A225, Awario!$A$2:$Z1000, 5, false), "")</f>
        <v/>
      </c>
      <c r="X225" s="7" t="str">
        <f>iferror(VLOOKUP($A225, Awario!$A$2:$G1000, 6, false), "")</f>
        <v/>
      </c>
      <c r="Y225" s="7" t="str">
        <f>iferror(VLOOKUP($A225, Awario!$A$2:$Z1000, 7, false), "")</f>
        <v/>
      </c>
      <c r="Z225" s="7" t="str">
        <f>iferror(VLOOKUP($A225, Awario!$A$2:$Z1000, 8, false), "")</f>
        <v/>
      </c>
      <c r="AA225" s="7" t="str">
        <f>iferror(VLOOKUP($A225, Awario!$A$2:$Z1000, 9, false), "")</f>
        <v/>
      </c>
      <c r="AB225" s="7" t="str">
        <f>iferror(VLOOKUP($A225, Awario!$A$2:$Z1000, 10, false), "")</f>
        <v/>
      </c>
      <c r="AC225" s="7" t="str">
        <f>iferror(VLOOKUP($A225, Awario!$A$2:$Z1000, 11, false), "")</f>
        <v/>
      </c>
      <c r="AD225" s="7" t="str">
        <f>iferror(VLOOKUP($A225, Awario!$A$2:$Z1000, 12, false), "")</f>
        <v/>
      </c>
      <c r="AE225" s="8" t="str">
        <f t="shared" si="3"/>
        <v/>
      </c>
      <c r="AG225" s="7">
        <f t="shared" si="4"/>
        <v>-1.573037268</v>
      </c>
      <c r="AH225" s="7" t="str">
        <f>iferror(vlookup(A225, 'October Results'!A$1:AM1000, 39, false), "")</f>
        <v/>
      </c>
      <c r="AI225" s="3">
        <f t="shared" si="5"/>
        <v>-1.573037268</v>
      </c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4" t="s">
        <v>7</v>
      </c>
      <c r="H1" s="1" t="s">
        <v>10</v>
      </c>
      <c r="I1" s="1"/>
      <c r="J1" s="1" t="s">
        <v>37</v>
      </c>
      <c r="K1" s="1" t="s">
        <v>38</v>
      </c>
      <c r="L1" s="1" t="s">
        <v>39</v>
      </c>
      <c r="M1" s="4" t="s">
        <v>40</v>
      </c>
      <c r="N1" s="1" t="s">
        <v>41</v>
      </c>
      <c r="O1" s="1"/>
      <c r="P1" s="1" t="s">
        <v>42</v>
      </c>
      <c r="Q1" s="1" t="s">
        <v>12</v>
      </c>
      <c r="R1" s="1" t="s">
        <v>14</v>
      </c>
      <c r="S1" s="1" t="s">
        <v>43</v>
      </c>
      <c r="T1" s="1" t="s">
        <v>16</v>
      </c>
      <c r="U1" s="1" t="s">
        <v>17</v>
      </c>
      <c r="V1" s="1" t="s">
        <v>18</v>
      </c>
      <c r="W1" s="1" t="s">
        <v>19</v>
      </c>
      <c r="X1" s="4" t="s">
        <v>20</v>
      </c>
      <c r="Y1" s="1" t="s">
        <v>21</v>
      </c>
      <c r="Z1" s="1"/>
      <c r="AA1" s="5" t="s">
        <v>44</v>
      </c>
      <c r="AB1" s="1" t="s">
        <v>45</v>
      </c>
      <c r="AC1" s="1" t="s">
        <v>25</v>
      </c>
      <c r="AD1" s="1" t="s">
        <v>26</v>
      </c>
      <c r="AE1" s="6" t="s">
        <v>27</v>
      </c>
      <c r="AF1" s="1" t="s">
        <v>28</v>
      </c>
      <c r="AG1" s="1" t="s">
        <v>30</v>
      </c>
      <c r="AH1" s="4" t="s">
        <v>31</v>
      </c>
      <c r="AI1" s="1" t="s">
        <v>32</v>
      </c>
      <c r="AJ1" s="1"/>
      <c r="AK1" s="1" t="s">
        <v>33</v>
      </c>
      <c r="AL1" s="1" t="s">
        <v>34</v>
      </c>
      <c r="AM1" s="1" t="s">
        <v>35</v>
      </c>
      <c r="AN1" s="1"/>
    </row>
    <row r="2">
      <c r="A2" s="3">
        <v>2000.0</v>
      </c>
      <c r="B2" s="1" t="s">
        <v>36</v>
      </c>
      <c r="C2" s="3">
        <v>4.0</v>
      </c>
      <c r="D2" s="3">
        <v>1.0</v>
      </c>
      <c r="E2" s="3">
        <f t="shared" ref="E2:F2" si="1">(C2-average(C:C))/stdev(C:C)</f>
        <v>0.2597855365</v>
      </c>
      <c r="F2" s="3">
        <f t="shared" si="1"/>
        <v>0.4732319217</v>
      </c>
      <c r="G2" s="3">
        <f t="shared" ref="G2:G186" si="4">average(E2,F2)</f>
        <v>0.3665087291</v>
      </c>
      <c r="H2" s="3">
        <f t="shared" ref="H2:H186" si="5">if(G2 &gt; 0, G2^0.5, -(ABS(G2)^0.5))</f>
        <v>0.6053996441</v>
      </c>
      <c r="I2" s="1"/>
      <c r="J2" s="3">
        <v>602.7</v>
      </c>
      <c r="K2" s="3">
        <v>0.0</v>
      </c>
      <c r="L2" s="3">
        <f t="shared" ref="L2:L186" si="6">J2*0.9^K2</f>
        <v>602.7</v>
      </c>
      <c r="M2" s="3">
        <f t="shared" ref="M2:M186" si="7">if(J2, (L2-average(L:L))/stdev(L:L), -1)</f>
        <v>2.890929903</v>
      </c>
      <c r="N2" s="3">
        <f t="shared" ref="N2:N186" si="8">if(M2 &gt; 0, M2^0.5, -(ABS(M2)^0.5))</f>
        <v>1.700273479</v>
      </c>
      <c r="O2" s="1"/>
      <c r="P2" s="3">
        <v>98.44</v>
      </c>
      <c r="Q2" s="3">
        <v>96.09</v>
      </c>
      <c r="R2" s="3">
        <v>88.28</v>
      </c>
      <c r="S2" s="3">
        <v>82.81</v>
      </c>
      <c r="T2" s="3">
        <f t="shared" ref="T2:W2" si="2">(P2-average(P:P))/stdev(P:P)</f>
        <v>1.600160524</v>
      </c>
      <c r="U2" s="3">
        <f t="shared" si="2"/>
        <v>1.759744484</v>
      </c>
      <c r="V2" s="3">
        <f t="shared" si="2"/>
        <v>1.203368462</v>
      </c>
      <c r="W2" s="3">
        <f t="shared" si="2"/>
        <v>1.659342187</v>
      </c>
      <c r="X2" s="3">
        <f t="shared" ref="X2:X186" si="10">average(T2:W2)</f>
        <v>1.555653914</v>
      </c>
      <c r="Y2" s="3">
        <f t="shared" ref="Y2:Y186" si="11">if(X2 &gt; 0, X2^0.5, -(ABS(X2)^0.5))</f>
        <v>1.247258559</v>
      </c>
      <c r="Z2" s="3"/>
      <c r="AA2" s="5"/>
      <c r="AB2" s="1"/>
      <c r="AC2" s="9" t="str">
        <f t="shared" ref="AC2:AC186" si="12">if(AB2="", "", if(AB2=0, 0, LOG10(AB2)))</f>
        <v/>
      </c>
      <c r="AD2" s="9" t="b">
        <f t="shared" ref="AD2:AD186" si="13">or(AA2="-", and(AA2=0, not(AB2=0)), AA2&lt;1000)</f>
        <v>1</v>
      </c>
      <c r="AE2" s="6" t="str">
        <f t="shared" ref="AE2:AE186" si="14">if(AD2, "", if(AB2+AA2=0, 0, (AB2-AA2)/AA2))</f>
        <v/>
      </c>
      <c r="AF2" s="3" t="str">
        <f t="shared" ref="AF2:AF186" si="15">if(AB2="", "", (AC2-average(AC:AC))/stdev(AC:AC))</f>
        <v/>
      </c>
      <c r="AG2" s="10" t="str">
        <f t="shared" ref="AG2:AG186" si="16">if(AE2,(AE2-average(AE:AE))/stdev(AE:AE), "")</f>
        <v/>
      </c>
      <c r="AH2" s="3" t="str">
        <f t="shared" ref="AH2:AH186" si="17">if(AB2="", "", average(AF2,AG2))</f>
        <v/>
      </c>
      <c r="AI2" s="3" t="str">
        <f t="shared" ref="AI2:AI186" si="18">if(AH2="", "", if(AH2 &gt; 0, AH2^0.5, -(ABS(AH2)^0.5)))</f>
        <v/>
      </c>
      <c r="AJ2" s="1"/>
      <c r="AK2" s="3">
        <f t="shared" ref="AK2:AK186" si="19">average(AI2,Y2,N2,H2)</f>
        <v>1.184310561</v>
      </c>
      <c r="AL2" s="1"/>
      <c r="AM2" s="3">
        <f t="shared" ref="AM2:AM186" si="20">if(AL2=0, AK2, (0.75*AK2+0.25*AL2))</f>
        <v>1.184310561</v>
      </c>
      <c r="AN2" s="3"/>
    </row>
    <row r="3">
      <c r="A3" s="3">
        <v>1896.0</v>
      </c>
      <c r="B3" s="1" t="s">
        <v>55</v>
      </c>
      <c r="C3" s="3">
        <v>4.0</v>
      </c>
      <c r="D3" s="3">
        <v>1.0</v>
      </c>
      <c r="E3" s="3">
        <f t="shared" ref="E3:F3" si="3">(C3-average(C:C))/stdev(C:C)</f>
        <v>0.2597855365</v>
      </c>
      <c r="F3" s="3">
        <f t="shared" si="3"/>
        <v>0.4732319217</v>
      </c>
      <c r="G3" s="3">
        <f t="shared" si="4"/>
        <v>0.3665087291</v>
      </c>
      <c r="H3" s="3">
        <f t="shared" si="5"/>
        <v>0.6053996441</v>
      </c>
      <c r="I3" s="1"/>
      <c r="J3" s="3">
        <v>778.0</v>
      </c>
      <c r="K3" s="3">
        <v>1.0</v>
      </c>
      <c r="L3" s="3">
        <f t="shared" si="6"/>
        <v>700.2</v>
      </c>
      <c r="M3" s="3">
        <f t="shared" si="7"/>
        <v>3.450215871</v>
      </c>
      <c r="N3" s="3">
        <f t="shared" si="8"/>
        <v>1.857475672</v>
      </c>
      <c r="O3" s="1"/>
      <c r="P3" s="3">
        <v>87.7</v>
      </c>
      <c r="Q3" s="3">
        <v>88.28</v>
      </c>
      <c r="R3" s="3">
        <v>86.92</v>
      </c>
      <c r="S3" s="3">
        <v>70.9</v>
      </c>
      <c r="T3" s="3">
        <f t="shared" ref="T3:W3" si="9">(P3-average(P:P))/stdev(P:P)</f>
        <v>0.8823248185</v>
      </c>
      <c r="U3" s="3">
        <f t="shared" si="9"/>
        <v>1.272046088</v>
      </c>
      <c r="V3" s="3">
        <f t="shared" si="9"/>
        <v>1.106245725</v>
      </c>
      <c r="W3" s="3">
        <f t="shared" si="9"/>
        <v>0.9279692025</v>
      </c>
      <c r="X3" s="3">
        <f t="shared" si="10"/>
        <v>1.047146459</v>
      </c>
      <c r="Y3" s="3">
        <f t="shared" si="11"/>
        <v>1.023301744</v>
      </c>
      <c r="Z3" s="3"/>
      <c r="AA3" s="11">
        <v>0.0</v>
      </c>
      <c r="AB3" s="3">
        <v>1.3574198E7</v>
      </c>
      <c r="AC3" s="9">
        <f t="shared" si="12"/>
        <v>7.13271418</v>
      </c>
      <c r="AD3" s="9" t="b">
        <f t="shared" si="13"/>
        <v>1</v>
      </c>
      <c r="AE3" s="6" t="str">
        <f t="shared" si="14"/>
        <v/>
      </c>
      <c r="AF3" s="3">
        <f t="shared" si="15"/>
        <v>1.846579395</v>
      </c>
      <c r="AG3" s="10" t="str">
        <f t="shared" si="16"/>
        <v/>
      </c>
      <c r="AH3" s="3">
        <f t="shared" si="17"/>
        <v>1.846579395</v>
      </c>
      <c r="AI3" s="3">
        <f t="shared" si="18"/>
        <v>1.35888903</v>
      </c>
      <c r="AJ3" s="1"/>
      <c r="AK3" s="3">
        <f t="shared" si="19"/>
        <v>1.211266522</v>
      </c>
      <c r="AL3" s="3">
        <v>1.079509232</v>
      </c>
      <c r="AM3" s="3">
        <f t="shared" si="20"/>
        <v>1.1783272</v>
      </c>
      <c r="AN3" s="3"/>
    </row>
    <row r="4">
      <c r="A4" s="3">
        <v>1318.0</v>
      </c>
      <c r="B4" s="1" t="s">
        <v>61</v>
      </c>
      <c r="C4" s="3">
        <v>4.0</v>
      </c>
      <c r="D4" s="3">
        <v>1.0</v>
      </c>
      <c r="E4" s="3">
        <f t="shared" ref="E4:F4" si="21">(C4-average(C:C))/stdev(C:C)</f>
        <v>0.2597855365</v>
      </c>
      <c r="F4" s="3">
        <f t="shared" si="21"/>
        <v>0.4732319217</v>
      </c>
      <c r="G4" s="3">
        <f t="shared" si="4"/>
        <v>0.3665087291</v>
      </c>
      <c r="H4" s="3">
        <f t="shared" si="5"/>
        <v>0.6053996441</v>
      </c>
      <c r="I4" s="1"/>
      <c r="J4" s="3">
        <v>1198.6</v>
      </c>
      <c r="K4" s="3">
        <v>4.0</v>
      </c>
      <c r="L4" s="3">
        <f t="shared" si="6"/>
        <v>786.40146</v>
      </c>
      <c r="M4" s="3">
        <f t="shared" si="7"/>
        <v>3.944690405</v>
      </c>
      <c r="N4" s="3">
        <f t="shared" si="8"/>
        <v>1.986124469</v>
      </c>
      <c r="O4" s="1"/>
      <c r="P4" s="3">
        <v>85.75</v>
      </c>
      <c r="Q4" s="3">
        <v>83.07</v>
      </c>
      <c r="R4" s="3">
        <v>84.88</v>
      </c>
      <c r="S4" s="3">
        <v>73.97</v>
      </c>
      <c r="T4" s="3">
        <f t="shared" ref="T4:W4" si="22">(P4-average(P:P))/stdev(P:P)</f>
        <v>0.75199152</v>
      </c>
      <c r="U4" s="3">
        <f t="shared" si="22"/>
        <v>0.9467056725</v>
      </c>
      <c r="V4" s="3">
        <f t="shared" si="22"/>
        <v>0.9605616207</v>
      </c>
      <c r="W4" s="3">
        <f t="shared" si="22"/>
        <v>1.116492717</v>
      </c>
      <c r="X4" s="3">
        <f t="shared" si="10"/>
        <v>0.9439378826</v>
      </c>
      <c r="Y4" s="3">
        <f t="shared" si="11"/>
        <v>0.9715646569</v>
      </c>
      <c r="Z4" s="3"/>
      <c r="AA4" s="11">
        <v>5600000.0</v>
      </c>
      <c r="AB4" s="3">
        <v>1.7817792E7</v>
      </c>
      <c r="AC4" s="9">
        <f t="shared" si="12"/>
        <v>7.250853885</v>
      </c>
      <c r="AD4" s="9" t="b">
        <f t="shared" si="13"/>
        <v>0</v>
      </c>
      <c r="AE4" s="6">
        <f t="shared" si="14"/>
        <v>2.181748571</v>
      </c>
      <c r="AF4" s="3">
        <f t="shared" si="15"/>
        <v>1.894260459</v>
      </c>
      <c r="AG4" s="10">
        <f t="shared" si="16"/>
        <v>-0.08572286781</v>
      </c>
      <c r="AH4" s="3">
        <f t="shared" si="17"/>
        <v>0.9042687956</v>
      </c>
      <c r="AI4" s="3">
        <f t="shared" si="18"/>
        <v>0.9509304893</v>
      </c>
      <c r="AJ4" s="1"/>
      <c r="AK4" s="3">
        <f t="shared" si="19"/>
        <v>1.128504815</v>
      </c>
      <c r="AL4" s="3">
        <v>1.241010191</v>
      </c>
      <c r="AM4" s="3">
        <f t="shared" si="20"/>
        <v>1.156631159</v>
      </c>
      <c r="AN4" s="3"/>
    </row>
    <row r="5">
      <c r="A5" s="3">
        <v>1991.0</v>
      </c>
      <c r="B5" s="1" t="s">
        <v>64</v>
      </c>
      <c r="C5" s="3">
        <v>4.0</v>
      </c>
      <c r="D5" s="3">
        <v>1.0</v>
      </c>
      <c r="E5" s="3">
        <f t="shared" ref="E5:F5" si="23">(C5-average(C:C))/stdev(C:C)</f>
        <v>0.2597855365</v>
      </c>
      <c r="F5" s="3">
        <f t="shared" si="23"/>
        <v>0.4732319217</v>
      </c>
      <c r="G5" s="3">
        <f t="shared" si="4"/>
        <v>0.3665087291</v>
      </c>
      <c r="H5" s="3">
        <f t="shared" si="5"/>
        <v>0.6053996441</v>
      </c>
      <c r="I5" s="1"/>
      <c r="J5" s="3">
        <v>690.3</v>
      </c>
      <c r="K5" s="3">
        <v>0.0</v>
      </c>
      <c r="L5" s="3">
        <f t="shared" si="6"/>
        <v>690.3</v>
      </c>
      <c r="M5" s="3">
        <f t="shared" si="7"/>
        <v>3.393426835</v>
      </c>
      <c r="N5" s="3">
        <f t="shared" si="8"/>
        <v>1.842125629</v>
      </c>
      <c r="O5" s="1"/>
      <c r="P5" s="3">
        <v>92.19</v>
      </c>
      <c r="Q5" s="3">
        <v>79.69</v>
      </c>
      <c r="R5" s="3">
        <v>87.5</v>
      </c>
      <c r="S5" s="3">
        <v>65.63</v>
      </c>
      <c r="T5" s="3">
        <f t="shared" ref="T5:W5" si="24">(P5-average(P:P))/stdev(P:P)</f>
        <v>1.182425593</v>
      </c>
      <c r="U5" s="3">
        <f t="shared" si="24"/>
        <v>0.7356402976</v>
      </c>
      <c r="V5" s="3">
        <f t="shared" si="24"/>
        <v>1.147665716</v>
      </c>
      <c r="W5" s="3">
        <f t="shared" si="24"/>
        <v>0.6043474034</v>
      </c>
      <c r="X5" s="3">
        <f t="shared" si="10"/>
        <v>0.9175197525</v>
      </c>
      <c r="Y5" s="3">
        <f t="shared" si="11"/>
        <v>0.9578725137</v>
      </c>
      <c r="Z5" s="3"/>
      <c r="AA5" s="5"/>
      <c r="AB5" s="1"/>
      <c r="AC5" s="9" t="str">
        <f t="shared" si="12"/>
        <v/>
      </c>
      <c r="AD5" s="9" t="b">
        <f t="shared" si="13"/>
        <v>1</v>
      </c>
      <c r="AE5" s="6" t="str">
        <f t="shared" si="14"/>
        <v/>
      </c>
      <c r="AF5" s="3" t="str">
        <f t="shared" si="15"/>
        <v/>
      </c>
      <c r="AG5" s="10" t="str">
        <f t="shared" si="16"/>
        <v/>
      </c>
      <c r="AH5" s="3" t="str">
        <f t="shared" si="17"/>
        <v/>
      </c>
      <c r="AI5" s="3" t="str">
        <f t="shared" si="18"/>
        <v/>
      </c>
      <c r="AJ5" s="1"/>
      <c r="AK5" s="3">
        <f t="shared" si="19"/>
        <v>1.135132596</v>
      </c>
      <c r="AL5" s="1"/>
      <c r="AM5" s="3">
        <f t="shared" si="20"/>
        <v>1.135132596</v>
      </c>
      <c r="AN5" s="3"/>
    </row>
    <row r="6">
      <c r="A6" s="3">
        <v>2001.0</v>
      </c>
      <c r="B6" s="1" t="s">
        <v>57</v>
      </c>
      <c r="C6" s="3">
        <v>4.0</v>
      </c>
      <c r="D6" s="3">
        <v>1.0</v>
      </c>
      <c r="E6" s="3">
        <f t="shared" ref="E6:F6" si="25">(C6-average(C:C))/stdev(C:C)</f>
        <v>0.2597855365</v>
      </c>
      <c r="F6" s="3">
        <f t="shared" si="25"/>
        <v>0.4732319217</v>
      </c>
      <c r="G6" s="3">
        <f t="shared" si="4"/>
        <v>0.3665087291</v>
      </c>
      <c r="H6" s="3">
        <f t="shared" si="5"/>
        <v>0.6053996441</v>
      </c>
      <c r="I6" s="1"/>
      <c r="J6" s="3">
        <v>504.1</v>
      </c>
      <c r="K6" s="3">
        <v>0.0</v>
      </c>
      <c r="L6" s="3">
        <f t="shared" si="6"/>
        <v>504.1</v>
      </c>
      <c r="M6" s="3">
        <f t="shared" si="7"/>
        <v>2.325334042</v>
      </c>
      <c r="N6" s="3">
        <f t="shared" si="8"/>
        <v>1.524904601</v>
      </c>
      <c r="O6" s="1"/>
      <c r="P6" s="3">
        <v>93.75</v>
      </c>
      <c r="Q6" s="3">
        <v>87.5</v>
      </c>
      <c r="R6" s="3">
        <v>94.53</v>
      </c>
      <c r="S6" s="3">
        <v>75.0</v>
      </c>
      <c r="T6" s="3">
        <f t="shared" ref="T6:W6" si="26">(P6-average(P:P))/stdev(P:P)</f>
        <v>1.286692232</v>
      </c>
      <c r="U6" s="3">
        <f t="shared" si="26"/>
        <v>1.223338694</v>
      </c>
      <c r="V6" s="3">
        <f t="shared" si="26"/>
        <v>1.649704567</v>
      </c>
      <c r="W6" s="3">
        <f t="shared" si="26"/>
        <v>1.179743278</v>
      </c>
      <c r="X6" s="3">
        <f t="shared" si="10"/>
        <v>1.334869692</v>
      </c>
      <c r="Y6" s="3">
        <f t="shared" si="11"/>
        <v>1.15536561</v>
      </c>
      <c r="Z6" s="3"/>
      <c r="AA6" s="5"/>
      <c r="AB6" s="1"/>
      <c r="AC6" s="9" t="str">
        <f t="shared" si="12"/>
        <v/>
      </c>
      <c r="AD6" s="9" t="b">
        <f t="shared" si="13"/>
        <v>1</v>
      </c>
      <c r="AE6" s="6" t="str">
        <f t="shared" si="14"/>
        <v/>
      </c>
      <c r="AF6" s="3" t="str">
        <f t="shared" si="15"/>
        <v/>
      </c>
      <c r="AG6" s="10" t="str">
        <f t="shared" si="16"/>
        <v/>
      </c>
      <c r="AH6" s="3" t="str">
        <f t="shared" si="17"/>
        <v/>
      </c>
      <c r="AI6" s="3" t="str">
        <f t="shared" si="18"/>
        <v/>
      </c>
      <c r="AJ6" s="1"/>
      <c r="AK6" s="3">
        <f t="shared" si="19"/>
        <v>1.095223285</v>
      </c>
      <c r="AL6" s="1"/>
      <c r="AM6" s="3">
        <f t="shared" si="20"/>
        <v>1.095223285</v>
      </c>
      <c r="AN6" s="3"/>
    </row>
    <row r="7">
      <c r="A7" s="3">
        <v>1765.0</v>
      </c>
      <c r="B7" s="1" t="s">
        <v>71</v>
      </c>
      <c r="C7" s="3">
        <v>4.0</v>
      </c>
      <c r="D7" s="3">
        <v>1.0</v>
      </c>
      <c r="E7" s="3">
        <f t="shared" ref="E7:F7" si="27">(C7-average(C:C))/stdev(C:C)</f>
        <v>0.2597855365</v>
      </c>
      <c r="F7" s="3">
        <f t="shared" si="27"/>
        <v>0.4732319217</v>
      </c>
      <c r="G7" s="3">
        <f t="shared" si="4"/>
        <v>0.3665087291</v>
      </c>
      <c r="H7" s="3">
        <f t="shared" si="5"/>
        <v>0.6053996441</v>
      </c>
      <c r="I7" s="1"/>
      <c r="J7" s="3">
        <v>754.3</v>
      </c>
      <c r="K7" s="3">
        <v>1.0</v>
      </c>
      <c r="L7" s="3">
        <f t="shared" si="6"/>
        <v>678.87</v>
      </c>
      <c r="M7" s="3">
        <f t="shared" si="7"/>
        <v>3.32786131</v>
      </c>
      <c r="N7" s="3">
        <f t="shared" si="8"/>
        <v>1.824242668</v>
      </c>
      <c r="O7" s="1"/>
      <c r="P7" s="3">
        <v>81.25</v>
      </c>
      <c r="Q7" s="3">
        <v>74.31</v>
      </c>
      <c r="R7" s="3">
        <v>78.47</v>
      </c>
      <c r="S7" s="3">
        <v>60.42</v>
      </c>
      <c r="T7" s="3">
        <f t="shared" ref="T7:W7" si="28">(P7-average(P:P))/stdev(P:P)</f>
        <v>0.4512223696</v>
      </c>
      <c r="U7" s="3">
        <f t="shared" si="28"/>
        <v>0.3996841683</v>
      </c>
      <c r="V7" s="3">
        <f t="shared" si="28"/>
        <v>0.5027993112</v>
      </c>
      <c r="W7" s="3">
        <f t="shared" si="28"/>
        <v>0.284410103</v>
      </c>
      <c r="X7" s="3">
        <f t="shared" si="10"/>
        <v>0.409528988</v>
      </c>
      <c r="Y7" s="3">
        <f t="shared" si="11"/>
        <v>0.6399445195</v>
      </c>
      <c r="Z7" s="3"/>
      <c r="AA7" s="11">
        <v>0.0</v>
      </c>
      <c r="AB7" s="3">
        <v>837816.0</v>
      </c>
      <c r="AC7" s="9">
        <f t="shared" si="12"/>
        <v>5.92314865</v>
      </c>
      <c r="AD7" s="9" t="b">
        <f t="shared" si="13"/>
        <v>1</v>
      </c>
      <c r="AE7" s="6" t="str">
        <f t="shared" si="14"/>
        <v/>
      </c>
      <c r="AF7" s="3">
        <f t="shared" si="15"/>
        <v>1.358399984</v>
      </c>
      <c r="AG7" s="10" t="str">
        <f t="shared" si="16"/>
        <v/>
      </c>
      <c r="AH7" s="3">
        <f t="shared" si="17"/>
        <v>1.358399984</v>
      </c>
      <c r="AI7" s="3">
        <f t="shared" si="18"/>
        <v>1.165504176</v>
      </c>
      <c r="AJ7" s="1"/>
      <c r="AK7" s="3">
        <f t="shared" si="19"/>
        <v>1.058772752</v>
      </c>
      <c r="AL7" s="3">
        <v>1.073772912</v>
      </c>
      <c r="AM7" s="3">
        <f t="shared" si="20"/>
        <v>1.062522792</v>
      </c>
      <c r="AN7" s="3"/>
    </row>
    <row r="8">
      <c r="A8" s="3">
        <v>1844.0</v>
      </c>
      <c r="B8" s="1" t="s">
        <v>75</v>
      </c>
      <c r="C8" s="3">
        <v>4.0</v>
      </c>
      <c r="D8" s="3">
        <v>1.0</v>
      </c>
      <c r="E8" s="3">
        <f t="shared" ref="E8:F8" si="29">(C8-average(C:C))/stdev(C:C)</f>
        <v>0.2597855365</v>
      </c>
      <c r="F8" s="3">
        <f t="shared" si="29"/>
        <v>0.4732319217</v>
      </c>
      <c r="G8" s="3">
        <f t="shared" si="4"/>
        <v>0.3665087291</v>
      </c>
      <c r="H8" s="3">
        <f t="shared" si="5"/>
        <v>0.6053996441</v>
      </c>
      <c r="I8" s="1"/>
      <c r="J8" s="3">
        <v>671.9</v>
      </c>
      <c r="K8" s="3">
        <v>1.0</v>
      </c>
      <c r="L8" s="3">
        <f t="shared" si="6"/>
        <v>604.71</v>
      </c>
      <c r="M8" s="3">
        <f t="shared" si="7"/>
        <v>2.902459799</v>
      </c>
      <c r="N8" s="3">
        <f t="shared" si="8"/>
        <v>1.703660705</v>
      </c>
      <c r="O8" s="1"/>
      <c r="P8" s="3">
        <v>87.3</v>
      </c>
      <c r="Q8" s="3">
        <v>64.06</v>
      </c>
      <c r="R8" s="3">
        <v>76.56</v>
      </c>
      <c r="S8" s="3">
        <v>66.02</v>
      </c>
      <c r="T8" s="3">
        <f t="shared" ref="T8:W8" si="30">(P8-average(P:P))/stdev(P:P)</f>
        <v>0.8555897829</v>
      </c>
      <c r="U8" s="3">
        <f t="shared" si="30"/>
        <v>-0.2403809479</v>
      </c>
      <c r="V8" s="3">
        <f t="shared" si="30"/>
        <v>0.3663989975</v>
      </c>
      <c r="W8" s="3">
        <f t="shared" si="30"/>
        <v>0.6282966447</v>
      </c>
      <c r="X8" s="3">
        <f t="shared" si="10"/>
        <v>0.4024761193</v>
      </c>
      <c r="Y8" s="3">
        <f t="shared" si="11"/>
        <v>0.6344100561</v>
      </c>
      <c r="Z8" s="3"/>
      <c r="AA8" s="11">
        <v>0.0</v>
      </c>
      <c r="AB8" s="3">
        <v>1775400.0</v>
      </c>
      <c r="AC8" s="9">
        <f t="shared" si="12"/>
        <v>6.249296216</v>
      </c>
      <c r="AD8" s="9" t="b">
        <f t="shared" si="13"/>
        <v>1</v>
      </c>
      <c r="AE8" s="6" t="str">
        <f t="shared" si="14"/>
        <v/>
      </c>
      <c r="AF8" s="3">
        <f t="shared" si="15"/>
        <v>1.490032808</v>
      </c>
      <c r="AG8" s="10" t="str">
        <f t="shared" si="16"/>
        <v/>
      </c>
      <c r="AH8" s="3">
        <f t="shared" si="17"/>
        <v>1.490032808</v>
      </c>
      <c r="AI8" s="3">
        <f t="shared" si="18"/>
        <v>1.220669</v>
      </c>
      <c r="AJ8" s="1"/>
      <c r="AK8" s="3">
        <f t="shared" si="19"/>
        <v>1.041034851</v>
      </c>
      <c r="AL8" s="3">
        <v>1.042545244</v>
      </c>
      <c r="AM8" s="3">
        <f t="shared" si="20"/>
        <v>1.04141245</v>
      </c>
      <c r="AN8" s="3"/>
    </row>
    <row r="9">
      <c r="A9" s="3">
        <v>1077.0</v>
      </c>
      <c r="B9" s="1" t="s">
        <v>79</v>
      </c>
      <c r="C9" s="3">
        <v>4.0</v>
      </c>
      <c r="D9" s="3">
        <v>1.0</v>
      </c>
      <c r="E9" s="3">
        <f t="shared" ref="E9:F9" si="31">(C9-average(C:C))/stdev(C:C)</f>
        <v>0.2597855365</v>
      </c>
      <c r="F9" s="3">
        <f t="shared" si="31"/>
        <v>0.4732319217</v>
      </c>
      <c r="G9" s="3">
        <f t="shared" si="4"/>
        <v>0.3665087291</v>
      </c>
      <c r="H9" s="3">
        <f t="shared" si="5"/>
        <v>0.6053996441</v>
      </c>
      <c r="I9" s="1"/>
      <c r="J9" s="3">
        <v>775.1</v>
      </c>
      <c r="K9" s="3">
        <v>8.0</v>
      </c>
      <c r="L9" s="3">
        <f t="shared" si="6"/>
        <v>333.6551345</v>
      </c>
      <c r="M9" s="3">
        <f t="shared" si="7"/>
        <v>1.347616898</v>
      </c>
      <c r="N9" s="3">
        <f t="shared" si="8"/>
        <v>1.160869027</v>
      </c>
      <c r="O9" s="1"/>
      <c r="P9" s="3">
        <v>88.07</v>
      </c>
      <c r="Q9" s="3">
        <v>81.44</v>
      </c>
      <c r="R9" s="3">
        <v>84.77</v>
      </c>
      <c r="S9" s="3">
        <v>65.66</v>
      </c>
      <c r="T9" s="3">
        <f t="shared" ref="T9:W9" si="32">(P9-average(P:P))/stdev(P:P)</f>
        <v>0.9070547264</v>
      </c>
      <c r="U9" s="3">
        <f t="shared" si="32"/>
        <v>0.8449197077</v>
      </c>
      <c r="V9" s="3">
        <f t="shared" si="32"/>
        <v>0.9527061052</v>
      </c>
      <c r="W9" s="3">
        <f t="shared" si="32"/>
        <v>0.6061896527</v>
      </c>
      <c r="X9" s="3">
        <f t="shared" si="10"/>
        <v>0.827717548</v>
      </c>
      <c r="Y9" s="3">
        <f t="shared" si="11"/>
        <v>0.9097898373</v>
      </c>
      <c r="Z9" s="3"/>
      <c r="AA9" s="11">
        <v>128000.0</v>
      </c>
      <c r="AB9" s="3">
        <v>9931363.0</v>
      </c>
      <c r="AC9" s="9">
        <f t="shared" si="12"/>
        <v>6.997008856</v>
      </c>
      <c r="AD9" s="9" t="b">
        <f t="shared" si="13"/>
        <v>0</v>
      </c>
      <c r="AE9" s="6">
        <f t="shared" si="14"/>
        <v>76.58877344</v>
      </c>
      <c r="AF9" s="3">
        <f t="shared" si="15"/>
        <v>1.791808865</v>
      </c>
      <c r="AG9" s="10">
        <f t="shared" si="16"/>
        <v>6.268120171</v>
      </c>
      <c r="AH9" s="3">
        <f t="shared" si="17"/>
        <v>4.029964518</v>
      </c>
      <c r="AI9" s="3">
        <f t="shared" si="18"/>
        <v>2.007477153</v>
      </c>
      <c r="AJ9" s="1"/>
      <c r="AK9" s="3">
        <f t="shared" si="19"/>
        <v>1.170883915</v>
      </c>
      <c r="AL9" s="3">
        <v>0.6223640887</v>
      </c>
      <c r="AM9" s="3">
        <f t="shared" si="20"/>
        <v>1.033753959</v>
      </c>
      <c r="AN9" s="3"/>
    </row>
    <row r="10">
      <c r="A10" s="3">
        <v>2014.0</v>
      </c>
      <c r="B10" s="1" t="s">
        <v>82</v>
      </c>
      <c r="C10" s="3">
        <v>4.0</v>
      </c>
      <c r="D10" s="3">
        <v>1.0</v>
      </c>
      <c r="E10" s="3">
        <f t="shared" ref="E10:F10" si="33">(C10-average(C:C))/stdev(C:C)</f>
        <v>0.2597855365</v>
      </c>
      <c r="F10" s="3">
        <f t="shared" si="33"/>
        <v>0.4732319217</v>
      </c>
      <c r="G10" s="3">
        <f t="shared" si="4"/>
        <v>0.3665087291</v>
      </c>
      <c r="H10" s="3">
        <f t="shared" si="5"/>
        <v>0.6053996441</v>
      </c>
      <c r="I10" s="1"/>
      <c r="J10" s="3">
        <v>977.3</v>
      </c>
      <c r="K10" s="3">
        <v>0.0</v>
      </c>
      <c r="L10" s="3">
        <f t="shared" si="6"/>
        <v>977.3</v>
      </c>
      <c r="M10" s="3">
        <f t="shared" si="7"/>
        <v>5.039735274</v>
      </c>
      <c r="N10" s="3">
        <f t="shared" si="8"/>
        <v>2.244935472</v>
      </c>
      <c r="O10" s="1"/>
      <c r="P10" s="3">
        <v>79.69</v>
      </c>
      <c r="Q10" s="3">
        <v>69.53</v>
      </c>
      <c r="R10" s="3">
        <v>76.56</v>
      </c>
      <c r="S10" s="3">
        <v>45.31</v>
      </c>
      <c r="T10" s="3">
        <f t="shared" ref="T10:W10" si="34">(P10-average(P:P))/stdev(P:P)</f>
        <v>0.3469557308</v>
      </c>
      <c r="U10" s="3">
        <f t="shared" si="34"/>
        <v>0.1011952653</v>
      </c>
      <c r="V10" s="3">
        <f t="shared" si="34"/>
        <v>0.3663989975</v>
      </c>
      <c r="W10" s="3">
        <f t="shared" si="34"/>
        <v>-0.6434694766</v>
      </c>
      <c r="X10" s="3">
        <f t="shared" si="10"/>
        <v>0.04277012927</v>
      </c>
      <c r="Y10" s="3">
        <f t="shared" si="11"/>
        <v>0.2068094032</v>
      </c>
      <c r="Z10" s="3"/>
      <c r="AA10" s="5"/>
      <c r="AB10" s="1"/>
      <c r="AC10" s="9" t="str">
        <f t="shared" si="12"/>
        <v/>
      </c>
      <c r="AD10" s="9" t="b">
        <f t="shared" si="13"/>
        <v>1</v>
      </c>
      <c r="AE10" s="6" t="str">
        <f t="shared" si="14"/>
        <v/>
      </c>
      <c r="AF10" s="3" t="str">
        <f t="shared" si="15"/>
        <v/>
      </c>
      <c r="AG10" s="10" t="str">
        <f t="shared" si="16"/>
        <v/>
      </c>
      <c r="AH10" s="3" t="str">
        <f t="shared" si="17"/>
        <v/>
      </c>
      <c r="AI10" s="3" t="str">
        <f t="shared" si="18"/>
        <v/>
      </c>
      <c r="AJ10" s="1"/>
      <c r="AK10" s="3">
        <f t="shared" si="19"/>
        <v>1.019048173</v>
      </c>
      <c r="AL10" s="1"/>
      <c r="AM10" s="3">
        <f t="shared" si="20"/>
        <v>1.019048173</v>
      </c>
      <c r="AN10" s="3"/>
    </row>
    <row r="11">
      <c r="A11" s="3">
        <v>1714.0</v>
      </c>
      <c r="B11" s="1" t="s">
        <v>69</v>
      </c>
      <c r="C11" s="3">
        <v>4.0</v>
      </c>
      <c r="D11" s="3">
        <v>1.0</v>
      </c>
      <c r="E11" s="3">
        <f t="shared" ref="E11:F11" si="35">(C11-average(C:C))/stdev(C:C)</f>
        <v>0.2597855365</v>
      </c>
      <c r="F11" s="3">
        <f t="shared" si="35"/>
        <v>0.4732319217</v>
      </c>
      <c r="G11" s="3">
        <f t="shared" si="4"/>
        <v>0.3665087291</v>
      </c>
      <c r="H11" s="3">
        <f t="shared" si="5"/>
        <v>0.6053996441</v>
      </c>
      <c r="I11" s="1"/>
      <c r="J11" s="3">
        <v>547.1</v>
      </c>
      <c r="K11" s="3">
        <v>2.0</v>
      </c>
      <c r="L11" s="3">
        <f t="shared" si="6"/>
        <v>443.151</v>
      </c>
      <c r="M11" s="3">
        <f t="shared" si="7"/>
        <v>1.975714345</v>
      </c>
      <c r="N11" s="3">
        <f t="shared" si="8"/>
        <v>1.405601062</v>
      </c>
      <c r="O11" s="1"/>
      <c r="P11" s="3">
        <v>95.07</v>
      </c>
      <c r="Q11" s="3">
        <v>85.59</v>
      </c>
      <c r="R11" s="3">
        <v>81.3</v>
      </c>
      <c r="S11" s="3">
        <v>75.44</v>
      </c>
      <c r="T11" s="3">
        <f t="shared" ref="T11:W11" si="36">(P11-average(P:P))/stdev(P:P)</f>
        <v>1.374917849</v>
      </c>
      <c r="U11" s="3">
        <f t="shared" si="36"/>
        <v>1.104068023</v>
      </c>
      <c r="V11" s="3">
        <f t="shared" si="36"/>
        <v>0.7049002996</v>
      </c>
      <c r="W11" s="3">
        <f t="shared" si="36"/>
        <v>1.206762935</v>
      </c>
      <c r="X11" s="3">
        <f t="shared" si="10"/>
        <v>1.097662277</v>
      </c>
      <c r="Y11" s="3">
        <f t="shared" si="11"/>
        <v>1.04769379</v>
      </c>
      <c r="Z11" s="3"/>
      <c r="AA11" s="11">
        <v>1600000.0</v>
      </c>
      <c r="AB11" s="3">
        <v>410397.0</v>
      </c>
      <c r="AC11" s="9">
        <f t="shared" si="12"/>
        <v>5.613204177</v>
      </c>
      <c r="AD11" s="9" t="b">
        <f t="shared" si="13"/>
        <v>0</v>
      </c>
      <c r="AE11" s="6">
        <f t="shared" si="14"/>
        <v>-0.743501875</v>
      </c>
      <c r="AF11" s="3">
        <f t="shared" si="15"/>
        <v>1.233306712</v>
      </c>
      <c r="AG11" s="10">
        <f t="shared" si="16"/>
        <v>-0.3355189351</v>
      </c>
      <c r="AH11" s="3">
        <f t="shared" si="17"/>
        <v>0.4488938883</v>
      </c>
      <c r="AI11" s="3">
        <f t="shared" si="18"/>
        <v>0.669995439</v>
      </c>
      <c r="AJ11" s="1"/>
      <c r="AK11" s="3">
        <f t="shared" si="19"/>
        <v>0.9321724837</v>
      </c>
      <c r="AL11" s="3">
        <v>1.122846278</v>
      </c>
      <c r="AM11" s="3">
        <f t="shared" si="20"/>
        <v>0.9798409322</v>
      </c>
      <c r="AN11" s="3"/>
    </row>
    <row r="12">
      <c r="A12" s="3">
        <v>1595.0</v>
      </c>
      <c r="B12" s="1" t="s">
        <v>90</v>
      </c>
      <c r="C12" s="3">
        <v>4.0</v>
      </c>
      <c r="D12" s="3">
        <v>1.0</v>
      </c>
      <c r="E12" s="3">
        <f t="shared" ref="E12:F12" si="37">(C12-average(C:C))/stdev(C:C)</f>
        <v>0.2597855365</v>
      </c>
      <c r="F12" s="3">
        <f t="shared" si="37"/>
        <v>0.4732319217</v>
      </c>
      <c r="G12" s="3">
        <f t="shared" si="4"/>
        <v>0.3665087291</v>
      </c>
      <c r="H12" s="3">
        <f t="shared" si="5"/>
        <v>0.6053996441</v>
      </c>
      <c r="I12" s="1"/>
      <c r="J12" s="3">
        <v>986.5</v>
      </c>
      <c r="K12" s="3">
        <v>3.0</v>
      </c>
      <c r="L12" s="3">
        <f t="shared" si="6"/>
        <v>719.1585</v>
      </c>
      <c r="M12" s="3">
        <f t="shared" si="7"/>
        <v>3.558966877</v>
      </c>
      <c r="N12" s="3">
        <f t="shared" si="8"/>
        <v>1.886522429</v>
      </c>
      <c r="O12" s="1"/>
      <c r="P12" s="3">
        <v>87.94</v>
      </c>
      <c r="Q12" s="3">
        <v>91.94</v>
      </c>
      <c r="R12" s="3">
        <v>86.72</v>
      </c>
      <c r="S12" s="3">
        <v>81.1</v>
      </c>
      <c r="T12" s="3">
        <f t="shared" ref="T12:W12" si="38">(P12-average(P:P))/stdev(P:P)</f>
        <v>0.8983658399</v>
      </c>
      <c r="U12" s="3">
        <f t="shared" si="38"/>
        <v>1.500596168</v>
      </c>
      <c r="V12" s="3">
        <f t="shared" si="38"/>
        <v>1.09196297</v>
      </c>
      <c r="W12" s="3">
        <f t="shared" si="38"/>
        <v>1.554333975</v>
      </c>
      <c r="X12" s="3">
        <f t="shared" si="10"/>
        <v>1.261314738</v>
      </c>
      <c r="Y12" s="3">
        <f t="shared" si="11"/>
        <v>1.123082694</v>
      </c>
      <c r="Z12" s="3"/>
      <c r="AA12" s="11">
        <v>34100.0</v>
      </c>
      <c r="AB12" s="3">
        <v>4624.0</v>
      </c>
      <c r="AC12" s="9">
        <f t="shared" si="12"/>
        <v>3.665017825</v>
      </c>
      <c r="AD12" s="9" t="b">
        <f t="shared" si="13"/>
        <v>0</v>
      </c>
      <c r="AE12" s="6">
        <f t="shared" si="14"/>
        <v>-0.864398827</v>
      </c>
      <c r="AF12" s="3">
        <f t="shared" si="15"/>
        <v>0.4470206921</v>
      </c>
      <c r="AG12" s="10">
        <f t="shared" si="16"/>
        <v>-0.3458426949</v>
      </c>
      <c r="AH12" s="3">
        <f t="shared" si="17"/>
        <v>0.05058899861</v>
      </c>
      <c r="AI12" s="3">
        <f t="shared" si="18"/>
        <v>0.2249199827</v>
      </c>
      <c r="AJ12" s="1"/>
      <c r="AK12" s="3">
        <f t="shared" si="19"/>
        <v>0.9599811876</v>
      </c>
      <c r="AL12" s="3">
        <v>1.018535057</v>
      </c>
      <c r="AM12" s="3">
        <f t="shared" si="20"/>
        <v>0.974619655</v>
      </c>
      <c r="AN12" s="3"/>
    </row>
    <row r="13">
      <c r="A13" s="3">
        <v>1438.0</v>
      </c>
      <c r="B13" s="1" t="s">
        <v>95</v>
      </c>
      <c r="C13" s="3">
        <v>4.0</v>
      </c>
      <c r="D13" s="3">
        <v>1.0</v>
      </c>
      <c r="E13" s="3">
        <f t="shared" ref="E13:F13" si="39">(C13-average(C:C))/stdev(C:C)</f>
        <v>0.2597855365</v>
      </c>
      <c r="F13" s="3">
        <f t="shared" si="39"/>
        <v>0.4732319217</v>
      </c>
      <c r="G13" s="3">
        <f t="shared" si="4"/>
        <v>0.3665087291</v>
      </c>
      <c r="H13" s="3">
        <f t="shared" si="5"/>
        <v>0.6053996441</v>
      </c>
      <c r="I13" s="1"/>
      <c r="J13" s="3">
        <v>891.5</v>
      </c>
      <c r="K13" s="3">
        <v>3.0</v>
      </c>
      <c r="L13" s="3">
        <f t="shared" si="6"/>
        <v>649.9035</v>
      </c>
      <c r="M13" s="3">
        <f t="shared" si="7"/>
        <v>3.161701751</v>
      </c>
      <c r="N13" s="3">
        <f t="shared" si="8"/>
        <v>1.778117474</v>
      </c>
      <c r="O13" s="1"/>
      <c r="P13" s="3">
        <v>88.15</v>
      </c>
      <c r="Q13" s="3">
        <v>75.48</v>
      </c>
      <c r="R13" s="3">
        <v>79.67</v>
      </c>
      <c r="S13" s="3">
        <v>60.42</v>
      </c>
      <c r="T13" s="3">
        <f t="shared" ref="T13:W13" si="40">(P13-average(P:P))/stdev(P:P)</f>
        <v>0.9124017336</v>
      </c>
      <c r="U13" s="3">
        <f t="shared" si="40"/>
        <v>0.4727452596</v>
      </c>
      <c r="V13" s="3">
        <f t="shared" si="40"/>
        <v>0.5884958434</v>
      </c>
      <c r="W13" s="3">
        <f t="shared" si="40"/>
        <v>0.284410103</v>
      </c>
      <c r="X13" s="3">
        <f t="shared" si="10"/>
        <v>0.5645132349</v>
      </c>
      <c r="Y13" s="3">
        <f t="shared" si="11"/>
        <v>0.7513409578</v>
      </c>
      <c r="Z13" s="3"/>
      <c r="AA13" s="11">
        <v>827200.0</v>
      </c>
      <c r="AB13" s="3">
        <v>163479.0</v>
      </c>
      <c r="AC13" s="9">
        <f t="shared" si="12"/>
        <v>5.213461972</v>
      </c>
      <c r="AD13" s="9" t="b">
        <f t="shared" si="13"/>
        <v>0</v>
      </c>
      <c r="AE13" s="6">
        <f t="shared" si="14"/>
        <v>-0.802370648</v>
      </c>
      <c r="AF13" s="3">
        <f t="shared" si="15"/>
        <v>1.071971167</v>
      </c>
      <c r="AG13" s="10">
        <f t="shared" si="16"/>
        <v>-0.3405459193</v>
      </c>
      <c r="AH13" s="3">
        <f t="shared" si="17"/>
        <v>0.3657126236</v>
      </c>
      <c r="AI13" s="3">
        <f t="shared" si="18"/>
        <v>0.6047417826</v>
      </c>
      <c r="AJ13" s="1"/>
      <c r="AK13" s="3">
        <f t="shared" si="19"/>
        <v>0.9348999646</v>
      </c>
      <c r="AL13" s="3">
        <v>1.0162083</v>
      </c>
      <c r="AM13" s="3">
        <f t="shared" si="20"/>
        <v>0.9552270485</v>
      </c>
      <c r="AN13" s="3"/>
    </row>
    <row r="14">
      <c r="A14" s="3">
        <v>1183.0</v>
      </c>
      <c r="B14" s="1" t="s">
        <v>88</v>
      </c>
      <c r="C14" s="3">
        <v>4.0</v>
      </c>
      <c r="D14" s="3">
        <v>1.0</v>
      </c>
      <c r="E14" s="3">
        <f t="shared" ref="E14:F14" si="41">(C14-average(C:C))/stdev(C:C)</f>
        <v>0.2597855365</v>
      </c>
      <c r="F14" s="3">
        <f t="shared" si="41"/>
        <v>0.4732319217</v>
      </c>
      <c r="G14" s="3">
        <f t="shared" si="4"/>
        <v>0.3665087291</v>
      </c>
      <c r="H14" s="3">
        <f t="shared" si="5"/>
        <v>0.6053996441</v>
      </c>
      <c r="I14" s="1"/>
      <c r="J14" s="3">
        <v>668.2</v>
      </c>
      <c r="K14" s="3">
        <v>7.0</v>
      </c>
      <c r="L14" s="3">
        <f t="shared" si="6"/>
        <v>319.5979886</v>
      </c>
      <c r="M14" s="3">
        <f t="shared" si="7"/>
        <v>1.266981365</v>
      </c>
      <c r="N14" s="3">
        <f t="shared" si="8"/>
        <v>1.125602667</v>
      </c>
      <c r="O14" s="1"/>
      <c r="P14" s="3">
        <v>91.47</v>
      </c>
      <c r="Q14" s="3">
        <v>89.46</v>
      </c>
      <c r="R14" s="3">
        <v>86.35</v>
      </c>
      <c r="S14" s="3">
        <v>80.83</v>
      </c>
      <c r="T14" s="3">
        <f t="shared" ref="T14:W14" si="42">(P14-average(P:P))/stdev(P:P)</f>
        <v>1.134302529</v>
      </c>
      <c r="U14" s="3">
        <f t="shared" si="42"/>
        <v>1.345731633</v>
      </c>
      <c r="V14" s="3">
        <f t="shared" si="42"/>
        <v>1.065539873</v>
      </c>
      <c r="W14" s="3">
        <f t="shared" si="42"/>
        <v>1.537753731</v>
      </c>
      <c r="X14" s="3">
        <f t="shared" si="10"/>
        <v>1.270831941</v>
      </c>
      <c r="Y14" s="3">
        <f t="shared" si="11"/>
        <v>1.127311821</v>
      </c>
      <c r="Z14" s="3"/>
      <c r="AA14" s="11">
        <v>2900000.0</v>
      </c>
      <c r="AB14" s="3">
        <v>2715459.0</v>
      </c>
      <c r="AC14" s="9">
        <f t="shared" si="12"/>
        <v>6.43384325</v>
      </c>
      <c r="AD14" s="9" t="b">
        <f t="shared" si="13"/>
        <v>0</v>
      </c>
      <c r="AE14" s="6">
        <f t="shared" si="14"/>
        <v>-0.06363482759</v>
      </c>
      <c r="AF14" s="3">
        <f t="shared" si="15"/>
        <v>1.564515802</v>
      </c>
      <c r="AG14" s="10">
        <f t="shared" si="16"/>
        <v>-0.277463012</v>
      </c>
      <c r="AH14" s="3">
        <f t="shared" si="17"/>
        <v>0.643526395</v>
      </c>
      <c r="AI14" s="3">
        <f t="shared" si="18"/>
        <v>0.8022009692</v>
      </c>
      <c r="AJ14" s="1"/>
      <c r="AK14" s="3">
        <f t="shared" si="19"/>
        <v>0.9151287754</v>
      </c>
      <c r="AL14" s="3">
        <v>0.9595256174</v>
      </c>
      <c r="AM14" s="3">
        <f t="shared" si="20"/>
        <v>0.9262279859</v>
      </c>
      <c r="AN14" s="3"/>
    </row>
    <row r="15">
      <c r="A15" s="3">
        <v>1708.0</v>
      </c>
      <c r="B15" s="1" t="s">
        <v>101</v>
      </c>
      <c r="C15" s="3">
        <v>4.0</v>
      </c>
      <c r="D15" s="3">
        <v>1.0</v>
      </c>
      <c r="E15" s="3">
        <f t="shared" ref="E15:F15" si="43">(C15-average(C:C))/stdev(C:C)</f>
        <v>0.2597855365</v>
      </c>
      <c r="F15" s="3">
        <f t="shared" si="43"/>
        <v>0.4732319217</v>
      </c>
      <c r="G15" s="3">
        <f t="shared" si="4"/>
        <v>0.3665087291</v>
      </c>
      <c r="H15" s="3">
        <f t="shared" si="5"/>
        <v>0.6053996441</v>
      </c>
      <c r="I15" s="1"/>
      <c r="J15" s="3">
        <v>641.7</v>
      </c>
      <c r="K15" s="3">
        <v>2.0</v>
      </c>
      <c r="L15" s="3">
        <f t="shared" si="6"/>
        <v>519.777</v>
      </c>
      <c r="M15" s="3">
        <f t="shared" si="7"/>
        <v>2.41526149</v>
      </c>
      <c r="N15" s="3">
        <f t="shared" si="8"/>
        <v>1.554111157</v>
      </c>
      <c r="O15" s="1"/>
      <c r="P15" s="3">
        <v>85.4</v>
      </c>
      <c r="Q15" s="3">
        <v>82.13</v>
      </c>
      <c r="R15" s="3">
        <v>79.88</v>
      </c>
      <c r="S15" s="3">
        <v>71.87</v>
      </c>
      <c r="T15" s="3">
        <f t="shared" ref="T15:W15" si="44">(P15-average(P:P))/stdev(P:P)</f>
        <v>0.7285983639</v>
      </c>
      <c r="U15" s="3">
        <f t="shared" si="44"/>
        <v>0.888007018</v>
      </c>
      <c r="V15" s="3">
        <f t="shared" si="44"/>
        <v>0.6034927366</v>
      </c>
      <c r="W15" s="3">
        <f t="shared" si="44"/>
        <v>0.9875352642</v>
      </c>
      <c r="X15" s="3">
        <f t="shared" si="10"/>
        <v>0.8019083456</v>
      </c>
      <c r="Y15" s="3">
        <f t="shared" si="11"/>
        <v>0.8954933532</v>
      </c>
      <c r="Z15" s="3"/>
      <c r="AA15" s="11">
        <v>1300000.0</v>
      </c>
      <c r="AB15" s="3">
        <v>347491.0</v>
      </c>
      <c r="AC15" s="9">
        <f t="shared" si="12"/>
        <v>5.540943561</v>
      </c>
      <c r="AD15" s="9" t="b">
        <f t="shared" si="13"/>
        <v>0</v>
      </c>
      <c r="AE15" s="6">
        <f t="shared" si="14"/>
        <v>-0.7326992308</v>
      </c>
      <c r="AF15" s="3">
        <f t="shared" si="15"/>
        <v>1.204142401</v>
      </c>
      <c r="AG15" s="10">
        <f t="shared" si="16"/>
        <v>-0.3345964643</v>
      </c>
      <c r="AH15" s="3">
        <f t="shared" si="17"/>
        <v>0.4347729682</v>
      </c>
      <c r="AI15" s="3">
        <f t="shared" si="18"/>
        <v>0.6593731631</v>
      </c>
      <c r="AJ15" s="1"/>
      <c r="AK15" s="3">
        <f t="shared" si="19"/>
        <v>0.9285943295</v>
      </c>
      <c r="AL15" s="3">
        <v>0.9096268153</v>
      </c>
      <c r="AM15" s="3">
        <f t="shared" si="20"/>
        <v>0.9238524509</v>
      </c>
      <c r="AN15" s="3"/>
    </row>
    <row r="16">
      <c r="A16" s="3">
        <v>1846.0</v>
      </c>
      <c r="B16" s="1" t="s">
        <v>105</v>
      </c>
      <c r="C16" s="3">
        <v>4.0</v>
      </c>
      <c r="D16" s="3">
        <v>1.0</v>
      </c>
      <c r="E16" s="3">
        <f t="shared" ref="E16:F16" si="45">(C16-average(C:C))/stdev(C:C)</f>
        <v>0.2597855365</v>
      </c>
      <c r="F16" s="3">
        <f t="shared" si="45"/>
        <v>0.4732319217</v>
      </c>
      <c r="G16" s="3">
        <f t="shared" si="4"/>
        <v>0.3665087291</v>
      </c>
      <c r="H16" s="3">
        <f t="shared" si="5"/>
        <v>0.6053996441</v>
      </c>
      <c r="I16" s="1"/>
      <c r="J16" s="3">
        <v>353.4</v>
      </c>
      <c r="K16" s="3">
        <v>1.0</v>
      </c>
      <c r="L16" s="3">
        <f t="shared" si="6"/>
        <v>318.06</v>
      </c>
      <c r="M16" s="3">
        <f t="shared" si="7"/>
        <v>1.258159053</v>
      </c>
      <c r="N16" s="3">
        <f t="shared" si="8"/>
        <v>1.121676893</v>
      </c>
      <c r="O16" s="1"/>
      <c r="P16" s="3">
        <v>78.51</v>
      </c>
      <c r="Q16" s="3">
        <v>69.14</v>
      </c>
      <c r="R16" s="3">
        <v>83.01</v>
      </c>
      <c r="S16" s="3">
        <v>64.26</v>
      </c>
      <c r="T16" s="3">
        <f t="shared" ref="T16:W16" si="46">(P16-average(P:P))/stdev(P:P)</f>
        <v>0.2680873758</v>
      </c>
      <c r="U16" s="3">
        <f t="shared" si="46"/>
        <v>0.07684156821</v>
      </c>
      <c r="V16" s="3">
        <f t="shared" si="46"/>
        <v>0.827017858</v>
      </c>
      <c r="W16" s="3">
        <f t="shared" si="46"/>
        <v>0.5202180173</v>
      </c>
      <c r="X16" s="3">
        <f t="shared" si="10"/>
        <v>0.4230412048</v>
      </c>
      <c r="Y16" s="3">
        <f t="shared" si="11"/>
        <v>0.6504161782</v>
      </c>
      <c r="Z16" s="3"/>
      <c r="AA16" s="11">
        <v>0.0</v>
      </c>
      <c r="AB16" s="3">
        <v>62669.0</v>
      </c>
      <c r="AC16" s="9">
        <f t="shared" si="12"/>
        <v>4.797052765</v>
      </c>
      <c r="AD16" s="9" t="b">
        <f t="shared" si="13"/>
        <v>1</v>
      </c>
      <c r="AE16" s="6" t="str">
        <f t="shared" si="14"/>
        <v/>
      </c>
      <c r="AF16" s="3">
        <f t="shared" si="15"/>
        <v>0.9039088361</v>
      </c>
      <c r="AG16" s="10" t="str">
        <f t="shared" si="16"/>
        <v/>
      </c>
      <c r="AH16" s="3">
        <f t="shared" si="17"/>
        <v>0.9039088361</v>
      </c>
      <c r="AI16" s="3">
        <f t="shared" si="18"/>
        <v>0.9507412035</v>
      </c>
      <c r="AJ16" s="1"/>
      <c r="AK16" s="3">
        <f t="shared" si="19"/>
        <v>0.8320584798</v>
      </c>
      <c r="AL16" s="3">
        <v>0.9921555234</v>
      </c>
      <c r="AM16" s="3">
        <f t="shared" si="20"/>
        <v>0.8720827407</v>
      </c>
      <c r="AN16" s="3"/>
    </row>
    <row r="17">
      <c r="A17" s="3">
        <v>1985.0</v>
      </c>
      <c r="B17" s="1" t="s">
        <v>108</v>
      </c>
      <c r="C17" s="3">
        <v>4.0</v>
      </c>
      <c r="D17" s="3">
        <v>1.0</v>
      </c>
      <c r="E17" s="3">
        <f t="shared" ref="E17:F17" si="47">(C17-average(C:C))/stdev(C:C)</f>
        <v>0.2597855365</v>
      </c>
      <c r="F17" s="3">
        <f t="shared" si="47"/>
        <v>0.4732319217</v>
      </c>
      <c r="G17" s="3">
        <f t="shared" si="4"/>
        <v>0.3665087291</v>
      </c>
      <c r="H17" s="3">
        <f t="shared" si="5"/>
        <v>0.6053996441</v>
      </c>
      <c r="I17" s="1"/>
      <c r="J17" s="3">
        <v>206.3</v>
      </c>
      <c r="K17" s="3">
        <v>0.0</v>
      </c>
      <c r="L17" s="3">
        <f t="shared" si="6"/>
        <v>206.3</v>
      </c>
      <c r="M17" s="3">
        <f t="shared" si="7"/>
        <v>0.6170739268</v>
      </c>
      <c r="N17" s="3">
        <f t="shared" si="8"/>
        <v>0.7855405316</v>
      </c>
      <c r="O17" s="1"/>
      <c r="P17" s="3">
        <v>94.7</v>
      </c>
      <c r="Q17" s="3">
        <v>88.19</v>
      </c>
      <c r="R17" s="3">
        <v>88.19</v>
      </c>
      <c r="S17" s="3">
        <v>89.58</v>
      </c>
      <c r="T17" s="3">
        <f t="shared" ref="T17:W17" si="48">(P17-average(P:P))/stdev(P:P)</f>
        <v>1.350187941</v>
      </c>
      <c r="U17" s="3">
        <f t="shared" si="48"/>
        <v>1.266426004</v>
      </c>
      <c r="V17" s="3">
        <f t="shared" si="48"/>
        <v>1.196941222</v>
      </c>
      <c r="W17" s="3">
        <f t="shared" si="48"/>
        <v>2.075076452</v>
      </c>
      <c r="X17" s="3">
        <f t="shared" si="10"/>
        <v>1.472157905</v>
      </c>
      <c r="Y17" s="3">
        <f t="shared" si="11"/>
        <v>1.213325144</v>
      </c>
      <c r="Z17" s="3"/>
      <c r="AA17" s="5"/>
      <c r="AB17" s="1"/>
      <c r="AC17" s="9" t="str">
        <f t="shared" si="12"/>
        <v/>
      </c>
      <c r="AD17" s="9" t="b">
        <f t="shared" si="13"/>
        <v>1</v>
      </c>
      <c r="AE17" s="6" t="str">
        <f t="shared" si="14"/>
        <v/>
      </c>
      <c r="AF17" s="3" t="str">
        <f t="shared" si="15"/>
        <v/>
      </c>
      <c r="AG17" s="10" t="str">
        <f t="shared" si="16"/>
        <v/>
      </c>
      <c r="AH17" s="3" t="str">
        <f t="shared" si="17"/>
        <v/>
      </c>
      <c r="AI17" s="3" t="str">
        <f t="shared" si="18"/>
        <v/>
      </c>
      <c r="AJ17" s="1"/>
      <c r="AK17" s="3">
        <f t="shared" si="19"/>
        <v>0.8680884399</v>
      </c>
      <c r="AL17" s="1"/>
      <c r="AM17" s="3">
        <f t="shared" si="20"/>
        <v>0.8680884399</v>
      </c>
      <c r="AN17" s="3"/>
    </row>
    <row r="18">
      <c r="A18" s="3">
        <v>1480.0</v>
      </c>
      <c r="B18" s="1" t="s">
        <v>111</v>
      </c>
      <c r="C18" s="3">
        <v>4.0</v>
      </c>
      <c r="D18" s="3">
        <v>1.0</v>
      </c>
      <c r="E18" s="3">
        <f t="shared" ref="E18:F18" si="49">(C18-average(C:C))/stdev(C:C)</f>
        <v>0.2597855365</v>
      </c>
      <c r="F18" s="3">
        <f t="shared" si="49"/>
        <v>0.4732319217</v>
      </c>
      <c r="G18" s="3">
        <f t="shared" si="4"/>
        <v>0.3665087291</v>
      </c>
      <c r="H18" s="3">
        <f t="shared" si="5"/>
        <v>0.6053996441</v>
      </c>
      <c r="I18" s="1"/>
      <c r="J18" s="3">
        <v>530.1</v>
      </c>
      <c r="K18" s="3">
        <v>3.0</v>
      </c>
      <c r="L18" s="3">
        <f t="shared" si="6"/>
        <v>386.4429</v>
      </c>
      <c r="M18" s="3">
        <f t="shared" si="7"/>
        <v>1.65042158</v>
      </c>
      <c r="N18" s="3">
        <f t="shared" si="8"/>
        <v>1.284687347</v>
      </c>
      <c r="O18" s="1"/>
      <c r="P18" s="3">
        <v>86.38</v>
      </c>
      <c r="Q18" s="3">
        <v>85.62</v>
      </c>
      <c r="R18" s="3">
        <v>81.82</v>
      </c>
      <c r="S18" s="3">
        <v>75.66</v>
      </c>
      <c r="T18" s="3">
        <f t="shared" ref="T18:W18" si="50">(P18-average(P:P))/stdev(P:P)</f>
        <v>0.7940992011</v>
      </c>
      <c r="U18" s="3">
        <f t="shared" si="50"/>
        <v>1.105941384</v>
      </c>
      <c r="V18" s="3">
        <f t="shared" si="50"/>
        <v>0.7420354636</v>
      </c>
      <c r="W18" s="3">
        <f t="shared" si="50"/>
        <v>1.220272763</v>
      </c>
      <c r="X18" s="3">
        <f t="shared" si="10"/>
        <v>0.965587203</v>
      </c>
      <c r="Y18" s="3">
        <f t="shared" si="11"/>
        <v>0.9826429682</v>
      </c>
      <c r="Z18" s="3"/>
      <c r="AA18" s="11">
        <v>540200.0</v>
      </c>
      <c r="AB18" s="3">
        <v>87531.0</v>
      </c>
      <c r="AC18" s="9">
        <f t="shared" si="12"/>
        <v>4.94216189</v>
      </c>
      <c r="AD18" s="9" t="b">
        <f t="shared" si="13"/>
        <v>0</v>
      </c>
      <c r="AE18" s="6">
        <f t="shared" si="14"/>
        <v>-0.8379655683</v>
      </c>
      <c r="AF18" s="3">
        <f t="shared" si="15"/>
        <v>0.9624747307</v>
      </c>
      <c r="AG18" s="10">
        <f t="shared" si="16"/>
        <v>-0.3435854783</v>
      </c>
      <c r="AH18" s="3">
        <f t="shared" si="17"/>
        <v>0.3094446262</v>
      </c>
      <c r="AI18" s="3">
        <f t="shared" si="18"/>
        <v>0.5562774723</v>
      </c>
      <c r="AJ18" s="1"/>
      <c r="AK18" s="3">
        <f t="shared" si="19"/>
        <v>0.857251858</v>
      </c>
      <c r="AL18" s="3">
        <v>0.8465980632</v>
      </c>
      <c r="AM18" s="3">
        <f t="shared" si="20"/>
        <v>0.8545884093</v>
      </c>
      <c r="AN18" s="3"/>
    </row>
    <row r="19">
      <c r="A19" s="3">
        <v>1716.0</v>
      </c>
      <c r="B19" s="1" t="s">
        <v>114</v>
      </c>
      <c r="C19" s="3">
        <v>4.0</v>
      </c>
      <c r="D19" s="3">
        <v>1.0</v>
      </c>
      <c r="E19" s="3">
        <f t="shared" ref="E19:F19" si="51">(C19-average(C:C))/stdev(C:C)</f>
        <v>0.2597855365</v>
      </c>
      <c r="F19" s="3">
        <f t="shared" si="51"/>
        <v>0.4732319217</v>
      </c>
      <c r="G19" s="3">
        <f t="shared" si="4"/>
        <v>0.3665087291</v>
      </c>
      <c r="H19" s="3">
        <f t="shared" si="5"/>
        <v>0.6053996441</v>
      </c>
      <c r="I19" s="1"/>
      <c r="J19" s="3">
        <v>473.9</v>
      </c>
      <c r="K19" s="3">
        <v>2.0</v>
      </c>
      <c r="L19" s="3">
        <f t="shared" si="6"/>
        <v>383.859</v>
      </c>
      <c r="M19" s="3">
        <f t="shared" si="7"/>
        <v>1.635599642</v>
      </c>
      <c r="N19" s="3">
        <f t="shared" si="8"/>
        <v>1.278905642</v>
      </c>
      <c r="O19" s="1"/>
      <c r="P19" s="3">
        <v>85.5</v>
      </c>
      <c r="Q19" s="3">
        <v>78.03</v>
      </c>
      <c r="R19" s="3">
        <v>86.33</v>
      </c>
      <c r="S19" s="3">
        <v>63.23</v>
      </c>
      <c r="T19" s="3">
        <f t="shared" ref="T19:W19" si="52">(P19-average(P:P))/stdev(P:P)</f>
        <v>0.7352821228</v>
      </c>
      <c r="U19" s="3">
        <f t="shared" si="52"/>
        <v>0.6319809715</v>
      </c>
      <c r="V19" s="3">
        <f t="shared" si="52"/>
        <v>1.064111597</v>
      </c>
      <c r="W19" s="3">
        <f t="shared" si="52"/>
        <v>0.4569674569</v>
      </c>
      <c r="X19" s="3">
        <f t="shared" si="10"/>
        <v>0.7220855371</v>
      </c>
      <c r="Y19" s="3">
        <f t="shared" si="11"/>
        <v>0.8497561633</v>
      </c>
      <c r="Z19" s="3"/>
      <c r="AA19" s="11">
        <v>561900.0</v>
      </c>
      <c r="AB19" s="3">
        <v>8210.0</v>
      </c>
      <c r="AC19" s="9">
        <f t="shared" si="12"/>
        <v>3.914343157</v>
      </c>
      <c r="AD19" s="9" t="b">
        <f t="shared" si="13"/>
        <v>0</v>
      </c>
      <c r="AE19" s="6">
        <f t="shared" si="14"/>
        <v>-0.9853888592</v>
      </c>
      <c r="AF19" s="3">
        <f t="shared" si="15"/>
        <v>0.5476481411</v>
      </c>
      <c r="AG19" s="10">
        <f t="shared" si="16"/>
        <v>-0.3561744032</v>
      </c>
      <c r="AH19" s="3">
        <f t="shared" si="17"/>
        <v>0.09573686894</v>
      </c>
      <c r="AI19" s="3">
        <f t="shared" si="18"/>
        <v>0.3094137504</v>
      </c>
      <c r="AJ19" s="1"/>
      <c r="AK19" s="3">
        <f t="shared" si="19"/>
        <v>0.7608688</v>
      </c>
      <c r="AL19" s="3">
        <v>0.9827554978</v>
      </c>
      <c r="AM19" s="3">
        <f t="shared" si="20"/>
        <v>0.8163404744</v>
      </c>
      <c r="AN19" s="3"/>
    </row>
    <row r="20">
      <c r="A20" s="3">
        <v>1715.0</v>
      </c>
      <c r="B20" s="1" t="s">
        <v>119</v>
      </c>
      <c r="C20" s="3">
        <v>4.0</v>
      </c>
      <c r="D20" s="3">
        <v>1.0</v>
      </c>
      <c r="E20" s="3">
        <f t="shared" ref="E20:F20" si="53">(C20-average(C:C))/stdev(C:C)</f>
        <v>0.2597855365</v>
      </c>
      <c r="F20" s="3">
        <f t="shared" si="53"/>
        <v>0.4732319217</v>
      </c>
      <c r="G20" s="3">
        <f t="shared" si="4"/>
        <v>0.3665087291</v>
      </c>
      <c r="H20" s="3">
        <f t="shared" si="5"/>
        <v>0.6053996441</v>
      </c>
      <c r="I20" s="1"/>
      <c r="J20" s="3">
        <v>317.5</v>
      </c>
      <c r="K20" s="3">
        <v>2.0</v>
      </c>
      <c r="L20" s="3">
        <f t="shared" si="6"/>
        <v>257.175</v>
      </c>
      <c r="M20" s="3">
        <f t="shared" si="7"/>
        <v>0.9089064767</v>
      </c>
      <c r="N20" s="3">
        <f t="shared" si="8"/>
        <v>0.9533658672</v>
      </c>
      <c r="O20" s="1"/>
      <c r="P20" s="3">
        <v>76.76</v>
      </c>
      <c r="Q20" s="3">
        <v>83.79</v>
      </c>
      <c r="R20" s="3">
        <v>81.64</v>
      </c>
      <c r="S20" s="3">
        <v>64.26</v>
      </c>
      <c r="T20" s="3">
        <f t="shared" ref="T20:W20" si="54">(P20-average(P:P))/stdev(P:P)</f>
        <v>0.1511215951</v>
      </c>
      <c r="U20" s="3">
        <f t="shared" si="54"/>
        <v>0.9916663441</v>
      </c>
      <c r="V20" s="3">
        <f t="shared" si="54"/>
        <v>0.7291809838</v>
      </c>
      <c r="W20" s="3">
        <f t="shared" si="54"/>
        <v>0.5202180173</v>
      </c>
      <c r="X20" s="3">
        <f t="shared" si="10"/>
        <v>0.5980467351</v>
      </c>
      <c r="Y20" s="3">
        <f t="shared" si="11"/>
        <v>0.7733348143</v>
      </c>
      <c r="Z20" s="3"/>
      <c r="AA20" s="11">
        <v>243000.0</v>
      </c>
      <c r="AB20" s="3">
        <v>793158.0</v>
      </c>
      <c r="AC20" s="9">
        <f t="shared" si="12"/>
        <v>5.899359709</v>
      </c>
      <c r="AD20" s="9" t="b">
        <f t="shared" si="13"/>
        <v>0</v>
      </c>
      <c r="AE20" s="6">
        <f t="shared" si="14"/>
        <v>2.264024691</v>
      </c>
      <c r="AF20" s="3">
        <f t="shared" si="15"/>
        <v>1.348798792</v>
      </c>
      <c r="AG20" s="10">
        <f t="shared" si="16"/>
        <v>-0.07869705872</v>
      </c>
      <c r="AH20" s="3">
        <f t="shared" si="17"/>
        <v>0.6350508664</v>
      </c>
      <c r="AI20" s="3">
        <f t="shared" si="18"/>
        <v>0.7969007883</v>
      </c>
      <c r="AJ20" s="1"/>
      <c r="AK20" s="3">
        <f t="shared" si="19"/>
        <v>0.7822502785</v>
      </c>
      <c r="AL20" s="3">
        <v>0.874747581</v>
      </c>
      <c r="AM20" s="3">
        <f t="shared" si="20"/>
        <v>0.8053746041</v>
      </c>
      <c r="AN20" s="3"/>
    </row>
    <row r="21">
      <c r="A21" s="3">
        <v>1453.0</v>
      </c>
      <c r="B21" s="1" t="s">
        <v>123</v>
      </c>
      <c r="C21" s="3">
        <v>4.0</v>
      </c>
      <c r="D21" s="3">
        <v>1.0</v>
      </c>
      <c r="E21" s="3">
        <f t="shared" ref="E21:F21" si="55">(C21-average(C:C))/stdev(C:C)</f>
        <v>0.2597855365</v>
      </c>
      <c r="F21" s="3">
        <f t="shared" si="55"/>
        <v>0.4732319217</v>
      </c>
      <c r="G21" s="3">
        <f t="shared" si="4"/>
        <v>0.3665087291</v>
      </c>
      <c r="H21" s="3">
        <f t="shared" si="5"/>
        <v>0.6053996441</v>
      </c>
      <c r="I21" s="1"/>
      <c r="J21" s="3">
        <v>226.6</v>
      </c>
      <c r="K21" s="3">
        <v>3.0</v>
      </c>
      <c r="L21" s="3">
        <f t="shared" si="6"/>
        <v>165.1914</v>
      </c>
      <c r="M21" s="3">
        <f t="shared" si="7"/>
        <v>0.3812640484</v>
      </c>
      <c r="N21" s="3">
        <f t="shared" si="8"/>
        <v>0.6174658277</v>
      </c>
      <c r="O21" s="1"/>
      <c r="P21" s="3">
        <v>91.43</v>
      </c>
      <c r="Q21" s="3">
        <v>83.4</v>
      </c>
      <c r="R21" s="3">
        <v>79.32</v>
      </c>
      <c r="S21" s="3">
        <v>76.42</v>
      </c>
      <c r="T21" s="3">
        <f t="shared" ref="T21:W21" si="56">(P21-average(P:P))/stdev(P:P)</f>
        <v>1.131629025</v>
      </c>
      <c r="U21" s="3">
        <f t="shared" si="56"/>
        <v>0.967312647</v>
      </c>
      <c r="V21" s="3">
        <f t="shared" si="56"/>
        <v>0.5635010215</v>
      </c>
      <c r="W21" s="3">
        <f t="shared" si="56"/>
        <v>1.266943079</v>
      </c>
      <c r="X21" s="3">
        <f t="shared" si="10"/>
        <v>0.9823464433</v>
      </c>
      <c r="Y21" s="3">
        <f t="shared" si="11"/>
        <v>0.991133918</v>
      </c>
      <c r="Z21" s="3"/>
      <c r="AA21" s="11">
        <v>135300.0</v>
      </c>
      <c r="AB21" s="3">
        <v>1613917.0</v>
      </c>
      <c r="AC21" s="9">
        <f t="shared" si="12"/>
        <v>6.207881196</v>
      </c>
      <c r="AD21" s="9" t="b">
        <f t="shared" si="13"/>
        <v>0</v>
      </c>
      <c r="AE21" s="6">
        <f t="shared" si="14"/>
        <v>10.92843311</v>
      </c>
      <c r="AF21" s="3">
        <f t="shared" si="15"/>
        <v>1.473317748</v>
      </c>
      <c r="AG21" s="10">
        <f t="shared" si="16"/>
        <v>0.6611832312</v>
      </c>
      <c r="AH21" s="3">
        <f t="shared" si="17"/>
        <v>1.06725049</v>
      </c>
      <c r="AI21" s="3">
        <f t="shared" si="18"/>
        <v>1.033078162</v>
      </c>
      <c r="AJ21" s="1"/>
      <c r="AK21" s="3">
        <f t="shared" si="19"/>
        <v>0.8117693881</v>
      </c>
      <c r="AL21" s="3">
        <v>0.7660812886</v>
      </c>
      <c r="AM21" s="3">
        <f t="shared" si="20"/>
        <v>0.8003473632</v>
      </c>
      <c r="AN21" s="3"/>
    </row>
    <row r="22">
      <c r="A22" s="3">
        <v>1117.0</v>
      </c>
      <c r="B22" s="1" t="s">
        <v>87</v>
      </c>
      <c r="C22" s="3">
        <v>4.0</v>
      </c>
      <c r="D22" s="3">
        <v>1.0</v>
      </c>
      <c r="E22" s="3">
        <f t="shared" ref="E22:F22" si="57">(C22-average(C:C))/stdev(C:C)</f>
        <v>0.2597855365</v>
      </c>
      <c r="F22" s="3">
        <f t="shared" si="57"/>
        <v>0.4732319217</v>
      </c>
      <c r="G22" s="3">
        <f t="shared" si="4"/>
        <v>0.3665087291</v>
      </c>
      <c r="H22" s="3">
        <f t="shared" si="5"/>
        <v>0.6053996441</v>
      </c>
      <c r="I22" s="1"/>
      <c r="J22" s="3">
        <v>501.6</v>
      </c>
      <c r="K22" s="3">
        <v>6.0</v>
      </c>
      <c r="L22" s="3">
        <f t="shared" si="6"/>
        <v>266.5708056</v>
      </c>
      <c r="M22" s="3">
        <f t="shared" si="7"/>
        <v>0.9628033201</v>
      </c>
      <c r="N22" s="3">
        <f t="shared" si="8"/>
        <v>0.9812254176</v>
      </c>
      <c r="O22" s="1"/>
      <c r="P22" s="3">
        <v>80.06</v>
      </c>
      <c r="Q22" s="3">
        <v>74.8</v>
      </c>
      <c r="R22" s="3">
        <v>75.04</v>
      </c>
      <c r="S22" s="3">
        <v>70.99</v>
      </c>
      <c r="T22" s="3">
        <f t="shared" ref="T22:W22" si="58">(P22-average(P:P))/stdev(P:P)</f>
        <v>0.3716856387</v>
      </c>
      <c r="U22" s="3">
        <f t="shared" si="58"/>
        <v>0.4302824031</v>
      </c>
      <c r="V22" s="3">
        <f t="shared" si="58"/>
        <v>0.2578500568</v>
      </c>
      <c r="W22" s="3">
        <f t="shared" si="58"/>
        <v>0.9334959505</v>
      </c>
      <c r="X22" s="3">
        <f t="shared" si="10"/>
        <v>0.4983285123</v>
      </c>
      <c r="Y22" s="3">
        <f t="shared" si="11"/>
        <v>0.7059238714</v>
      </c>
      <c r="Z22" s="3"/>
      <c r="AA22" s="11">
        <v>225441.0</v>
      </c>
      <c r="AB22" s="3">
        <v>1077461.0</v>
      </c>
      <c r="AC22" s="9">
        <f t="shared" si="12"/>
        <v>6.032401559</v>
      </c>
      <c r="AD22" s="9" t="b">
        <f t="shared" si="13"/>
        <v>0</v>
      </c>
      <c r="AE22" s="6">
        <f t="shared" si="14"/>
        <v>3.779348033</v>
      </c>
      <c r="AF22" s="3">
        <f t="shared" si="15"/>
        <v>1.402494346</v>
      </c>
      <c r="AG22" s="10">
        <f t="shared" si="16"/>
        <v>0.05070102818</v>
      </c>
      <c r="AH22" s="3">
        <f t="shared" si="17"/>
        <v>0.7265976873</v>
      </c>
      <c r="AI22" s="3">
        <f t="shared" si="18"/>
        <v>0.8524069962</v>
      </c>
      <c r="AJ22" s="1"/>
      <c r="AK22" s="3">
        <f t="shared" si="19"/>
        <v>0.7862389824</v>
      </c>
      <c r="AL22" s="3">
        <v>0.8080716543</v>
      </c>
      <c r="AM22" s="3">
        <f t="shared" si="20"/>
        <v>0.7916971503</v>
      </c>
      <c r="AN22" s="3"/>
    </row>
    <row r="23">
      <c r="A23" s="3">
        <v>1423.0</v>
      </c>
      <c r="B23" s="1" t="s">
        <v>84</v>
      </c>
      <c r="C23" s="3">
        <v>4.0</v>
      </c>
      <c r="D23" s="3">
        <v>1.0</v>
      </c>
      <c r="E23" s="3">
        <f t="shared" ref="E23:F23" si="59">(C23-average(C:C))/stdev(C:C)</f>
        <v>0.2597855365</v>
      </c>
      <c r="F23" s="3">
        <f t="shared" si="59"/>
        <v>0.4732319217</v>
      </c>
      <c r="G23" s="3">
        <f t="shared" si="4"/>
        <v>0.3665087291</v>
      </c>
      <c r="H23" s="3">
        <f t="shared" si="5"/>
        <v>0.6053996441</v>
      </c>
      <c r="I23" s="1"/>
      <c r="J23" s="3">
        <v>383.5</v>
      </c>
      <c r="K23" s="3">
        <v>4.0</v>
      </c>
      <c r="L23" s="3">
        <f t="shared" si="6"/>
        <v>251.61435</v>
      </c>
      <c r="M23" s="3">
        <f t="shared" si="7"/>
        <v>0.8770091073</v>
      </c>
      <c r="N23" s="3">
        <f t="shared" si="8"/>
        <v>0.936487644</v>
      </c>
      <c r="O23" s="1"/>
      <c r="P23" s="3">
        <v>80.87</v>
      </c>
      <c r="Q23" s="3">
        <v>87.99</v>
      </c>
      <c r="R23" s="3">
        <v>76.36</v>
      </c>
      <c r="S23" s="3">
        <v>78.8</v>
      </c>
      <c r="T23" s="3">
        <f t="shared" ref="T23:W23" si="60">(P23-average(P:P))/stdev(P:P)</f>
        <v>0.4258240858</v>
      </c>
      <c r="U23" s="3">
        <f t="shared" si="60"/>
        <v>1.253936928</v>
      </c>
      <c r="V23" s="3">
        <f t="shared" si="60"/>
        <v>0.3521162422</v>
      </c>
      <c r="W23" s="3">
        <f t="shared" si="60"/>
        <v>1.41309486</v>
      </c>
      <c r="X23" s="3">
        <f t="shared" si="10"/>
        <v>0.861243029</v>
      </c>
      <c r="Y23" s="3">
        <f t="shared" si="11"/>
        <v>0.9280318039</v>
      </c>
      <c r="Z23" s="3"/>
      <c r="AA23" s="11">
        <v>133800.0</v>
      </c>
      <c r="AB23" s="3">
        <v>279147.0</v>
      </c>
      <c r="AC23" s="9">
        <f t="shared" si="12"/>
        <v>5.445832965</v>
      </c>
      <c r="AD23" s="9" t="b">
        <f t="shared" si="13"/>
        <v>0</v>
      </c>
      <c r="AE23" s="6">
        <f t="shared" si="14"/>
        <v>1.086300448</v>
      </c>
      <c r="AF23" s="3">
        <f t="shared" si="15"/>
        <v>1.165755861</v>
      </c>
      <c r="AG23" s="10">
        <f t="shared" si="16"/>
        <v>-0.1792665277</v>
      </c>
      <c r="AH23" s="3">
        <f t="shared" si="17"/>
        <v>0.4932446668</v>
      </c>
      <c r="AI23" s="3">
        <f t="shared" si="18"/>
        <v>0.7023137951</v>
      </c>
      <c r="AJ23" s="1"/>
      <c r="AK23" s="3">
        <f t="shared" si="19"/>
        <v>0.7930582218</v>
      </c>
      <c r="AL23" s="3">
        <v>0.7800375289</v>
      </c>
      <c r="AM23" s="3">
        <f t="shared" si="20"/>
        <v>0.7898030486</v>
      </c>
      <c r="AN23" s="3"/>
    </row>
    <row r="24">
      <c r="A24" s="3">
        <v>1597.0</v>
      </c>
      <c r="B24" s="1" t="s">
        <v>94</v>
      </c>
      <c r="C24" s="3">
        <v>4.0</v>
      </c>
      <c r="D24" s="3">
        <v>1.0</v>
      </c>
      <c r="E24" s="3">
        <f t="shared" ref="E24:F24" si="61">(C24-average(C:C))/stdev(C:C)</f>
        <v>0.2597855365</v>
      </c>
      <c r="F24" s="3">
        <f t="shared" si="61"/>
        <v>0.4732319217</v>
      </c>
      <c r="G24" s="3">
        <f t="shared" si="4"/>
        <v>0.3665087291</v>
      </c>
      <c r="H24" s="3">
        <f t="shared" si="5"/>
        <v>0.6053996441</v>
      </c>
      <c r="I24" s="1"/>
      <c r="J24" s="3">
        <v>507.0</v>
      </c>
      <c r="K24" s="3">
        <v>3.0</v>
      </c>
      <c r="L24" s="3">
        <f t="shared" si="6"/>
        <v>369.603</v>
      </c>
      <c r="M24" s="3">
        <f t="shared" si="7"/>
        <v>1.553823429</v>
      </c>
      <c r="N24" s="3">
        <f t="shared" si="8"/>
        <v>1.24652454</v>
      </c>
      <c r="O24" s="1"/>
      <c r="P24" s="3">
        <v>86.77</v>
      </c>
      <c r="Q24" s="3">
        <v>73.73</v>
      </c>
      <c r="R24" s="3">
        <v>82.42</v>
      </c>
      <c r="S24" s="3">
        <v>66.11</v>
      </c>
      <c r="T24" s="3">
        <f t="shared" ref="T24:W24" si="62">(P24-average(P:P))/stdev(P:P)</f>
        <v>0.8201658608</v>
      </c>
      <c r="U24" s="3">
        <f t="shared" si="62"/>
        <v>0.3634658495</v>
      </c>
      <c r="V24" s="3">
        <f t="shared" si="62"/>
        <v>0.7848837297</v>
      </c>
      <c r="W24" s="3">
        <f t="shared" si="62"/>
        <v>0.6338233927</v>
      </c>
      <c r="X24" s="3">
        <f t="shared" si="10"/>
        <v>0.6505847082</v>
      </c>
      <c r="Y24" s="3">
        <f t="shared" si="11"/>
        <v>0.8065883139</v>
      </c>
      <c r="Z24" s="3"/>
      <c r="AA24" s="11">
        <v>239300.0</v>
      </c>
      <c r="AB24" s="3">
        <v>10969.0</v>
      </c>
      <c r="AC24" s="9">
        <f t="shared" si="12"/>
        <v>4.040167036</v>
      </c>
      <c r="AD24" s="9" t="b">
        <f t="shared" si="13"/>
        <v>0</v>
      </c>
      <c r="AE24" s="6">
        <f t="shared" si="14"/>
        <v>-0.9541621396</v>
      </c>
      <c r="AF24" s="3">
        <f t="shared" si="15"/>
        <v>0.5984305301</v>
      </c>
      <c r="AG24" s="10">
        <f t="shared" si="16"/>
        <v>-0.3535078583</v>
      </c>
      <c r="AH24" s="3">
        <f t="shared" si="17"/>
        <v>0.1224613359</v>
      </c>
      <c r="AI24" s="3">
        <f t="shared" si="18"/>
        <v>0.3499447613</v>
      </c>
      <c r="AJ24" s="1"/>
      <c r="AK24" s="3">
        <f t="shared" si="19"/>
        <v>0.7521143148</v>
      </c>
      <c r="AL24" s="3">
        <v>0.8460614177</v>
      </c>
      <c r="AM24" s="3">
        <f t="shared" si="20"/>
        <v>0.7756010905</v>
      </c>
      <c r="AN24" s="3"/>
    </row>
    <row r="25">
      <c r="A25" s="3">
        <v>1862.0</v>
      </c>
      <c r="B25" s="1" t="s">
        <v>135</v>
      </c>
      <c r="C25" s="3">
        <v>4.0</v>
      </c>
      <c r="D25" s="3">
        <v>1.0</v>
      </c>
      <c r="E25" s="3">
        <f t="shared" ref="E25:F25" si="63">(C25-average(C:C))/stdev(C:C)</f>
        <v>0.2597855365</v>
      </c>
      <c r="F25" s="3">
        <f t="shared" si="63"/>
        <v>0.4732319217</v>
      </c>
      <c r="G25" s="3">
        <f t="shared" si="4"/>
        <v>0.3665087291</v>
      </c>
      <c r="H25" s="3">
        <f t="shared" si="5"/>
        <v>0.6053996441</v>
      </c>
      <c r="I25" s="1"/>
      <c r="J25" s="3">
        <v>301.7</v>
      </c>
      <c r="K25" s="3">
        <v>1.0</v>
      </c>
      <c r="L25" s="3">
        <f t="shared" si="6"/>
        <v>271.53</v>
      </c>
      <c r="M25" s="3">
        <f t="shared" si="7"/>
        <v>0.99125058</v>
      </c>
      <c r="N25" s="3">
        <f t="shared" si="8"/>
        <v>0.9956156789</v>
      </c>
      <c r="O25" s="1"/>
      <c r="P25" s="3">
        <v>93.75</v>
      </c>
      <c r="Q25" s="3">
        <v>73.63</v>
      </c>
      <c r="R25" s="3">
        <v>90.82</v>
      </c>
      <c r="S25" s="3">
        <v>52.15</v>
      </c>
      <c r="T25" s="3">
        <f t="shared" ref="T25:W25" si="64">(P25-average(P:P))/stdev(P:P)</f>
        <v>1.286692232</v>
      </c>
      <c r="U25" s="3">
        <f t="shared" si="64"/>
        <v>0.3572213118</v>
      </c>
      <c r="V25" s="3">
        <f t="shared" si="64"/>
        <v>1.384759455</v>
      </c>
      <c r="W25" s="3">
        <f t="shared" si="64"/>
        <v>-0.2234366292</v>
      </c>
      <c r="X25" s="3">
        <f t="shared" si="10"/>
        <v>0.7013090924</v>
      </c>
      <c r="Y25" s="3">
        <f t="shared" si="11"/>
        <v>0.8374419934</v>
      </c>
      <c r="Z25" s="3"/>
      <c r="AA25" s="11">
        <v>0.0</v>
      </c>
      <c r="AB25" s="3">
        <v>3963.0</v>
      </c>
      <c r="AC25" s="9">
        <f t="shared" si="12"/>
        <v>3.598024072</v>
      </c>
      <c r="AD25" s="9" t="b">
        <f t="shared" si="13"/>
        <v>1</v>
      </c>
      <c r="AE25" s="6" t="str">
        <f t="shared" si="14"/>
        <v/>
      </c>
      <c r="AF25" s="3">
        <f t="shared" si="15"/>
        <v>0.4199820819</v>
      </c>
      <c r="AG25" s="10" t="str">
        <f t="shared" si="16"/>
        <v/>
      </c>
      <c r="AH25" s="3">
        <f t="shared" si="17"/>
        <v>0.4199820819</v>
      </c>
      <c r="AI25" s="3">
        <f t="shared" si="18"/>
        <v>0.6480602456</v>
      </c>
      <c r="AJ25" s="1"/>
      <c r="AK25" s="3">
        <f t="shared" si="19"/>
        <v>0.7716293905</v>
      </c>
      <c r="AL25" s="3">
        <v>0.645682071</v>
      </c>
      <c r="AM25" s="3">
        <f t="shared" si="20"/>
        <v>0.7401425606</v>
      </c>
      <c r="AN25" s="3"/>
    </row>
    <row r="26">
      <c r="A26" s="3">
        <v>2011.0</v>
      </c>
      <c r="B26" s="1" t="s">
        <v>139</v>
      </c>
      <c r="C26" s="3">
        <v>4.0</v>
      </c>
      <c r="D26" s="3">
        <v>1.0</v>
      </c>
      <c r="E26" s="3">
        <f t="shared" ref="E26:F26" si="65">(C26-average(C:C))/stdev(C:C)</f>
        <v>0.2597855365</v>
      </c>
      <c r="F26" s="3">
        <f t="shared" si="65"/>
        <v>0.4732319217</v>
      </c>
      <c r="G26" s="3">
        <f t="shared" si="4"/>
        <v>0.3665087291</v>
      </c>
      <c r="H26" s="3">
        <f t="shared" si="5"/>
        <v>0.6053996441</v>
      </c>
      <c r="I26" s="1"/>
      <c r="J26" s="3">
        <v>167.8</v>
      </c>
      <c r="K26" s="3">
        <v>0.0</v>
      </c>
      <c r="L26" s="3">
        <f t="shared" si="6"/>
        <v>167.8</v>
      </c>
      <c r="M26" s="3">
        <f t="shared" si="7"/>
        <v>0.3962276727</v>
      </c>
      <c r="N26" s="3">
        <f t="shared" si="8"/>
        <v>0.6294661808</v>
      </c>
      <c r="O26" s="1"/>
      <c r="P26" s="3">
        <v>89.06</v>
      </c>
      <c r="Q26" s="3">
        <v>83.59</v>
      </c>
      <c r="R26" s="3">
        <v>75.78</v>
      </c>
      <c r="S26" s="3">
        <v>76.56</v>
      </c>
      <c r="T26" s="3">
        <f t="shared" ref="T26:W26" si="66">(P26-average(P:P))/stdev(P:P)</f>
        <v>0.9732239395</v>
      </c>
      <c r="U26" s="3">
        <f t="shared" si="66"/>
        <v>0.9791772687</v>
      </c>
      <c r="V26" s="3">
        <f t="shared" si="66"/>
        <v>0.3106962516</v>
      </c>
      <c r="W26" s="3">
        <f t="shared" si="66"/>
        <v>1.275540243</v>
      </c>
      <c r="X26" s="3">
        <f t="shared" si="10"/>
        <v>0.8846594257</v>
      </c>
      <c r="Y26" s="3">
        <f t="shared" si="11"/>
        <v>0.9405633555</v>
      </c>
      <c r="Z26" s="3"/>
      <c r="AA26" s="5"/>
      <c r="AB26" s="1"/>
      <c r="AC26" s="9" t="str">
        <f t="shared" si="12"/>
        <v/>
      </c>
      <c r="AD26" s="9" t="b">
        <f t="shared" si="13"/>
        <v>1</v>
      </c>
      <c r="AE26" s="6" t="str">
        <f t="shared" si="14"/>
        <v/>
      </c>
      <c r="AF26" s="3" t="str">
        <f t="shared" si="15"/>
        <v/>
      </c>
      <c r="AG26" s="10" t="str">
        <f t="shared" si="16"/>
        <v/>
      </c>
      <c r="AH26" s="3" t="str">
        <f t="shared" si="17"/>
        <v/>
      </c>
      <c r="AI26" s="3" t="str">
        <f t="shared" si="18"/>
        <v/>
      </c>
      <c r="AJ26" s="1"/>
      <c r="AK26" s="3">
        <f t="shared" si="19"/>
        <v>0.7251430601</v>
      </c>
      <c r="AL26" s="1"/>
      <c r="AM26" s="3">
        <f t="shared" si="20"/>
        <v>0.7251430601</v>
      </c>
      <c r="AN26" s="3"/>
    </row>
    <row r="27">
      <c r="A27" s="3">
        <v>1097.0</v>
      </c>
      <c r="B27" s="13" t="s">
        <v>86</v>
      </c>
      <c r="C27" s="3">
        <v>4.0</v>
      </c>
      <c r="D27" s="3">
        <v>1.0</v>
      </c>
      <c r="E27" s="3">
        <f t="shared" ref="E27:F27" si="67">(C27-average(C:C))/stdev(C:C)</f>
        <v>0.2597855365</v>
      </c>
      <c r="F27" s="3">
        <f t="shared" si="67"/>
        <v>0.4732319217</v>
      </c>
      <c r="G27" s="3">
        <f t="shared" si="4"/>
        <v>0.3665087291</v>
      </c>
      <c r="H27" s="3">
        <f t="shared" si="5"/>
        <v>0.6053996441</v>
      </c>
      <c r="I27" s="1"/>
      <c r="J27" s="3">
        <v>398.4</v>
      </c>
      <c r="K27" s="3">
        <v>7.0</v>
      </c>
      <c r="L27" s="3">
        <f t="shared" si="6"/>
        <v>190.553485</v>
      </c>
      <c r="M27" s="3">
        <f t="shared" si="7"/>
        <v>0.5267477226</v>
      </c>
      <c r="N27" s="3">
        <f t="shared" si="8"/>
        <v>0.7257738784</v>
      </c>
      <c r="O27" s="1"/>
      <c r="P27" s="3">
        <v>79.49</v>
      </c>
      <c r="Q27" s="3">
        <v>81.16</v>
      </c>
      <c r="R27" s="3">
        <v>83.16</v>
      </c>
      <c r="S27" s="3">
        <v>64.88</v>
      </c>
      <c r="T27" s="3">
        <f t="shared" ref="T27:W27" si="68">(P27-average(P:P))/stdev(P:P)</f>
        <v>0.333588213</v>
      </c>
      <c r="U27" s="3">
        <f t="shared" si="68"/>
        <v>0.8274350021</v>
      </c>
      <c r="V27" s="3">
        <f t="shared" si="68"/>
        <v>0.8377299245</v>
      </c>
      <c r="W27" s="3">
        <f t="shared" si="68"/>
        <v>0.5582911701</v>
      </c>
      <c r="X27" s="3">
        <f t="shared" si="10"/>
        <v>0.6392610774</v>
      </c>
      <c r="Y27" s="3">
        <f t="shared" si="11"/>
        <v>0.79953804</v>
      </c>
      <c r="Z27" s="3"/>
      <c r="AA27" s="11">
        <v>950500.0</v>
      </c>
      <c r="AB27" s="3">
        <v>343907.0</v>
      </c>
      <c r="AC27" s="9">
        <f t="shared" si="12"/>
        <v>5.536441016</v>
      </c>
      <c r="AD27" s="9" t="b">
        <f t="shared" si="13"/>
        <v>0</v>
      </c>
      <c r="AE27" s="6">
        <f t="shared" si="14"/>
        <v>-0.6381830615</v>
      </c>
      <c r="AF27" s="3">
        <f t="shared" si="15"/>
        <v>1.202325178</v>
      </c>
      <c r="AG27" s="10">
        <f t="shared" si="16"/>
        <v>-0.32652544</v>
      </c>
      <c r="AH27" s="3">
        <f t="shared" si="17"/>
        <v>0.437899869</v>
      </c>
      <c r="AI27" s="3">
        <f t="shared" si="18"/>
        <v>0.6617400313</v>
      </c>
      <c r="AJ27" s="1"/>
      <c r="AK27" s="3">
        <f t="shared" si="19"/>
        <v>0.6981128985</v>
      </c>
      <c r="AL27" s="3">
        <v>0.7849969003</v>
      </c>
      <c r="AM27" s="3">
        <f t="shared" si="20"/>
        <v>0.7198338989</v>
      </c>
      <c r="AN27" s="3"/>
    </row>
    <row r="28">
      <c r="A28" s="3">
        <v>1858.0</v>
      </c>
      <c r="B28" s="1" t="s">
        <v>145</v>
      </c>
      <c r="C28" s="3">
        <v>4.0</v>
      </c>
      <c r="D28" s="3">
        <v>1.0</v>
      </c>
      <c r="E28" s="3">
        <f t="shared" ref="E28:F28" si="69">(C28-average(C:C))/stdev(C:C)</f>
        <v>0.2597855365</v>
      </c>
      <c r="F28" s="3">
        <f t="shared" si="69"/>
        <v>0.4732319217</v>
      </c>
      <c r="G28" s="3">
        <f t="shared" si="4"/>
        <v>0.3665087291</v>
      </c>
      <c r="H28" s="3">
        <f t="shared" si="5"/>
        <v>0.6053996441</v>
      </c>
      <c r="I28" s="1"/>
      <c r="J28" s="3">
        <v>130.4</v>
      </c>
      <c r="K28" s="3">
        <v>1.0</v>
      </c>
      <c r="L28" s="3">
        <f t="shared" si="6"/>
        <v>117.36</v>
      </c>
      <c r="M28" s="3">
        <f t="shared" si="7"/>
        <v>0.1068903986</v>
      </c>
      <c r="N28" s="3">
        <f t="shared" si="8"/>
        <v>0.3269409712</v>
      </c>
      <c r="O28" s="1"/>
      <c r="P28" s="3">
        <v>70.71</v>
      </c>
      <c r="Q28" s="3">
        <v>80.08</v>
      </c>
      <c r="R28" s="3">
        <v>83.2</v>
      </c>
      <c r="S28" s="3">
        <v>67.38</v>
      </c>
      <c r="T28" s="3">
        <f t="shared" ref="T28:W28" si="70">(P28-average(P:P))/stdev(P:P)</f>
        <v>-0.2532458182</v>
      </c>
      <c r="U28" s="3">
        <f t="shared" si="70"/>
        <v>0.7599939947</v>
      </c>
      <c r="V28" s="3">
        <f t="shared" si="70"/>
        <v>0.8405864756</v>
      </c>
      <c r="W28" s="3">
        <f t="shared" si="70"/>
        <v>0.7118119477</v>
      </c>
      <c r="X28" s="3">
        <f t="shared" si="10"/>
        <v>0.5147866499</v>
      </c>
      <c r="Y28" s="3">
        <f t="shared" si="11"/>
        <v>0.7174863413</v>
      </c>
      <c r="Z28" s="3"/>
      <c r="AA28" s="11">
        <v>0.0</v>
      </c>
      <c r="AB28" s="3">
        <v>747269.0</v>
      </c>
      <c r="AC28" s="9">
        <f t="shared" si="12"/>
        <v>5.873476966</v>
      </c>
      <c r="AD28" s="9" t="b">
        <f t="shared" si="13"/>
        <v>1</v>
      </c>
      <c r="AE28" s="6" t="str">
        <f t="shared" si="14"/>
        <v/>
      </c>
      <c r="AF28" s="3">
        <f t="shared" si="15"/>
        <v>1.338352543</v>
      </c>
      <c r="AG28" s="10" t="str">
        <f t="shared" si="16"/>
        <v/>
      </c>
      <c r="AH28" s="3">
        <f t="shared" si="17"/>
        <v>1.338352543</v>
      </c>
      <c r="AI28" s="3">
        <f t="shared" si="18"/>
        <v>1.156871878</v>
      </c>
      <c r="AJ28" s="1"/>
      <c r="AK28" s="3">
        <f t="shared" si="19"/>
        <v>0.7016747087</v>
      </c>
      <c r="AL28" s="3">
        <v>0.6241734226</v>
      </c>
      <c r="AM28" s="3">
        <f t="shared" si="20"/>
        <v>0.6822993872</v>
      </c>
      <c r="AN28" s="3"/>
    </row>
    <row r="29">
      <c r="A29" s="3">
        <v>1571.0</v>
      </c>
      <c r="B29" s="1" t="s">
        <v>117</v>
      </c>
      <c r="C29" s="3">
        <v>4.0</v>
      </c>
      <c r="D29" s="3">
        <v>1.0</v>
      </c>
      <c r="E29" s="3">
        <f t="shared" ref="E29:F29" si="71">(C29-average(C:C))/stdev(C:C)</f>
        <v>0.2597855365</v>
      </c>
      <c r="F29" s="3">
        <f t="shared" si="71"/>
        <v>0.4732319217</v>
      </c>
      <c r="G29" s="3">
        <f t="shared" si="4"/>
        <v>0.3665087291</v>
      </c>
      <c r="H29" s="3">
        <f t="shared" si="5"/>
        <v>0.6053996441</v>
      </c>
      <c r="I29" s="1"/>
      <c r="J29" s="3">
        <v>146.8</v>
      </c>
      <c r="K29" s="3">
        <v>3.0</v>
      </c>
      <c r="L29" s="3">
        <f t="shared" si="6"/>
        <v>107.0172</v>
      </c>
      <c r="M29" s="3">
        <f t="shared" si="7"/>
        <v>0.04756134313</v>
      </c>
      <c r="N29" s="3">
        <f t="shared" si="8"/>
        <v>0.2180856326</v>
      </c>
      <c r="O29" s="1"/>
      <c r="P29" s="3">
        <v>94.68</v>
      </c>
      <c r="Q29" s="3">
        <v>92.48</v>
      </c>
      <c r="R29" s="3">
        <v>92.77</v>
      </c>
      <c r="S29" s="3">
        <v>84.13</v>
      </c>
      <c r="T29" s="3">
        <f t="shared" ref="T29:W29" si="72">(P29-average(P:P))/stdev(P:P)</f>
        <v>1.34885119</v>
      </c>
      <c r="U29" s="3">
        <f t="shared" si="72"/>
        <v>1.534316672</v>
      </c>
      <c r="V29" s="3">
        <f t="shared" si="72"/>
        <v>1.52401632</v>
      </c>
      <c r="W29" s="3">
        <f t="shared" si="72"/>
        <v>1.740401157</v>
      </c>
      <c r="X29" s="3">
        <f t="shared" si="10"/>
        <v>1.536896335</v>
      </c>
      <c r="Y29" s="3">
        <f t="shared" si="11"/>
        <v>1.239716231</v>
      </c>
      <c r="Z29" s="3"/>
      <c r="AA29" s="11">
        <v>1018219.0</v>
      </c>
      <c r="AB29" s="3">
        <v>40034.0</v>
      </c>
      <c r="AC29" s="9">
        <f t="shared" si="12"/>
        <v>4.602428985</v>
      </c>
      <c r="AD29" s="9" t="b">
        <f t="shared" si="13"/>
        <v>0</v>
      </c>
      <c r="AE29" s="6">
        <f t="shared" si="14"/>
        <v>-0.9606823287</v>
      </c>
      <c r="AF29" s="3">
        <f t="shared" si="15"/>
        <v>0.8253588775</v>
      </c>
      <c r="AG29" s="10">
        <f t="shared" si="16"/>
        <v>-0.3540646371</v>
      </c>
      <c r="AH29" s="3">
        <f t="shared" si="17"/>
        <v>0.2356471202</v>
      </c>
      <c r="AI29" s="3">
        <f t="shared" si="18"/>
        <v>0.4854349804</v>
      </c>
      <c r="AJ29" s="1"/>
      <c r="AK29" s="3">
        <f t="shared" si="19"/>
        <v>0.6371591222</v>
      </c>
      <c r="AL29" s="3">
        <v>0.8017045799</v>
      </c>
      <c r="AM29" s="3">
        <f t="shared" si="20"/>
        <v>0.6782954866</v>
      </c>
      <c r="AN29" s="3"/>
    </row>
    <row r="30">
      <c r="A30" s="3">
        <v>2009.0</v>
      </c>
      <c r="B30" s="1" t="s">
        <v>151</v>
      </c>
      <c r="C30" s="3">
        <v>4.0</v>
      </c>
      <c r="D30" s="3">
        <v>1.0</v>
      </c>
      <c r="E30" s="3">
        <f t="shared" ref="E30:F30" si="73">(C30-average(C:C))/stdev(C:C)</f>
        <v>0.2597855365</v>
      </c>
      <c r="F30" s="3">
        <f t="shared" si="73"/>
        <v>0.4732319217</v>
      </c>
      <c r="G30" s="3">
        <f t="shared" si="4"/>
        <v>0.3665087291</v>
      </c>
      <c r="H30" s="3">
        <f t="shared" si="5"/>
        <v>0.6053996441</v>
      </c>
      <c r="I30" s="1"/>
      <c r="J30" s="3">
        <v>154.1</v>
      </c>
      <c r="K30" s="3">
        <v>0.0</v>
      </c>
      <c r="L30" s="3">
        <f t="shared" si="6"/>
        <v>154.1</v>
      </c>
      <c r="M30" s="3">
        <f t="shared" si="7"/>
        <v>0.3176408239</v>
      </c>
      <c r="N30" s="3">
        <f t="shared" si="8"/>
        <v>0.5635963306</v>
      </c>
      <c r="O30" s="1"/>
      <c r="P30" s="3">
        <v>88.28</v>
      </c>
      <c r="Q30" s="3">
        <v>79.69</v>
      </c>
      <c r="R30" s="3">
        <v>81.25</v>
      </c>
      <c r="S30" s="3">
        <v>64.84</v>
      </c>
      <c r="T30" s="3">
        <f t="shared" ref="T30:W30" si="74">(P30-average(P:P))/stdev(P:P)</f>
        <v>0.9210906201</v>
      </c>
      <c r="U30" s="3">
        <f t="shared" si="74"/>
        <v>0.7356402976</v>
      </c>
      <c r="V30" s="3">
        <f t="shared" si="74"/>
        <v>0.7013296108</v>
      </c>
      <c r="W30" s="3">
        <f t="shared" si="74"/>
        <v>0.5558348377</v>
      </c>
      <c r="X30" s="3">
        <f t="shared" si="10"/>
        <v>0.7284738416</v>
      </c>
      <c r="Y30" s="3">
        <f t="shared" si="11"/>
        <v>0.8535067906</v>
      </c>
      <c r="Z30" s="3"/>
      <c r="AA30" s="5"/>
      <c r="AB30" s="1"/>
      <c r="AC30" s="9" t="str">
        <f t="shared" si="12"/>
        <v/>
      </c>
      <c r="AD30" s="9" t="b">
        <f t="shared" si="13"/>
        <v>1</v>
      </c>
      <c r="AE30" s="6" t="str">
        <f t="shared" si="14"/>
        <v/>
      </c>
      <c r="AF30" s="3" t="str">
        <f t="shared" si="15"/>
        <v/>
      </c>
      <c r="AG30" s="10" t="str">
        <f t="shared" si="16"/>
        <v/>
      </c>
      <c r="AH30" s="3" t="str">
        <f t="shared" si="17"/>
        <v/>
      </c>
      <c r="AI30" s="3" t="str">
        <f t="shared" si="18"/>
        <v/>
      </c>
      <c r="AJ30" s="1"/>
      <c r="AK30" s="3">
        <f t="shared" si="19"/>
        <v>0.6741675884</v>
      </c>
      <c r="AL30" s="1"/>
      <c r="AM30" s="3">
        <f t="shared" si="20"/>
        <v>0.6741675884</v>
      </c>
      <c r="AN30" s="3"/>
    </row>
    <row r="31">
      <c r="A31" s="3">
        <v>1630.0</v>
      </c>
      <c r="B31" s="1" t="s">
        <v>154</v>
      </c>
      <c r="C31" s="3">
        <v>4.0</v>
      </c>
      <c r="D31" s="3">
        <v>1.0</v>
      </c>
      <c r="E31" s="3">
        <f t="shared" ref="E31:F31" si="75">(C31-average(C:C))/stdev(C:C)</f>
        <v>0.2597855365</v>
      </c>
      <c r="F31" s="3">
        <f t="shared" si="75"/>
        <v>0.4732319217</v>
      </c>
      <c r="G31" s="3">
        <f t="shared" si="4"/>
        <v>0.3665087291</v>
      </c>
      <c r="H31" s="3">
        <f t="shared" si="5"/>
        <v>0.6053996441</v>
      </c>
      <c r="I31" s="1"/>
      <c r="J31" s="3">
        <v>332.9</v>
      </c>
      <c r="K31" s="3">
        <v>2.0</v>
      </c>
      <c r="L31" s="3">
        <f t="shared" si="6"/>
        <v>269.649</v>
      </c>
      <c r="M31" s="3">
        <f t="shared" si="7"/>
        <v>0.9804606631</v>
      </c>
      <c r="N31" s="3">
        <f t="shared" si="8"/>
        <v>0.9901821363</v>
      </c>
      <c r="O31" s="1"/>
      <c r="P31" s="3">
        <v>85.4</v>
      </c>
      <c r="Q31" s="3">
        <v>83.94</v>
      </c>
      <c r="R31" s="3">
        <v>81.06</v>
      </c>
      <c r="S31" s="3">
        <v>71.78</v>
      </c>
      <c r="T31" s="3">
        <f t="shared" ref="T31:W31" si="76">(P31-average(P:P))/stdev(P:P)</f>
        <v>0.7285983639</v>
      </c>
      <c r="U31" s="3">
        <f t="shared" si="76"/>
        <v>1.001033151</v>
      </c>
      <c r="V31" s="3">
        <f t="shared" si="76"/>
        <v>0.6877609932</v>
      </c>
      <c r="W31" s="3">
        <f t="shared" si="76"/>
        <v>0.9820085162</v>
      </c>
      <c r="X31" s="3">
        <f t="shared" si="10"/>
        <v>0.849850256</v>
      </c>
      <c r="Y31" s="3">
        <f t="shared" si="11"/>
        <v>0.9218732321</v>
      </c>
      <c r="Z31" s="3"/>
      <c r="AA31" s="11">
        <v>61700.0</v>
      </c>
      <c r="AB31" s="3">
        <v>177.0</v>
      </c>
      <c r="AC31" s="9">
        <f t="shared" si="12"/>
        <v>2.247973266</v>
      </c>
      <c r="AD31" s="9" t="b">
        <f t="shared" si="13"/>
        <v>0</v>
      </c>
      <c r="AE31" s="6">
        <f t="shared" si="14"/>
        <v>-0.9971312804</v>
      </c>
      <c r="AF31" s="3">
        <f t="shared" si="15"/>
        <v>-0.1248970429</v>
      </c>
      <c r="AG31" s="10">
        <f t="shared" si="16"/>
        <v>-0.3571771244</v>
      </c>
      <c r="AH31" s="3">
        <f t="shared" si="17"/>
        <v>-0.2410370836</v>
      </c>
      <c r="AI31" s="3">
        <f t="shared" si="18"/>
        <v>-0.4909552766</v>
      </c>
      <c r="AJ31" s="1"/>
      <c r="AK31" s="3">
        <f t="shared" si="19"/>
        <v>0.506624934</v>
      </c>
      <c r="AL31" s="3">
        <v>0.9106922001</v>
      </c>
      <c r="AM31" s="3">
        <f t="shared" si="20"/>
        <v>0.6076417505</v>
      </c>
      <c r="AN31" s="3"/>
    </row>
    <row r="32">
      <c r="A32" s="3">
        <v>1744.0</v>
      </c>
      <c r="B32" s="1" t="s">
        <v>159</v>
      </c>
      <c r="C32" s="3">
        <v>4.0</v>
      </c>
      <c r="D32" s="3">
        <v>1.0</v>
      </c>
      <c r="E32" s="3">
        <f t="shared" ref="E32:F32" si="77">(C32-average(C:C))/stdev(C:C)</f>
        <v>0.2597855365</v>
      </c>
      <c r="F32" s="3">
        <f t="shared" si="77"/>
        <v>0.4732319217</v>
      </c>
      <c r="G32" s="3">
        <f t="shared" si="4"/>
        <v>0.3665087291</v>
      </c>
      <c r="H32" s="3">
        <f t="shared" si="5"/>
        <v>0.6053996441</v>
      </c>
      <c r="I32" s="1"/>
      <c r="J32" s="3">
        <v>85.9</v>
      </c>
      <c r="K32" s="3">
        <v>1.0</v>
      </c>
      <c r="L32" s="3">
        <f t="shared" si="6"/>
        <v>77.31</v>
      </c>
      <c r="M32" s="3">
        <f t="shared" si="7"/>
        <v>-0.1228470682</v>
      </c>
      <c r="N32" s="3">
        <f t="shared" si="8"/>
        <v>-0.3504954611</v>
      </c>
      <c r="O32" s="1"/>
      <c r="P32" s="3">
        <v>91.02</v>
      </c>
      <c r="Q32" s="3">
        <v>89.65</v>
      </c>
      <c r="R32" s="3">
        <v>81.84</v>
      </c>
      <c r="S32" s="3">
        <v>87.3</v>
      </c>
      <c r="T32" s="3">
        <f t="shared" ref="T32:W32" si="78">(P32-average(P:P))/stdev(P:P)</f>
        <v>1.104225614</v>
      </c>
      <c r="U32" s="3">
        <f t="shared" si="78"/>
        <v>1.357596254</v>
      </c>
      <c r="V32" s="3">
        <f t="shared" si="78"/>
        <v>0.7434637391</v>
      </c>
      <c r="W32" s="3">
        <f t="shared" si="78"/>
        <v>1.935065503</v>
      </c>
      <c r="X32" s="3">
        <f t="shared" si="10"/>
        <v>1.285087778</v>
      </c>
      <c r="Y32" s="3">
        <f t="shared" si="11"/>
        <v>1.133617121</v>
      </c>
      <c r="Z32" s="3"/>
      <c r="AA32" s="11">
        <v>0.0</v>
      </c>
      <c r="AB32" s="3">
        <v>671393.0</v>
      </c>
      <c r="AC32" s="9">
        <f t="shared" si="12"/>
        <v>5.826976809</v>
      </c>
      <c r="AD32" s="9" t="b">
        <f t="shared" si="13"/>
        <v>1</v>
      </c>
      <c r="AE32" s="6" t="str">
        <f t="shared" si="14"/>
        <v/>
      </c>
      <c r="AF32" s="3">
        <f t="shared" si="15"/>
        <v>1.319585127</v>
      </c>
      <c r="AG32" s="10" t="str">
        <f t="shared" si="16"/>
        <v/>
      </c>
      <c r="AH32" s="3">
        <f t="shared" si="17"/>
        <v>1.319585127</v>
      </c>
      <c r="AI32" s="3">
        <f t="shared" si="18"/>
        <v>1.148731965</v>
      </c>
      <c r="AJ32" s="1"/>
      <c r="AK32" s="3">
        <f t="shared" si="19"/>
        <v>0.6343133173</v>
      </c>
      <c r="AL32" s="3">
        <v>0.4314708875</v>
      </c>
      <c r="AM32" s="3">
        <f t="shared" si="20"/>
        <v>0.5836027099</v>
      </c>
      <c r="AN32" s="3"/>
    </row>
    <row r="33">
      <c r="A33" s="3">
        <v>825.0</v>
      </c>
      <c r="B33" s="1" t="s">
        <v>60</v>
      </c>
      <c r="C33" s="3">
        <v>4.0</v>
      </c>
      <c r="D33" s="3">
        <v>1.0</v>
      </c>
      <c r="E33" s="3">
        <f t="shared" ref="E33:F33" si="79">(C33-average(C:C))/stdev(C:C)</f>
        <v>0.2597855365</v>
      </c>
      <c r="F33" s="3">
        <f t="shared" si="79"/>
        <v>0.4732319217</v>
      </c>
      <c r="G33" s="3">
        <f t="shared" si="4"/>
        <v>0.3665087291</v>
      </c>
      <c r="H33" s="3">
        <f t="shared" si="5"/>
        <v>0.6053996441</v>
      </c>
      <c r="I33" s="1"/>
      <c r="J33" s="3">
        <v>399.8</v>
      </c>
      <c r="K33" s="3">
        <v>10.0</v>
      </c>
      <c r="L33" s="3">
        <f t="shared" si="6"/>
        <v>139.4016404</v>
      </c>
      <c r="M33" s="3">
        <f t="shared" si="7"/>
        <v>0.2333271182</v>
      </c>
      <c r="N33" s="3">
        <f t="shared" si="8"/>
        <v>0.4830394582</v>
      </c>
      <c r="O33" s="1"/>
      <c r="P33" s="3">
        <v>86.84</v>
      </c>
      <c r="Q33" s="3">
        <v>80.67</v>
      </c>
      <c r="R33" s="3">
        <v>86.93</v>
      </c>
      <c r="S33" s="3">
        <v>66.32</v>
      </c>
      <c r="T33" s="3">
        <f t="shared" ref="T33:W33" si="80">(P33-average(P:P))/stdev(P:P)</f>
        <v>0.824844492</v>
      </c>
      <c r="U33" s="3">
        <f t="shared" si="80"/>
        <v>0.7968367673</v>
      </c>
      <c r="V33" s="3">
        <f t="shared" si="80"/>
        <v>1.106959863</v>
      </c>
      <c r="W33" s="3">
        <f t="shared" si="80"/>
        <v>0.646719138</v>
      </c>
      <c r="X33" s="3">
        <f t="shared" si="10"/>
        <v>0.8438400651</v>
      </c>
      <c r="Y33" s="3">
        <f t="shared" si="11"/>
        <v>0.9186076775</v>
      </c>
      <c r="Z33" s="3"/>
      <c r="AA33" s="11">
        <v>9300.0</v>
      </c>
      <c r="AB33" s="3">
        <v>5402.0</v>
      </c>
      <c r="AC33" s="9">
        <f t="shared" si="12"/>
        <v>3.73255458</v>
      </c>
      <c r="AD33" s="9" t="b">
        <f t="shared" si="13"/>
        <v>0</v>
      </c>
      <c r="AE33" s="6">
        <f t="shared" si="14"/>
        <v>-0.4191397849</v>
      </c>
      <c r="AF33" s="3">
        <f t="shared" si="15"/>
        <v>0.4742784572</v>
      </c>
      <c r="AG33" s="10">
        <f t="shared" si="16"/>
        <v>-0.3078206658</v>
      </c>
      <c r="AH33" s="3">
        <f t="shared" si="17"/>
        <v>0.08322889568</v>
      </c>
      <c r="AI33" s="3">
        <f t="shared" si="18"/>
        <v>0.2884941866</v>
      </c>
      <c r="AJ33" s="1"/>
      <c r="AK33" s="3">
        <f t="shared" si="19"/>
        <v>0.5738852416</v>
      </c>
      <c r="AL33" s="3">
        <v>0.6104846266</v>
      </c>
      <c r="AM33" s="3">
        <f t="shared" si="20"/>
        <v>0.5830350878</v>
      </c>
      <c r="AN33" s="3"/>
    </row>
    <row r="34">
      <c r="A34" s="3">
        <v>1250.0</v>
      </c>
      <c r="B34" s="1" t="s">
        <v>93</v>
      </c>
      <c r="C34" s="3">
        <v>4.0</v>
      </c>
      <c r="D34" s="3">
        <v>1.0</v>
      </c>
      <c r="E34" s="3">
        <f t="shared" ref="E34:F34" si="81">(C34-average(C:C))/stdev(C:C)</f>
        <v>0.2597855365</v>
      </c>
      <c r="F34" s="3">
        <f t="shared" si="81"/>
        <v>0.4732319217</v>
      </c>
      <c r="G34" s="3">
        <f t="shared" si="4"/>
        <v>0.3665087291</v>
      </c>
      <c r="H34" s="3">
        <f t="shared" si="5"/>
        <v>0.6053996441</v>
      </c>
      <c r="I34" s="1"/>
      <c r="J34" s="3">
        <v>302.0</v>
      </c>
      <c r="K34" s="3">
        <v>5.0</v>
      </c>
      <c r="L34" s="3">
        <f t="shared" si="6"/>
        <v>178.32798</v>
      </c>
      <c r="M34" s="3">
        <f t="shared" si="7"/>
        <v>0.45661897</v>
      </c>
      <c r="N34" s="3">
        <f t="shared" si="8"/>
        <v>0.675735873</v>
      </c>
      <c r="O34" s="1"/>
      <c r="P34" s="3">
        <v>88.89</v>
      </c>
      <c r="Q34" s="3">
        <v>76.12</v>
      </c>
      <c r="R34" s="3">
        <v>71.61</v>
      </c>
      <c r="S34" s="3">
        <v>54.03</v>
      </c>
      <c r="T34" s="3">
        <f t="shared" ref="T34:W34" si="82">(P34-average(P:P))/stdev(P:P)</f>
        <v>0.9618615494</v>
      </c>
      <c r="U34" s="3">
        <f t="shared" si="82"/>
        <v>0.512710301</v>
      </c>
      <c r="V34" s="3">
        <f t="shared" si="82"/>
        <v>0.01290080228</v>
      </c>
      <c r="W34" s="3">
        <f t="shared" si="82"/>
        <v>-0.1079890045</v>
      </c>
      <c r="X34" s="3">
        <f t="shared" si="10"/>
        <v>0.3448709121</v>
      </c>
      <c r="Y34" s="3">
        <f t="shared" si="11"/>
        <v>0.587257109</v>
      </c>
      <c r="Z34" s="3"/>
      <c r="AA34" s="11">
        <v>201400.0</v>
      </c>
      <c r="AB34" s="3">
        <v>640669.0</v>
      </c>
      <c r="AC34" s="9">
        <f t="shared" si="12"/>
        <v>5.80663371</v>
      </c>
      <c r="AD34" s="9" t="b">
        <f t="shared" si="13"/>
        <v>0</v>
      </c>
      <c r="AE34" s="6">
        <f t="shared" si="14"/>
        <v>2.181077458</v>
      </c>
      <c r="AF34" s="3">
        <f t="shared" si="15"/>
        <v>1.311374673</v>
      </c>
      <c r="AG34" s="10">
        <f t="shared" si="16"/>
        <v>-0.08578017625</v>
      </c>
      <c r="AH34" s="3">
        <f t="shared" si="17"/>
        <v>0.6127972485</v>
      </c>
      <c r="AI34" s="3">
        <f t="shared" si="18"/>
        <v>0.7828136742</v>
      </c>
      <c r="AJ34" s="1"/>
      <c r="AK34" s="3">
        <f t="shared" si="19"/>
        <v>0.6628015751</v>
      </c>
      <c r="AL34" s="3">
        <v>0.3180377508</v>
      </c>
      <c r="AM34" s="3">
        <f t="shared" si="20"/>
        <v>0.576610619</v>
      </c>
      <c r="AN34" s="3"/>
    </row>
    <row r="35">
      <c r="A35" s="3">
        <v>1712.0</v>
      </c>
      <c r="B35" s="1" t="s">
        <v>168</v>
      </c>
      <c r="C35" s="3">
        <v>4.0</v>
      </c>
      <c r="D35" s="3">
        <v>1.0</v>
      </c>
      <c r="E35" s="3">
        <f t="shared" ref="E35:F35" si="83">(C35-average(C:C))/stdev(C:C)</f>
        <v>0.2597855365</v>
      </c>
      <c r="F35" s="3">
        <f t="shared" si="83"/>
        <v>0.4732319217</v>
      </c>
      <c r="G35" s="3">
        <f t="shared" si="4"/>
        <v>0.3665087291</v>
      </c>
      <c r="H35" s="3">
        <f t="shared" si="5"/>
        <v>0.6053996441</v>
      </c>
      <c r="I35" s="1"/>
      <c r="J35" s="3">
        <v>218.0</v>
      </c>
      <c r="K35" s="3">
        <v>0.0</v>
      </c>
      <c r="L35" s="3">
        <f t="shared" si="6"/>
        <v>218</v>
      </c>
      <c r="M35" s="3">
        <f t="shared" si="7"/>
        <v>0.6841882429</v>
      </c>
      <c r="N35" s="3">
        <f t="shared" si="8"/>
        <v>0.8271567221</v>
      </c>
      <c r="O35" s="1"/>
      <c r="P35" s="3">
        <v>70.95</v>
      </c>
      <c r="Q35" s="3">
        <v>69.58</v>
      </c>
      <c r="R35" s="3">
        <v>63.13</v>
      </c>
      <c r="S35" s="3">
        <v>59.62</v>
      </c>
      <c r="T35" s="3">
        <f t="shared" ref="T35:W35" si="84">(P35-average(P:P))/stdev(P:P)</f>
        <v>-0.2372047969</v>
      </c>
      <c r="U35" s="3">
        <f t="shared" si="84"/>
        <v>0.1043175342</v>
      </c>
      <c r="V35" s="3">
        <f t="shared" si="84"/>
        <v>-0.5926880251</v>
      </c>
      <c r="W35" s="3">
        <f t="shared" si="84"/>
        <v>0.2352834542</v>
      </c>
      <c r="X35" s="3">
        <f t="shared" si="10"/>
        <v>-0.1225729584</v>
      </c>
      <c r="Y35" s="3">
        <f t="shared" si="11"/>
        <v>-0.3501042108</v>
      </c>
      <c r="Z35" s="3"/>
      <c r="AA35" s="11">
        <v>0.0</v>
      </c>
      <c r="AB35" s="3">
        <v>1434144.0</v>
      </c>
      <c r="AC35" s="9">
        <f t="shared" si="12"/>
        <v>6.15659276</v>
      </c>
      <c r="AD35" s="9" t="b">
        <f t="shared" si="13"/>
        <v>1</v>
      </c>
      <c r="AE35" s="6" t="str">
        <f t="shared" si="14"/>
        <v/>
      </c>
      <c r="AF35" s="3">
        <f t="shared" si="15"/>
        <v>1.452617788</v>
      </c>
      <c r="AG35" s="10" t="str">
        <f t="shared" si="16"/>
        <v/>
      </c>
      <c r="AH35" s="3">
        <f t="shared" si="17"/>
        <v>1.452617788</v>
      </c>
      <c r="AI35" s="3">
        <f t="shared" si="18"/>
        <v>1.205245945</v>
      </c>
      <c r="AJ35" s="1"/>
      <c r="AK35" s="3">
        <f t="shared" si="19"/>
        <v>0.5719245251</v>
      </c>
      <c r="AL35" s="1"/>
      <c r="AM35" s="3">
        <f t="shared" si="20"/>
        <v>0.5719245251</v>
      </c>
      <c r="AN35" s="3"/>
    </row>
    <row r="36">
      <c r="A36" s="3">
        <v>1459.0</v>
      </c>
      <c r="B36" s="1" t="s">
        <v>126</v>
      </c>
      <c r="C36" s="3">
        <v>4.0</v>
      </c>
      <c r="D36" s="3">
        <v>1.0</v>
      </c>
      <c r="E36" s="3">
        <f t="shared" ref="E36:F36" si="85">(C36-average(C:C))/stdev(C:C)</f>
        <v>0.2597855365</v>
      </c>
      <c r="F36" s="3">
        <f t="shared" si="85"/>
        <v>0.4732319217</v>
      </c>
      <c r="G36" s="3">
        <f t="shared" si="4"/>
        <v>0.3665087291</v>
      </c>
      <c r="H36" s="3">
        <f t="shared" si="5"/>
        <v>0.6053996441</v>
      </c>
      <c r="I36" s="1"/>
      <c r="J36" s="3">
        <v>190.6</v>
      </c>
      <c r="K36" s="3">
        <v>2.0</v>
      </c>
      <c r="L36" s="3">
        <f t="shared" si="6"/>
        <v>154.386</v>
      </c>
      <c r="M36" s="3">
        <f t="shared" si="7"/>
        <v>0.3192813961</v>
      </c>
      <c r="N36" s="3">
        <f t="shared" si="8"/>
        <v>0.5650499058</v>
      </c>
      <c r="O36" s="1"/>
      <c r="P36" s="3">
        <v>89.26</v>
      </c>
      <c r="Q36" s="3">
        <v>90.09</v>
      </c>
      <c r="R36" s="3">
        <v>83.74</v>
      </c>
      <c r="S36" s="3">
        <v>82.37</v>
      </c>
      <c r="T36" s="3">
        <f t="shared" ref="T36:W36" si="86">(P36-average(P:P))/stdev(P:P)</f>
        <v>0.9865914573</v>
      </c>
      <c r="U36" s="3">
        <f t="shared" si="86"/>
        <v>1.38507222</v>
      </c>
      <c r="V36" s="3">
        <f t="shared" si="86"/>
        <v>0.8791499151</v>
      </c>
      <c r="W36" s="3">
        <f t="shared" si="86"/>
        <v>1.63232253</v>
      </c>
      <c r="X36" s="3">
        <f t="shared" si="10"/>
        <v>1.220784031</v>
      </c>
      <c r="Y36" s="3">
        <f t="shared" si="11"/>
        <v>1.104890959</v>
      </c>
      <c r="Z36" s="3"/>
      <c r="AA36" s="11">
        <v>738600.0</v>
      </c>
      <c r="AB36" s="3">
        <v>268.0</v>
      </c>
      <c r="AC36" s="9">
        <f t="shared" si="12"/>
        <v>2.428134794</v>
      </c>
      <c r="AD36" s="9" t="b">
        <f t="shared" si="13"/>
        <v>0</v>
      </c>
      <c r="AE36" s="6">
        <f t="shared" si="14"/>
        <v>-0.9996371514</v>
      </c>
      <c r="AF36" s="3">
        <f t="shared" si="15"/>
        <v>-0.05218403452</v>
      </c>
      <c r="AG36" s="10">
        <f t="shared" si="16"/>
        <v>-0.3573911084</v>
      </c>
      <c r="AH36" s="3">
        <f t="shared" si="17"/>
        <v>-0.2047875714</v>
      </c>
      <c r="AI36" s="3">
        <f t="shared" si="18"/>
        <v>-0.452534608</v>
      </c>
      <c r="AJ36" s="1"/>
      <c r="AK36" s="3">
        <f t="shared" si="19"/>
        <v>0.4557014752</v>
      </c>
      <c r="AL36" s="3">
        <v>0.9087762369</v>
      </c>
      <c r="AM36" s="3">
        <f t="shared" si="20"/>
        <v>0.5689701656</v>
      </c>
      <c r="AN36" s="3"/>
    </row>
    <row r="37">
      <c r="A37" s="3">
        <v>1729.0</v>
      </c>
      <c r="B37" s="1" t="s">
        <v>171</v>
      </c>
      <c r="C37" s="3">
        <v>4.0</v>
      </c>
      <c r="D37" s="3">
        <v>1.0</v>
      </c>
      <c r="E37" s="3">
        <f t="shared" ref="E37:F37" si="87">(C37-average(C:C))/stdev(C:C)</f>
        <v>0.2597855365</v>
      </c>
      <c r="F37" s="3">
        <f t="shared" si="87"/>
        <v>0.4732319217</v>
      </c>
      <c r="G37" s="3">
        <f t="shared" si="4"/>
        <v>0.3665087291</v>
      </c>
      <c r="H37" s="3">
        <f t="shared" si="5"/>
        <v>0.6053996441</v>
      </c>
      <c r="I37" s="1"/>
      <c r="J37" s="3">
        <v>295.7</v>
      </c>
      <c r="K37" s="3">
        <v>1.0</v>
      </c>
      <c r="L37" s="3">
        <f t="shared" si="6"/>
        <v>266.13</v>
      </c>
      <c r="M37" s="3">
        <f t="shared" si="7"/>
        <v>0.9602747418</v>
      </c>
      <c r="N37" s="3">
        <f t="shared" si="8"/>
        <v>0.9799360907</v>
      </c>
      <c r="O37" s="1"/>
      <c r="P37" s="3">
        <v>67.19</v>
      </c>
      <c r="Q37" s="3">
        <v>67.19</v>
      </c>
      <c r="R37" s="3">
        <v>72.66</v>
      </c>
      <c r="S37" s="3">
        <v>58.59</v>
      </c>
      <c r="T37" s="3">
        <f t="shared" ref="T37:W37" si="88">(P37-average(P:P))/stdev(P:P)</f>
        <v>-0.4885141314</v>
      </c>
      <c r="U37" s="3">
        <f t="shared" si="88"/>
        <v>-0.04492691732</v>
      </c>
      <c r="V37" s="3">
        <f t="shared" si="88"/>
        <v>0.08788526794</v>
      </c>
      <c r="W37" s="3">
        <f t="shared" si="88"/>
        <v>0.1720328938</v>
      </c>
      <c r="X37" s="3">
        <f t="shared" si="10"/>
        <v>-0.06838072175</v>
      </c>
      <c r="Y37" s="3">
        <f t="shared" si="11"/>
        <v>-0.2614970779</v>
      </c>
      <c r="Z37" s="3"/>
      <c r="AA37" s="11">
        <v>0.0</v>
      </c>
      <c r="AB37" s="3">
        <v>86530.0</v>
      </c>
      <c r="AC37" s="9">
        <f t="shared" si="12"/>
        <v>4.937166704</v>
      </c>
      <c r="AD37" s="9" t="b">
        <f t="shared" si="13"/>
        <v>1</v>
      </c>
      <c r="AE37" s="6" t="str">
        <f t="shared" si="14"/>
        <v/>
      </c>
      <c r="AF37" s="3">
        <f t="shared" si="15"/>
        <v>0.9604586786</v>
      </c>
      <c r="AG37" s="10" t="str">
        <f t="shared" si="16"/>
        <v/>
      </c>
      <c r="AH37" s="3">
        <f t="shared" si="17"/>
        <v>0.9604586786</v>
      </c>
      <c r="AI37" s="3">
        <f t="shared" si="18"/>
        <v>0.9800299376</v>
      </c>
      <c r="AJ37" s="1"/>
      <c r="AK37" s="3">
        <f t="shared" si="19"/>
        <v>0.5759671486</v>
      </c>
      <c r="AL37" s="3">
        <v>0.441879312</v>
      </c>
      <c r="AM37" s="3">
        <f t="shared" si="20"/>
        <v>0.5424451895</v>
      </c>
      <c r="AN37" s="3"/>
    </row>
    <row r="38">
      <c r="A38" s="3">
        <v>1713.0</v>
      </c>
      <c r="B38" s="1" t="s">
        <v>170</v>
      </c>
      <c r="C38" s="3">
        <v>4.0</v>
      </c>
      <c r="D38" s="3">
        <v>1.0</v>
      </c>
      <c r="E38" s="3">
        <f t="shared" ref="E38:F38" si="89">(C38-average(C:C))/stdev(C:C)</f>
        <v>0.2597855365</v>
      </c>
      <c r="F38" s="3">
        <f t="shared" si="89"/>
        <v>0.4732319217</v>
      </c>
      <c r="G38" s="3">
        <f t="shared" si="4"/>
        <v>0.3665087291</v>
      </c>
      <c r="H38" s="3">
        <f t="shared" si="5"/>
        <v>0.6053996441</v>
      </c>
      <c r="I38" s="1"/>
      <c r="J38" s="3">
        <v>379.6</v>
      </c>
      <c r="K38" s="3">
        <v>2.0</v>
      </c>
      <c r="L38" s="3">
        <f t="shared" si="6"/>
        <v>307.476</v>
      </c>
      <c r="M38" s="3">
        <f t="shared" si="7"/>
        <v>1.19744641</v>
      </c>
      <c r="N38" s="3">
        <f t="shared" si="8"/>
        <v>1.094278945</v>
      </c>
      <c r="O38" s="1"/>
      <c r="P38" s="3">
        <v>70.12</v>
      </c>
      <c r="Q38" s="3">
        <v>71.88</v>
      </c>
      <c r="R38" s="3">
        <v>73.44</v>
      </c>
      <c r="S38" s="3">
        <v>68.95</v>
      </c>
      <c r="T38" s="3">
        <f t="shared" ref="T38:W38" si="90">(P38-average(P:P))/stdev(P:P)</f>
        <v>-0.2926799957</v>
      </c>
      <c r="U38" s="3">
        <f t="shared" si="90"/>
        <v>0.2479419017</v>
      </c>
      <c r="V38" s="3">
        <f t="shared" si="90"/>
        <v>0.1435880139</v>
      </c>
      <c r="W38" s="3">
        <f t="shared" si="90"/>
        <v>0.808222996</v>
      </c>
      <c r="X38" s="3">
        <f t="shared" si="10"/>
        <v>0.226768229</v>
      </c>
      <c r="Y38" s="3">
        <f t="shared" si="11"/>
        <v>0.4762018784</v>
      </c>
      <c r="Z38" s="3"/>
      <c r="AA38" s="11">
        <v>19700.0</v>
      </c>
      <c r="AB38" s="3">
        <v>2474.0</v>
      </c>
      <c r="AC38" s="9">
        <f t="shared" si="12"/>
        <v>3.393399695</v>
      </c>
      <c r="AD38" s="9" t="b">
        <f t="shared" si="13"/>
        <v>0</v>
      </c>
      <c r="AE38" s="6">
        <f t="shared" si="14"/>
        <v>-0.8744162437</v>
      </c>
      <c r="AF38" s="3">
        <f t="shared" si="15"/>
        <v>0.3373958926</v>
      </c>
      <c r="AG38" s="10">
        <f t="shared" si="16"/>
        <v>-0.3466981127</v>
      </c>
      <c r="AH38" s="3">
        <f t="shared" si="17"/>
        <v>-0.004651110067</v>
      </c>
      <c r="AI38" s="3">
        <f t="shared" si="18"/>
        <v>-0.0681990474</v>
      </c>
      <c r="AJ38" s="1"/>
      <c r="AK38" s="3">
        <f t="shared" si="19"/>
        <v>0.5269203551</v>
      </c>
      <c r="AL38" s="1"/>
      <c r="AM38" s="3">
        <f t="shared" si="20"/>
        <v>0.5269203551</v>
      </c>
      <c r="AN38" s="3"/>
    </row>
    <row r="39">
      <c r="A39" s="3">
        <v>1460.0</v>
      </c>
      <c r="B39" s="1" t="s">
        <v>127</v>
      </c>
      <c r="C39" s="3">
        <v>4.0</v>
      </c>
      <c r="D39" s="3">
        <v>1.0</v>
      </c>
      <c r="E39" s="3">
        <f t="shared" ref="E39:F39" si="91">(C39-average(C:C))/stdev(C:C)</f>
        <v>0.2597855365</v>
      </c>
      <c r="F39" s="3">
        <f t="shared" si="91"/>
        <v>0.4732319217</v>
      </c>
      <c r="G39" s="3">
        <f t="shared" si="4"/>
        <v>0.3665087291</v>
      </c>
      <c r="H39" s="3">
        <f t="shared" si="5"/>
        <v>0.6053996441</v>
      </c>
      <c r="I39" s="1"/>
      <c r="J39" s="3">
        <v>91.6</v>
      </c>
      <c r="K39" s="3">
        <v>3.0</v>
      </c>
      <c r="L39" s="3">
        <f t="shared" si="6"/>
        <v>66.7764</v>
      </c>
      <c r="M39" s="3">
        <f t="shared" si="7"/>
        <v>-0.1832706033</v>
      </c>
      <c r="N39" s="3">
        <f t="shared" si="8"/>
        <v>-0.4281011602</v>
      </c>
      <c r="O39" s="1"/>
      <c r="P39" s="3">
        <v>93.12</v>
      </c>
      <c r="Q39" s="3">
        <v>86.12</v>
      </c>
      <c r="R39" s="3">
        <v>92.3</v>
      </c>
      <c r="S39" s="3">
        <v>74.91</v>
      </c>
      <c r="T39" s="3">
        <f t="shared" ref="T39:W39" si="92">(P39-average(P:P))/stdev(P:P)</f>
        <v>1.244584551</v>
      </c>
      <c r="U39" s="3">
        <f t="shared" si="92"/>
        <v>1.137164073</v>
      </c>
      <c r="V39" s="3">
        <f t="shared" si="92"/>
        <v>1.490451845</v>
      </c>
      <c r="W39" s="3">
        <f t="shared" si="92"/>
        <v>1.17421653</v>
      </c>
      <c r="X39" s="3">
        <f t="shared" si="10"/>
        <v>1.26160425</v>
      </c>
      <c r="Y39" s="3">
        <f t="shared" si="11"/>
        <v>1.123211578</v>
      </c>
      <c r="Z39" s="3"/>
      <c r="AA39" s="11">
        <v>42.0</v>
      </c>
      <c r="AB39" s="3">
        <v>20174.0</v>
      </c>
      <c r="AC39" s="9">
        <f t="shared" si="12"/>
        <v>4.304792016</v>
      </c>
      <c r="AD39" s="9" t="b">
        <f t="shared" si="13"/>
        <v>1</v>
      </c>
      <c r="AE39" s="6" t="str">
        <f t="shared" si="14"/>
        <v/>
      </c>
      <c r="AF39" s="3">
        <f t="shared" si="15"/>
        <v>0.7052329015</v>
      </c>
      <c r="AG39" s="10" t="str">
        <f t="shared" si="16"/>
        <v/>
      </c>
      <c r="AH39" s="3">
        <f t="shared" si="17"/>
        <v>0.7052329015</v>
      </c>
      <c r="AI39" s="3">
        <f t="shared" si="18"/>
        <v>0.8397814605</v>
      </c>
      <c r="AJ39" s="1"/>
      <c r="AK39" s="3">
        <f t="shared" si="19"/>
        <v>0.5350728807</v>
      </c>
      <c r="AL39" s="3">
        <v>0.3179056752</v>
      </c>
      <c r="AM39" s="3">
        <f t="shared" si="20"/>
        <v>0.4807810793</v>
      </c>
      <c r="AN39" s="3"/>
    </row>
    <row r="40">
      <c r="A40" s="3">
        <v>1746.0</v>
      </c>
      <c r="B40" s="1" t="s">
        <v>178</v>
      </c>
      <c r="C40" s="3">
        <v>4.0</v>
      </c>
      <c r="D40" s="3">
        <v>1.0</v>
      </c>
      <c r="E40" s="3">
        <f t="shared" ref="E40:F40" si="93">(C40-average(C:C))/stdev(C:C)</f>
        <v>0.2597855365</v>
      </c>
      <c r="F40" s="3">
        <f t="shared" si="93"/>
        <v>0.4732319217</v>
      </c>
      <c r="G40" s="3">
        <f t="shared" si="4"/>
        <v>0.3665087291</v>
      </c>
      <c r="H40" s="3">
        <f t="shared" si="5"/>
        <v>0.6053996441</v>
      </c>
      <c r="I40" s="1"/>
      <c r="J40" s="3">
        <v>395.0</v>
      </c>
      <c r="K40" s="3">
        <v>1.0</v>
      </c>
      <c r="L40" s="3">
        <f t="shared" si="6"/>
        <v>355.5</v>
      </c>
      <c r="M40" s="3">
        <f t="shared" si="7"/>
        <v>1.472924864</v>
      </c>
      <c r="N40" s="3">
        <f t="shared" si="8"/>
        <v>1.21364116</v>
      </c>
      <c r="O40" s="1"/>
      <c r="P40" s="3">
        <v>77.89</v>
      </c>
      <c r="Q40" s="3">
        <v>57.9</v>
      </c>
      <c r="R40" s="3">
        <v>64.06</v>
      </c>
      <c r="S40" s="3">
        <v>44.29</v>
      </c>
      <c r="T40" s="3">
        <f t="shared" ref="T40:W40" si="94">(P40-average(P:P))/stdev(P:P)</f>
        <v>0.2266480706</v>
      </c>
      <c r="U40" s="3">
        <f t="shared" si="94"/>
        <v>-0.6250444715</v>
      </c>
      <c r="V40" s="3">
        <f t="shared" si="94"/>
        <v>-0.5262732127</v>
      </c>
      <c r="W40" s="3">
        <f t="shared" si="94"/>
        <v>-0.7061059538</v>
      </c>
      <c r="X40" s="3">
        <f t="shared" si="10"/>
        <v>-0.4076938918</v>
      </c>
      <c r="Y40" s="3">
        <f t="shared" si="11"/>
        <v>-0.6385091165</v>
      </c>
      <c r="Z40" s="3"/>
      <c r="AA40" s="11">
        <v>0.0</v>
      </c>
      <c r="AB40" s="3">
        <v>36789.0</v>
      </c>
      <c r="AC40" s="9">
        <f t="shared" si="12"/>
        <v>4.565717983</v>
      </c>
      <c r="AD40" s="9" t="b">
        <f t="shared" si="13"/>
        <v>1</v>
      </c>
      <c r="AE40" s="6" t="str">
        <f t="shared" si="14"/>
        <v/>
      </c>
      <c r="AF40" s="3">
        <f t="shared" si="15"/>
        <v>0.8105423547</v>
      </c>
      <c r="AG40" s="10" t="str">
        <f t="shared" si="16"/>
        <v/>
      </c>
      <c r="AH40" s="3">
        <f t="shared" si="17"/>
        <v>0.8105423547</v>
      </c>
      <c r="AI40" s="3">
        <f t="shared" si="18"/>
        <v>0.9003012578</v>
      </c>
      <c r="AJ40" s="1"/>
      <c r="AK40" s="3">
        <f t="shared" si="19"/>
        <v>0.5202082363</v>
      </c>
      <c r="AL40" s="3">
        <v>0.2821981847</v>
      </c>
      <c r="AM40" s="3">
        <f t="shared" si="20"/>
        <v>0.4607057234</v>
      </c>
      <c r="AN40" s="3"/>
    </row>
    <row r="41">
      <c r="A41" s="3">
        <v>755.0</v>
      </c>
      <c r="B41" s="1" t="s">
        <v>52</v>
      </c>
      <c r="C41" s="3">
        <v>4.0</v>
      </c>
      <c r="D41" s="3">
        <v>1.0</v>
      </c>
      <c r="E41" s="3">
        <f t="shared" ref="E41:F41" si="95">(C41-average(C:C))/stdev(C:C)</f>
        <v>0.2597855365</v>
      </c>
      <c r="F41" s="3">
        <f t="shared" si="95"/>
        <v>0.4732319217</v>
      </c>
      <c r="G41" s="3">
        <f t="shared" si="4"/>
        <v>0.3665087291</v>
      </c>
      <c r="H41" s="3">
        <f t="shared" si="5"/>
        <v>0.6053996441</v>
      </c>
      <c r="I41" s="1"/>
      <c r="J41" s="3">
        <v>61.7</v>
      </c>
      <c r="K41" s="3">
        <v>11.0</v>
      </c>
      <c r="L41" s="3">
        <f t="shared" si="6"/>
        <v>19.36211378</v>
      </c>
      <c r="M41" s="3">
        <f t="shared" si="7"/>
        <v>-0.4552515774</v>
      </c>
      <c r="N41" s="3">
        <f t="shared" si="8"/>
        <v>-0.6747233339</v>
      </c>
      <c r="O41" s="1"/>
      <c r="P41" s="3">
        <v>91.33</v>
      </c>
      <c r="Q41" s="3">
        <v>83.56</v>
      </c>
      <c r="R41" s="3">
        <v>83.66</v>
      </c>
      <c r="S41" s="3">
        <v>69.47</v>
      </c>
      <c r="T41" s="3">
        <f t="shared" ref="T41:W41" si="96">(P41-average(P:P))/stdev(P:P)</f>
        <v>1.124945267</v>
      </c>
      <c r="U41" s="3">
        <f t="shared" si="96"/>
        <v>0.9773039074</v>
      </c>
      <c r="V41" s="3">
        <f t="shared" si="96"/>
        <v>0.8734368129</v>
      </c>
      <c r="W41" s="3">
        <f t="shared" si="96"/>
        <v>0.8401553177</v>
      </c>
      <c r="X41" s="3">
        <f t="shared" si="10"/>
        <v>0.9539603261</v>
      </c>
      <c r="Y41" s="3">
        <f t="shared" si="11"/>
        <v>0.976708926</v>
      </c>
      <c r="Z41" s="3"/>
      <c r="AA41" s="11">
        <v>3000.0</v>
      </c>
      <c r="AB41" s="3">
        <v>85694.0</v>
      </c>
      <c r="AC41" s="9">
        <f t="shared" si="12"/>
        <v>4.932950415</v>
      </c>
      <c r="AD41" s="9" t="b">
        <f t="shared" si="13"/>
        <v>0</v>
      </c>
      <c r="AE41" s="6">
        <f t="shared" si="14"/>
        <v>27.56466667</v>
      </c>
      <c r="AF41" s="3">
        <f t="shared" si="15"/>
        <v>0.9587569888</v>
      </c>
      <c r="AG41" s="10">
        <f t="shared" si="16"/>
        <v>2.08180201</v>
      </c>
      <c r="AH41" s="3">
        <f t="shared" si="17"/>
        <v>1.520279499</v>
      </c>
      <c r="AI41" s="3">
        <f t="shared" si="18"/>
        <v>1.232996147</v>
      </c>
      <c r="AJ41" s="1"/>
      <c r="AK41" s="3">
        <f t="shared" si="19"/>
        <v>0.5350953459</v>
      </c>
      <c r="AL41" s="3">
        <v>0.2246615773</v>
      </c>
      <c r="AM41" s="3">
        <f t="shared" si="20"/>
        <v>0.4574869037</v>
      </c>
      <c r="AN41" s="3"/>
    </row>
    <row r="42">
      <c r="A42" s="3">
        <v>1867.0</v>
      </c>
      <c r="B42" s="1" t="s">
        <v>185</v>
      </c>
      <c r="C42" s="3">
        <v>4.0</v>
      </c>
      <c r="D42" s="3">
        <v>1.0</v>
      </c>
      <c r="E42" s="3">
        <f t="shared" ref="E42:F42" si="97">(C42-average(C:C))/stdev(C:C)</f>
        <v>0.2597855365</v>
      </c>
      <c r="F42" s="3">
        <f t="shared" si="97"/>
        <v>0.4732319217</v>
      </c>
      <c r="G42" s="3">
        <f t="shared" si="4"/>
        <v>0.3665087291</v>
      </c>
      <c r="H42" s="3">
        <f t="shared" si="5"/>
        <v>0.6053996441</v>
      </c>
      <c r="I42" s="1"/>
      <c r="J42" s="3">
        <v>85.4</v>
      </c>
      <c r="K42" s="3">
        <v>1.0</v>
      </c>
      <c r="L42" s="3">
        <f t="shared" si="6"/>
        <v>76.86</v>
      </c>
      <c r="M42" s="3">
        <f t="shared" si="7"/>
        <v>-0.1254283881</v>
      </c>
      <c r="N42" s="3">
        <f t="shared" si="8"/>
        <v>-0.3541587047</v>
      </c>
      <c r="O42" s="1"/>
      <c r="P42" s="3">
        <v>83.59</v>
      </c>
      <c r="Q42" s="3">
        <v>76.56</v>
      </c>
      <c r="R42" s="3">
        <v>82.81</v>
      </c>
      <c r="S42" s="3">
        <v>71.88</v>
      </c>
      <c r="T42" s="3">
        <f t="shared" ref="T42:W42" si="98">(P42-average(P:P))/stdev(P:P)</f>
        <v>0.6076223278</v>
      </c>
      <c r="U42" s="3">
        <f t="shared" si="98"/>
        <v>0.540186267</v>
      </c>
      <c r="V42" s="3">
        <f t="shared" si="98"/>
        <v>0.8127351026</v>
      </c>
      <c r="W42" s="3">
        <f t="shared" si="98"/>
        <v>0.9881493473</v>
      </c>
      <c r="X42" s="3">
        <f t="shared" si="10"/>
        <v>0.7371732612</v>
      </c>
      <c r="Y42" s="3">
        <f t="shared" si="11"/>
        <v>0.8585879461</v>
      </c>
      <c r="Z42" s="3"/>
      <c r="AA42" s="11">
        <v>0.0</v>
      </c>
      <c r="AB42" s="3">
        <v>24085.0</v>
      </c>
      <c r="AC42" s="9">
        <f t="shared" si="12"/>
        <v>4.381746651</v>
      </c>
      <c r="AD42" s="9" t="b">
        <f t="shared" si="13"/>
        <v>1</v>
      </c>
      <c r="AE42" s="6" t="str">
        <f t="shared" si="14"/>
        <v/>
      </c>
      <c r="AF42" s="3">
        <f t="shared" si="15"/>
        <v>0.7362917131</v>
      </c>
      <c r="AG42" s="10" t="str">
        <f t="shared" si="16"/>
        <v/>
      </c>
      <c r="AH42" s="3">
        <f t="shared" si="17"/>
        <v>0.7362917131</v>
      </c>
      <c r="AI42" s="3">
        <f t="shared" si="18"/>
        <v>0.8580744217</v>
      </c>
      <c r="AJ42" s="1"/>
      <c r="AK42" s="3">
        <f t="shared" si="19"/>
        <v>0.4919758268</v>
      </c>
      <c r="AL42" s="3">
        <v>0.3355288116</v>
      </c>
      <c r="AM42" s="3">
        <f t="shared" si="20"/>
        <v>0.452864073</v>
      </c>
      <c r="AN42" s="3"/>
    </row>
    <row r="43">
      <c r="A43" s="3">
        <v>945.0</v>
      </c>
      <c r="B43" s="1" t="s">
        <v>73</v>
      </c>
      <c r="C43" s="3">
        <v>4.0</v>
      </c>
      <c r="D43" s="3">
        <v>1.0</v>
      </c>
      <c r="E43" s="3">
        <f t="shared" ref="E43:F43" si="99">(C43-average(C:C))/stdev(C:C)</f>
        <v>0.2597855365</v>
      </c>
      <c r="F43" s="3">
        <f t="shared" si="99"/>
        <v>0.4732319217</v>
      </c>
      <c r="G43" s="3">
        <f t="shared" si="4"/>
        <v>0.3665087291</v>
      </c>
      <c r="H43" s="3">
        <f t="shared" si="5"/>
        <v>0.6053996441</v>
      </c>
      <c r="I43" s="1"/>
      <c r="J43" s="3">
        <v>127.9</v>
      </c>
      <c r="K43" s="3">
        <v>9.0</v>
      </c>
      <c r="L43" s="3">
        <f t="shared" si="6"/>
        <v>49.55108054</v>
      </c>
      <c r="M43" s="3">
        <f t="shared" si="7"/>
        <v>-0.2820796235</v>
      </c>
      <c r="N43" s="3">
        <f t="shared" si="8"/>
        <v>-0.5311116865</v>
      </c>
      <c r="O43" s="1"/>
      <c r="P43" s="3">
        <v>91.31</v>
      </c>
      <c r="Q43" s="3">
        <v>92.59</v>
      </c>
      <c r="R43" s="3">
        <v>88.59</v>
      </c>
      <c r="S43" s="3">
        <v>83.64</v>
      </c>
      <c r="T43" s="3">
        <f t="shared" ref="T43:W43" si="100">(P43-average(P:P))/stdev(P:P)</f>
        <v>1.123608515</v>
      </c>
      <c r="U43" s="3">
        <f t="shared" si="100"/>
        <v>1.541185663</v>
      </c>
      <c r="V43" s="3">
        <f t="shared" si="100"/>
        <v>1.225506733</v>
      </c>
      <c r="W43" s="3">
        <f t="shared" si="100"/>
        <v>1.710311085</v>
      </c>
      <c r="X43" s="3">
        <f t="shared" si="10"/>
        <v>1.400152999</v>
      </c>
      <c r="Y43" s="3">
        <f t="shared" si="11"/>
        <v>1.183280609</v>
      </c>
      <c r="Z43" s="3"/>
      <c r="AA43" s="11">
        <v>116800.0</v>
      </c>
      <c r="AB43" s="3">
        <v>43527.0</v>
      </c>
      <c r="AC43" s="9">
        <f t="shared" si="12"/>
        <v>4.638758735</v>
      </c>
      <c r="AD43" s="9" t="b">
        <f t="shared" si="13"/>
        <v>0</v>
      </c>
      <c r="AE43" s="6">
        <f t="shared" si="14"/>
        <v>-0.6273373288</v>
      </c>
      <c r="AF43" s="3">
        <f t="shared" si="15"/>
        <v>0.8400215277</v>
      </c>
      <c r="AG43" s="10">
        <f t="shared" si="16"/>
        <v>-0.3255992898</v>
      </c>
      <c r="AH43" s="3">
        <f t="shared" si="17"/>
        <v>0.257211119</v>
      </c>
      <c r="AI43" s="3">
        <f t="shared" si="18"/>
        <v>0.5071598554</v>
      </c>
      <c r="AJ43" s="1"/>
      <c r="AK43" s="3">
        <f t="shared" si="19"/>
        <v>0.4411821054</v>
      </c>
      <c r="AL43" s="3">
        <v>0.4709423227</v>
      </c>
      <c r="AM43" s="3">
        <f t="shared" si="20"/>
        <v>0.4486221598</v>
      </c>
      <c r="AN43" s="3"/>
    </row>
    <row r="44">
      <c r="A44" s="3">
        <v>1893.0</v>
      </c>
      <c r="B44" s="1" t="s">
        <v>192</v>
      </c>
      <c r="C44" s="3">
        <v>4.0</v>
      </c>
      <c r="D44" s="3">
        <v>1.0</v>
      </c>
      <c r="E44" s="3">
        <f t="shared" ref="E44:F44" si="101">(C44-average(C:C))/stdev(C:C)</f>
        <v>0.2597855365</v>
      </c>
      <c r="F44" s="3">
        <f t="shared" si="101"/>
        <v>0.4732319217</v>
      </c>
      <c r="G44" s="3">
        <f t="shared" si="4"/>
        <v>0.3665087291</v>
      </c>
      <c r="H44" s="3">
        <f t="shared" si="5"/>
        <v>0.6053996441</v>
      </c>
      <c r="I44" s="1"/>
      <c r="J44" s="3">
        <v>150.1</v>
      </c>
      <c r="K44" s="3">
        <v>1.0</v>
      </c>
      <c r="L44" s="3">
        <f t="shared" si="6"/>
        <v>135.09</v>
      </c>
      <c r="M44" s="3">
        <f t="shared" si="7"/>
        <v>0.2085944008</v>
      </c>
      <c r="N44" s="3">
        <f t="shared" si="8"/>
        <v>0.4567213601</v>
      </c>
      <c r="O44" s="1"/>
      <c r="P44" s="3">
        <v>71.09</v>
      </c>
      <c r="Q44" s="3">
        <v>65.63</v>
      </c>
      <c r="R44" s="3">
        <v>75.78</v>
      </c>
      <c r="S44" s="3">
        <v>49.22</v>
      </c>
      <c r="T44" s="3">
        <f t="shared" ref="T44:W44" si="102">(P44-average(P:P))/stdev(P:P)</f>
        <v>-0.2278475344</v>
      </c>
      <c r="U44" s="3">
        <f t="shared" si="102"/>
        <v>-0.1423417057</v>
      </c>
      <c r="V44" s="3">
        <f t="shared" si="102"/>
        <v>0.3106962516</v>
      </c>
      <c r="W44" s="3">
        <f t="shared" si="102"/>
        <v>-0.4033629805</v>
      </c>
      <c r="X44" s="3">
        <f t="shared" si="10"/>
        <v>-0.1157139923</v>
      </c>
      <c r="Y44" s="3">
        <f t="shared" si="11"/>
        <v>-0.3401675944</v>
      </c>
      <c r="Z44" s="3"/>
      <c r="AA44" s="11">
        <v>0.0</v>
      </c>
      <c r="AB44" s="3">
        <v>1628472.0</v>
      </c>
      <c r="AC44" s="9">
        <f t="shared" si="12"/>
        <v>6.211780296</v>
      </c>
      <c r="AD44" s="9" t="b">
        <f t="shared" si="13"/>
        <v>1</v>
      </c>
      <c r="AE44" s="6" t="str">
        <f t="shared" si="14"/>
        <v/>
      </c>
      <c r="AF44" s="3">
        <f t="shared" si="15"/>
        <v>1.474891421</v>
      </c>
      <c r="AG44" s="10" t="str">
        <f t="shared" si="16"/>
        <v/>
      </c>
      <c r="AH44" s="3">
        <f t="shared" si="17"/>
        <v>1.474891421</v>
      </c>
      <c r="AI44" s="3">
        <f t="shared" si="18"/>
        <v>1.214451078</v>
      </c>
      <c r="AJ44" s="1"/>
      <c r="AK44" s="3">
        <f t="shared" si="19"/>
        <v>0.484101122</v>
      </c>
      <c r="AL44" s="3">
        <v>0.2107361485</v>
      </c>
      <c r="AM44" s="3">
        <f t="shared" si="20"/>
        <v>0.4157598786</v>
      </c>
      <c r="AN44" s="3"/>
    </row>
    <row r="45">
      <c r="A45" s="3">
        <v>831.0</v>
      </c>
      <c r="B45" s="1" t="s">
        <v>65</v>
      </c>
      <c r="C45" s="3">
        <v>4.0</v>
      </c>
      <c r="D45" s="3">
        <v>1.0</v>
      </c>
      <c r="E45" s="3">
        <f t="shared" ref="E45:F45" si="103">(C45-average(C:C))/stdev(C:C)</f>
        <v>0.2597855365</v>
      </c>
      <c r="F45" s="3">
        <f t="shared" si="103"/>
        <v>0.4732319217</v>
      </c>
      <c r="G45" s="3">
        <f t="shared" si="4"/>
        <v>0.3665087291</v>
      </c>
      <c r="H45" s="3">
        <f t="shared" si="5"/>
        <v>0.6053996441</v>
      </c>
      <c r="I45" s="1"/>
      <c r="J45" s="3">
        <v>278.2</v>
      </c>
      <c r="K45" s="3">
        <v>10.0</v>
      </c>
      <c r="L45" s="3">
        <f t="shared" si="6"/>
        <v>97.00234204</v>
      </c>
      <c r="M45" s="3">
        <f t="shared" si="7"/>
        <v>-0.009886549493</v>
      </c>
      <c r="N45" s="3">
        <f t="shared" si="8"/>
        <v>-0.0994311294</v>
      </c>
      <c r="O45" s="1"/>
      <c r="P45" s="3">
        <v>74.28</v>
      </c>
      <c r="Q45" s="3">
        <v>77.5</v>
      </c>
      <c r="R45" s="3">
        <v>74.52</v>
      </c>
      <c r="S45" s="3">
        <v>61.26</v>
      </c>
      <c r="T45" s="3">
        <f t="shared" ref="T45:W45" si="104">(P45-average(P:P))/stdev(P:P)</f>
        <v>-0.01463562556</v>
      </c>
      <c r="U45" s="3">
        <f t="shared" si="104"/>
        <v>0.5988849216</v>
      </c>
      <c r="V45" s="3">
        <f t="shared" si="104"/>
        <v>0.2207148928</v>
      </c>
      <c r="W45" s="3">
        <f t="shared" si="104"/>
        <v>0.3359930842</v>
      </c>
      <c r="X45" s="3">
        <f t="shared" si="10"/>
        <v>0.2852393183</v>
      </c>
      <c r="Y45" s="3">
        <f t="shared" si="11"/>
        <v>0.5340780077</v>
      </c>
      <c r="Z45" s="3"/>
      <c r="AA45" s="11">
        <v>0.0</v>
      </c>
      <c r="AB45" s="3">
        <v>15671.0</v>
      </c>
      <c r="AC45" s="9">
        <f t="shared" si="12"/>
        <v>4.195096711</v>
      </c>
      <c r="AD45" s="9" t="b">
        <f t="shared" si="13"/>
        <v>1</v>
      </c>
      <c r="AE45" s="6" t="str">
        <f t="shared" si="14"/>
        <v/>
      </c>
      <c r="AF45" s="3">
        <f t="shared" si="15"/>
        <v>0.6609599882</v>
      </c>
      <c r="AG45" s="10" t="str">
        <f t="shared" si="16"/>
        <v/>
      </c>
      <c r="AH45" s="3">
        <f t="shared" si="17"/>
        <v>0.6609599882</v>
      </c>
      <c r="AI45" s="3">
        <f t="shared" si="18"/>
        <v>0.8129944577</v>
      </c>
      <c r="AJ45" s="1"/>
      <c r="AK45" s="3">
        <f t="shared" si="19"/>
        <v>0.463260245</v>
      </c>
      <c r="AL45" s="3">
        <v>0.2026417372</v>
      </c>
      <c r="AM45" s="3">
        <f t="shared" si="20"/>
        <v>0.3981056181</v>
      </c>
      <c r="AN45" s="3"/>
    </row>
    <row r="46">
      <c r="A46" s="3">
        <v>1965.0</v>
      </c>
      <c r="B46" s="1" t="s">
        <v>199</v>
      </c>
      <c r="C46" s="3">
        <v>4.0</v>
      </c>
      <c r="D46" s="3">
        <v>1.0</v>
      </c>
      <c r="E46" s="3">
        <f t="shared" ref="E46:F46" si="105">(C46-average(C:C))/stdev(C:C)</f>
        <v>0.2597855365</v>
      </c>
      <c r="F46" s="3">
        <f t="shared" si="105"/>
        <v>0.4732319217</v>
      </c>
      <c r="G46" s="3">
        <f t="shared" si="4"/>
        <v>0.3665087291</v>
      </c>
      <c r="H46" s="3">
        <f t="shared" si="5"/>
        <v>0.6053996441</v>
      </c>
      <c r="I46" s="1"/>
      <c r="J46" s="3">
        <v>58.8</v>
      </c>
      <c r="K46" s="3">
        <v>0.0</v>
      </c>
      <c r="L46" s="3">
        <f t="shared" si="6"/>
        <v>58.8</v>
      </c>
      <c r="M46" s="3">
        <f t="shared" si="7"/>
        <v>-0.2290253582</v>
      </c>
      <c r="N46" s="3">
        <f t="shared" si="8"/>
        <v>-0.4785659392</v>
      </c>
      <c r="O46" s="1"/>
      <c r="P46" s="3">
        <v>87.5</v>
      </c>
      <c r="Q46" s="3">
        <v>84.38</v>
      </c>
      <c r="R46" s="3">
        <v>85.16</v>
      </c>
      <c r="S46" s="3">
        <v>78.91</v>
      </c>
      <c r="T46" s="3">
        <f t="shared" ref="T46:W46" si="106">(P46-average(P:P))/stdev(P:P)</f>
        <v>0.8689573007</v>
      </c>
      <c r="U46" s="3">
        <f t="shared" si="106"/>
        <v>1.028509117</v>
      </c>
      <c r="V46" s="3">
        <f t="shared" si="106"/>
        <v>0.9805574782</v>
      </c>
      <c r="W46" s="3">
        <f t="shared" si="106"/>
        <v>1.419849774</v>
      </c>
      <c r="X46" s="3">
        <f t="shared" si="10"/>
        <v>1.074468417</v>
      </c>
      <c r="Y46" s="3">
        <f t="shared" si="11"/>
        <v>1.036565684</v>
      </c>
      <c r="Z46" s="3"/>
      <c r="AA46" s="5"/>
      <c r="AB46" s="1"/>
      <c r="AC46" s="9" t="str">
        <f t="shared" si="12"/>
        <v/>
      </c>
      <c r="AD46" s="9" t="b">
        <f t="shared" si="13"/>
        <v>1</v>
      </c>
      <c r="AE46" s="6" t="str">
        <f t="shared" si="14"/>
        <v/>
      </c>
      <c r="AF46" s="3" t="str">
        <f t="shared" si="15"/>
        <v/>
      </c>
      <c r="AG46" s="10" t="str">
        <f t="shared" si="16"/>
        <v/>
      </c>
      <c r="AH46" s="3" t="str">
        <f t="shared" si="17"/>
        <v/>
      </c>
      <c r="AI46" s="3" t="str">
        <f t="shared" si="18"/>
        <v/>
      </c>
      <c r="AJ46" s="1"/>
      <c r="AK46" s="3">
        <f t="shared" si="19"/>
        <v>0.3877997963</v>
      </c>
      <c r="AL46" s="1"/>
      <c r="AM46" s="3">
        <f t="shared" si="20"/>
        <v>0.3877997963</v>
      </c>
      <c r="AN46" s="3"/>
    </row>
    <row r="47">
      <c r="A47" s="3">
        <v>1458.0</v>
      </c>
      <c r="B47" s="1" t="s">
        <v>125</v>
      </c>
      <c r="C47" s="3">
        <v>4.0</v>
      </c>
      <c r="D47" s="3">
        <v>1.0</v>
      </c>
      <c r="E47" s="3">
        <f t="shared" ref="E47:F47" si="107">(C47-average(C:C))/stdev(C:C)</f>
        <v>0.2597855365</v>
      </c>
      <c r="F47" s="3">
        <f t="shared" si="107"/>
        <v>0.4732319217</v>
      </c>
      <c r="G47" s="3">
        <f t="shared" si="4"/>
        <v>0.3665087291</v>
      </c>
      <c r="H47" s="3">
        <f t="shared" si="5"/>
        <v>0.6053996441</v>
      </c>
      <c r="I47" s="1"/>
      <c r="J47" s="3">
        <v>156.2</v>
      </c>
      <c r="K47" s="3">
        <v>3.0</v>
      </c>
      <c r="L47" s="3">
        <f t="shared" si="6"/>
        <v>113.8698</v>
      </c>
      <c r="M47" s="3">
        <f t="shared" si="7"/>
        <v>0.08686968184</v>
      </c>
      <c r="N47" s="3">
        <f t="shared" si="8"/>
        <v>0.2947366313</v>
      </c>
      <c r="O47" s="1"/>
      <c r="P47" s="3">
        <v>90.71</v>
      </c>
      <c r="Q47" s="3">
        <v>73.39</v>
      </c>
      <c r="R47" s="3">
        <v>85.51</v>
      </c>
      <c r="S47" s="3">
        <v>67.13</v>
      </c>
      <c r="T47" s="3">
        <f t="shared" ref="T47:W47" si="108">(P47-average(P:P))/stdev(P:P)</f>
        <v>1.083505961</v>
      </c>
      <c r="U47" s="3">
        <f t="shared" si="108"/>
        <v>0.3422344213</v>
      </c>
      <c r="V47" s="3">
        <f t="shared" si="108"/>
        <v>1.0055523</v>
      </c>
      <c r="W47" s="3">
        <f t="shared" si="108"/>
        <v>0.6964598699</v>
      </c>
      <c r="X47" s="3">
        <f t="shared" si="10"/>
        <v>0.7819381382</v>
      </c>
      <c r="Y47" s="3">
        <f t="shared" si="11"/>
        <v>0.8842726605</v>
      </c>
      <c r="Z47" s="3"/>
      <c r="AA47" s="11">
        <v>25600.0</v>
      </c>
      <c r="AB47" s="3">
        <v>0.0</v>
      </c>
      <c r="AC47" s="9">
        <f t="shared" si="12"/>
        <v>0</v>
      </c>
      <c r="AD47" s="9" t="b">
        <f t="shared" si="13"/>
        <v>0</v>
      </c>
      <c r="AE47" s="6">
        <f t="shared" si="14"/>
        <v>-1</v>
      </c>
      <c r="AF47" s="3">
        <f t="shared" si="15"/>
        <v>-1.032176754</v>
      </c>
      <c r="AG47" s="10">
        <f t="shared" si="16"/>
        <v>-0.3574220931</v>
      </c>
      <c r="AH47" s="3">
        <f t="shared" si="17"/>
        <v>-0.6947994238</v>
      </c>
      <c r="AI47" s="3">
        <f t="shared" si="18"/>
        <v>-0.8335462937</v>
      </c>
      <c r="AJ47" s="1"/>
      <c r="AK47" s="3">
        <f t="shared" si="19"/>
        <v>0.2377156606</v>
      </c>
      <c r="AL47" s="3">
        <v>0.6613628284</v>
      </c>
      <c r="AM47" s="3">
        <f t="shared" si="20"/>
        <v>0.3436274525</v>
      </c>
      <c r="AN47" s="3"/>
    </row>
    <row r="48">
      <c r="A48" s="3">
        <v>1416.0</v>
      </c>
      <c r="B48" s="1" t="s">
        <v>110</v>
      </c>
      <c r="C48" s="3">
        <v>4.0</v>
      </c>
      <c r="D48" s="3">
        <v>1.0</v>
      </c>
      <c r="E48" s="3">
        <f t="shared" ref="E48:F48" si="109">(C48-average(C:C))/stdev(C:C)</f>
        <v>0.2597855365</v>
      </c>
      <c r="F48" s="3">
        <f t="shared" si="109"/>
        <v>0.4732319217</v>
      </c>
      <c r="G48" s="3">
        <f t="shared" si="4"/>
        <v>0.3665087291</v>
      </c>
      <c r="H48" s="3">
        <f t="shared" si="5"/>
        <v>0.6053996441</v>
      </c>
      <c r="I48" s="1"/>
      <c r="J48" s="3">
        <v>27.1</v>
      </c>
      <c r="K48" s="3">
        <v>5.0</v>
      </c>
      <c r="L48" s="3">
        <f t="shared" si="6"/>
        <v>16.002279</v>
      </c>
      <c r="M48" s="3">
        <f t="shared" si="7"/>
        <v>-0.4745244845</v>
      </c>
      <c r="N48" s="3">
        <f t="shared" si="8"/>
        <v>-0.688857376</v>
      </c>
      <c r="O48" s="1"/>
      <c r="P48" s="3">
        <v>85.45</v>
      </c>
      <c r="Q48" s="3">
        <v>85.25</v>
      </c>
      <c r="R48" s="3">
        <v>82.89</v>
      </c>
      <c r="S48" s="3">
        <v>74.72</v>
      </c>
      <c r="T48" s="3">
        <f t="shared" ref="T48:W48" si="110">(P48-average(P:P))/stdev(P:P)</f>
        <v>0.7319402433</v>
      </c>
      <c r="U48" s="3">
        <f t="shared" si="110"/>
        <v>1.082836595</v>
      </c>
      <c r="V48" s="3">
        <f t="shared" si="110"/>
        <v>0.8184482048</v>
      </c>
      <c r="W48" s="3">
        <f t="shared" si="110"/>
        <v>1.162548951</v>
      </c>
      <c r="X48" s="3">
        <f t="shared" si="10"/>
        <v>0.9489434984</v>
      </c>
      <c r="Y48" s="3">
        <f t="shared" si="11"/>
        <v>0.9741373098</v>
      </c>
      <c r="Z48" s="3"/>
      <c r="AA48" s="11">
        <v>0.0</v>
      </c>
      <c r="AB48" s="3">
        <v>68188.0</v>
      </c>
      <c r="AC48" s="9">
        <f t="shared" si="12"/>
        <v>4.833707952</v>
      </c>
      <c r="AD48" s="9" t="b">
        <f t="shared" si="13"/>
        <v>1</v>
      </c>
      <c r="AE48" s="6" t="str">
        <f t="shared" si="14"/>
        <v/>
      </c>
      <c r="AF48" s="3">
        <f t="shared" si="15"/>
        <v>0.9187028324</v>
      </c>
      <c r="AG48" s="10" t="str">
        <f t="shared" si="16"/>
        <v/>
      </c>
      <c r="AH48" s="3">
        <f t="shared" si="17"/>
        <v>0.9187028324</v>
      </c>
      <c r="AI48" s="3">
        <f t="shared" si="18"/>
        <v>0.9584898708</v>
      </c>
      <c r="AJ48" s="1"/>
      <c r="AK48" s="3">
        <f t="shared" si="19"/>
        <v>0.4622923622</v>
      </c>
      <c r="AL48" s="3">
        <v>-0.05745961731</v>
      </c>
      <c r="AM48" s="3">
        <f t="shared" si="20"/>
        <v>0.3323543673</v>
      </c>
      <c r="AN48" s="3"/>
    </row>
    <row r="49">
      <c r="A49" s="3">
        <v>1723.0</v>
      </c>
      <c r="B49" s="1" t="s">
        <v>175</v>
      </c>
      <c r="C49" s="3">
        <v>4.0</v>
      </c>
      <c r="D49" s="3">
        <v>1.0</v>
      </c>
      <c r="E49" s="3">
        <f t="shared" ref="E49:F49" si="111">(C49-average(C:C))/stdev(C:C)</f>
        <v>0.2597855365</v>
      </c>
      <c r="F49" s="3">
        <f t="shared" si="111"/>
        <v>0.4732319217</v>
      </c>
      <c r="G49" s="3">
        <f t="shared" si="4"/>
        <v>0.3665087291</v>
      </c>
      <c r="H49" s="3">
        <f t="shared" si="5"/>
        <v>0.6053996441</v>
      </c>
      <c r="I49" s="1"/>
      <c r="J49" s="15">
        <v>56.6</v>
      </c>
      <c r="K49" s="3">
        <v>0.0</v>
      </c>
      <c r="L49" s="3">
        <f t="shared" si="6"/>
        <v>56.6</v>
      </c>
      <c r="M49" s="3">
        <f t="shared" si="7"/>
        <v>-0.2416451441</v>
      </c>
      <c r="N49" s="3">
        <f t="shared" si="8"/>
        <v>-0.4915741491</v>
      </c>
      <c r="O49" s="1"/>
      <c r="P49" s="3">
        <v>82.81</v>
      </c>
      <c r="Q49" s="3">
        <v>80.47</v>
      </c>
      <c r="R49" s="3">
        <v>80.47</v>
      </c>
      <c r="S49" s="3">
        <v>73.44</v>
      </c>
      <c r="T49" s="3">
        <f t="shared" ref="T49:W49" si="112">(P49-average(P:P))/stdev(P:P)</f>
        <v>0.5554890084</v>
      </c>
      <c r="U49" s="3">
        <f t="shared" si="112"/>
        <v>0.7843476918</v>
      </c>
      <c r="V49" s="3">
        <f t="shared" si="112"/>
        <v>0.6456268649</v>
      </c>
      <c r="W49" s="3">
        <f t="shared" si="112"/>
        <v>1.083946312</v>
      </c>
      <c r="X49" s="3">
        <f t="shared" si="10"/>
        <v>0.7673524694</v>
      </c>
      <c r="Y49" s="3">
        <f t="shared" si="11"/>
        <v>0.8759865692</v>
      </c>
      <c r="Z49" s="3"/>
      <c r="AA49" s="5"/>
      <c r="AB49" s="1"/>
      <c r="AC49" s="9" t="str">
        <f t="shared" si="12"/>
        <v/>
      </c>
      <c r="AD49" s="9" t="b">
        <f t="shared" si="13"/>
        <v>1</v>
      </c>
      <c r="AE49" s="6" t="str">
        <f t="shared" si="14"/>
        <v/>
      </c>
      <c r="AF49" s="3" t="str">
        <f t="shared" si="15"/>
        <v/>
      </c>
      <c r="AG49" s="10" t="str">
        <f t="shared" si="16"/>
        <v/>
      </c>
      <c r="AH49" s="3" t="str">
        <f t="shared" si="17"/>
        <v/>
      </c>
      <c r="AI49" s="3" t="str">
        <f t="shared" si="18"/>
        <v/>
      </c>
      <c r="AJ49" s="1"/>
      <c r="AK49" s="3">
        <f t="shared" si="19"/>
        <v>0.3299373547</v>
      </c>
      <c r="AL49" s="1"/>
      <c r="AM49" s="3">
        <f t="shared" si="20"/>
        <v>0.3299373547</v>
      </c>
      <c r="AN49" s="3"/>
    </row>
    <row r="50">
      <c r="A50" s="3">
        <v>1839.0</v>
      </c>
      <c r="B50" s="1" t="s">
        <v>200</v>
      </c>
      <c r="C50" s="3">
        <v>4.0</v>
      </c>
      <c r="D50" s="3">
        <v>1.0</v>
      </c>
      <c r="E50" s="3">
        <f t="shared" ref="E50:F50" si="113">(C50-average(C:C))/stdev(C:C)</f>
        <v>0.2597855365</v>
      </c>
      <c r="F50" s="3">
        <f t="shared" si="113"/>
        <v>0.4732319217</v>
      </c>
      <c r="G50" s="3">
        <f t="shared" si="4"/>
        <v>0.3665087291</v>
      </c>
      <c r="H50" s="3">
        <f t="shared" si="5"/>
        <v>0.6053996441</v>
      </c>
      <c r="I50" s="1"/>
      <c r="J50" s="3">
        <v>50.3</v>
      </c>
      <c r="K50" s="3">
        <v>1.0</v>
      </c>
      <c r="L50" s="3">
        <f t="shared" si="6"/>
        <v>45.27</v>
      </c>
      <c r="M50" s="3">
        <f t="shared" si="7"/>
        <v>-0.3066370417</v>
      </c>
      <c r="N50" s="3">
        <f t="shared" si="8"/>
        <v>-0.5537481754</v>
      </c>
      <c r="O50" s="1"/>
      <c r="P50" s="3">
        <v>71.09</v>
      </c>
      <c r="Q50" s="3">
        <v>78.91</v>
      </c>
      <c r="R50" s="3">
        <v>74.22</v>
      </c>
      <c r="S50" s="3">
        <v>60.16</v>
      </c>
      <c r="T50" s="3">
        <f t="shared" ref="T50:W50" si="114">(P50-average(P:P))/stdev(P:P)</f>
        <v>-0.2278475344</v>
      </c>
      <c r="U50" s="3">
        <f t="shared" si="114"/>
        <v>0.6869329034</v>
      </c>
      <c r="V50" s="3">
        <f t="shared" si="114"/>
        <v>0.1992907598</v>
      </c>
      <c r="W50" s="3">
        <f t="shared" si="114"/>
        <v>0.2684439421</v>
      </c>
      <c r="X50" s="3">
        <f t="shared" si="10"/>
        <v>0.2317050177</v>
      </c>
      <c r="Y50" s="3">
        <f t="shared" si="11"/>
        <v>0.4813574739</v>
      </c>
      <c r="Z50" s="3"/>
      <c r="AA50" s="11">
        <v>0.0</v>
      </c>
      <c r="AB50" s="3">
        <v>129425.0</v>
      </c>
      <c r="AC50" s="9">
        <f t="shared" si="12"/>
        <v>5.112018174</v>
      </c>
      <c r="AD50" s="9" t="b">
        <f t="shared" si="13"/>
        <v>1</v>
      </c>
      <c r="AE50" s="6" t="str">
        <f t="shared" si="14"/>
        <v/>
      </c>
      <c r="AF50" s="3">
        <f t="shared" si="15"/>
        <v>1.031028553</v>
      </c>
      <c r="AG50" s="10" t="str">
        <f t="shared" si="16"/>
        <v/>
      </c>
      <c r="AH50" s="3">
        <f t="shared" si="17"/>
        <v>1.031028553</v>
      </c>
      <c r="AI50" s="3">
        <f t="shared" si="18"/>
        <v>1.015395762</v>
      </c>
      <c r="AJ50" s="1"/>
      <c r="AK50" s="3">
        <f t="shared" si="19"/>
        <v>0.3871011761</v>
      </c>
      <c r="AL50" s="3">
        <v>0.1389764289</v>
      </c>
      <c r="AM50" s="3">
        <f t="shared" si="20"/>
        <v>0.3250699893</v>
      </c>
      <c r="AN50" s="3"/>
    </row>
    <row r="51">
      <c r="A51" s="3">
        <v>1087.0</v>
      </c>
      <c r="B51" s="1" t="s">
        <v>83</v>
      </c>
      <c r="C51" s="3">
        <v>4.0</v>
      </c>
      <c r="D51" s="3">
        <v>1.0</v>
      </c>
      <c r="E51" s="3">
        <f t="shared" ref="E51:F51" si="115">(C51-average(C:C))/stdev(C:C)</f>
        <v>0.2597855365</v>
      </c>
      <c r="F51" s="3">
        <f t="shared" si="115"/>
        <v>0.4732319217</v>
      </c>
      <c r="G51" s="3">
        <f t="shared" si="4"/>
        <v>0.3665087291</v>
      </c>
      <c r="H51" s="3">
        <f t="shared" si="5"/>
        <v>0.6053996441</v>
      </c>
      <c r="I51" s="1"/>
      <c r="J51" s="3">
        <v>107.0</v>
      </c>
      <c r="K51" s="3">
        <v>7.0</v>
      </c>
      <c r="L51" s="3">
        <f t="shared" si="6"/>
        <v>51.1777683</v>
      </c>
      <c r="M51" s="3">
        <f t="shared" si="7"/>
        <v>-0.2727485093</v>
      </c>
      <c r="N51" s="3">
        <f t="shared" si="8"/>
        <v>-0.5222532999</v>
      </c>
      <c r="O51" s="1"/>
      <c r="P51" s="3">
        <v>78.25</v>
      </c>
      <c r="Q51" s="3">
        <v>74.03</v>
      </c>
      <c r="R51" s="3">
        <v>73.96</v>
      </c>
      <c r="S51" s="3">
        <v>65.83</v>
      </c>
      <c r="T51" s="3">
        <f t="shared" ref="T51:W51" si="116">(P51-average(P:P))/stdev(P:P)</f>
        <v>0.2507096027</v>
      </c>
      <c r="U51" s="3">
        <f t="shared" si="116"/>
        <v>0.3821994627</v>
      </c>
      <c r="V51" s="3">
        <f t="shared" si="116"/>
        <v>0.1807231778</v>
      </c>
      <c r="W51" s="3">
        <f t="shared" si="116"/>
        <v>0.6166290656</v>
      </c>
      <c r="X51" s="3">
        <f t="shared" si="10"/>
        <v>0.3575653272</v>
      </c>
      <c r="Y51" s="3">
        <f t="shared" si="11"/>
        <v>0.597967664</v>
      </c>
      <c r="Z51" s="3"/>
      <c r="AA51" s="11">
        <v>3700.0</v>
      </c>
      <c r="AB51" s="3">
        <v>50150.0</v>
      </c>
      <c r="AC51" s="9">
        <f t="shared" si="12"/>
        <v>4.700270937</v>
      </c>
      <c r="AD51" s="9" t="b">
        <f t="shared" si="13"/>
        <v>0</v>
      </c>
      <c r="AE51" s="6">
        <f t="shared" si="14"/>
        <v>12.55405405</v>
      </c>
      <c r="AF51" s="3">
        <f t="shared" si="15"/>
        <v>0.8648477895</v>
      </c>
      <c r="AG51" s="10">
        <f t="shared" si="16"/>
        <v>0.799999967</v>
      </c>
      <c r="AH51" s="3">
        <f t="shared" si="17"/>
        <v>0.8324238782</v>
      </c>
      <c r="AI51" s="3">
        <f t="shared" si="18"/>
        <v>0.9123726641</v>
      </c>
      <c r="AJ51" s="1"/>
      <c r="AK51" s="3">
        <f t="shared" si="19"/>
        <v>0.3983716681</v>
      </c>
      <c r="AL51" s="3">
        <v>0.08558117231</v>
      </c>
      <c r="AM51" s="3">
        <f t="shared" si="20"/>
        <v>0.3201740441</v>
      </c>
      <c r="AN51" s="3"/>
    </row>
    <row r="52">
      <c r="A52" s="3">
        <v>1397.0</v>
      </c>
      <c r="B52" s="13" t="s">
        <v>106</v>
      </c>
      <c r="C52" s="3">
        <v>4.0</v>
      </c>
      <c r="D52" s="3">
        <v>1.0</v>
      </c>
      <c r="E52" s="3">
        <f t="shared" ref="E52:F52" si="117">(C52-average(C:C))/stdev(C:C)</f>
        <v>0.2597855365</v>
      </c>
      <c r="F52" s="3">
        <f t="shared" si="117"/>
        <v>0.4732319217</v>
      </c>
      <c r="G52" s="3">
        <f t="shared" si="4"/>
        <v>0.3665087291</v>
      </c>
      <c r="H52" s="3">
        <f t="shared" si="5"/>
        <v>0.6053996441</v>
      </c>
      <c r="I52" s="1"/>
      <c r="J52" s="3">
        <v>98.3</v>
      </c>
      <c r="K52" s="3">
        <v>4.0</v>
      </c>
      <c r="L52" s="3">
        <f t="shared" si="6"/>
        <v>64.49463</v>
      </c>
      <c r="M52" s="3">
        <f t="shared" si="7"/>
        <v>-0.1963594438</v>
      </c>
      <c r="N52" s="3">
        <f t="shared" si="8"/>
        <v>-0.4431246369</v>
      </c>
      <c r="O52" s="1"/>
      <c r="P52" s="3">
        <v>77.08</v>
      </c>
      <c r="Q52" s="3">
        <v>70.32</v>
      </c>
      <c r="R52" s="3">
        <v>75.02</v>
      </c>
      <c r="S52" s="3">
        <v>58.8</v>
      </c>
      <c r="T52" s="3">
        <f t="shared" ref="T52:W52" si="118">(P52-average(P:P))/stdev(P:P)</f>
        <v>0.1725096236</v>
      </c>
      <c r="U52" s="3">
        <f t="shared" si="118"/>
        <v>0.1505271133</v>
      </c>
      <c r="V52" s="3">
        <f t="shared" si="118"/>
        <v>0.2564217812</v>
      </c>
      <c r="W52" s="3">
        <f t="shared" si="118"/>
        <v>0.1849286391</v>
      </c>
      <c r="X52" s="3">
        <f t="shared" si="10"/>
        <v>0.1910967893</v>
      </c>
      <c r="Y52" s="3">
        <f t="shared" si="11"/>
        <v>0.4371461876</v>
      </c>
      <c r="Z52" s="3"/>
      <c r="AA52" s="11">
        <v>72300.0</v>
      </c>
      <c r="AB52" s="3">
        <v>245685.0</v>
      </c>
      <c r="AC52" s="9">
        <f t="shared" si="12"/>
        <v>5.390378642</v>
      </c>
      <c r="AD52" s="9" t="b">
        <f t="shared" si="13"/>
        <v>0</v>
      </c>
      <c r="AE52" s="6">
        <f t="shared" si="14"/>
        <v>2.39813278</v>
      </c>
      <c r="AF52" s="3">
        <f t="shared" si="15"/>
        <v>1.143374553</v>
      </c>
      <c r="AG52" s="10">
        <f t="shared" si="16"/>
        <v>-0.06724515955</v>
      </c>
      <c r="AH52" s="3">
        <f t="shared" si="17"/>
        <v>0.5380646969</v>
      </c>
      <c r="AI52" s="3">
        <f t="shared" si="18"/>
        <v>0.7335289339</v>
      </c>
      <c r="AJ52" s="1"/>
      <c r="AK52" s="3">
        <f t="shared" si="19"/>
        <v>0.3332375322</v>
      </c>
      <c r="AL52" s="3">
        <v>0.2701577088</v>
      </c>
      <c r="AM52" s="3">
        <f t="shared" si="20"/>
        <v>0.3174675763</v>
      </c>
      <c r="AN52" s="3"/>
    </row>
    <row r="53">
      <c r="A53" s="3">
        <v>1870.0</v>
      </c>
      <c r="B53" s="1" t="s">
        <v>211</v>
      </c>
      <c r="C53" s="3">
        <v>4.0</v>
      </c>
      <c r="D53" s="3">
        <v>1.0</v>
      </c>
      <c r="E53" s="3">
        <f t="shared" ref="E53:F53" si="119">(C53-average(C:C))/stdev(C:C)</f>
        <v>0.2597855365</v>
      </c>
      <c r="F53" s="3">
        <f t="shared" si="119"/>
        <v>0.4732319217</v>
      </c>
      <c r="G53" s="3">
        <f t="shared" si="4"/>
        <v>0.3665087291</v>
      </c>
      <c r="H53" s="3">
        <f t="shared" si="5"/>
        <v>0.6053996441</v>
      </c>
      <c r="I53" s="1"/>
      <c r="J53" s="3">
        <v>138.6</v>
      </c>
      <c r="K53" s="3">
        <v>1.0</v>
      </c>
      <c r="L53" s="3">
        <f t="shared" si="6"/>
        <v>124.74</v>
      </c>
      <c r="M53" s="3">
        <f t="shared" si="7"/>
        <v>0.1492240442</v>
      </c>
      <c r="N53" s="3">
        <f t="shared" si="8"/>
        <v>0.3862952811</v>
      </c>
      <c r="O53" s="1"/>
      <c r="P53" s="3">
        <v>63.48</v>
      </c>
      <c r="Q53" s="3">
        <v>62.5</v>
      </c>
      <c r="R53" s="3">
        <v>68.56</v>
      </c>
      <c r="S53" s="3">
        <v>49.42</v>
      </c>
      <c r="T53" s="3">
        <f t="shared" ref="T53:W53" si="120">(P53-average(P:P))/stdev(P:P)</f>
        <v>-0.7364815865</v>
      </c>
      <c r="U53" s="3">
        <f t="shared" si="120"/>
        <v>-0.3377957364</v>
      </c>
      <c r="V53" s="3">
        <f t="shared" si="120"/>
        <v>-0.204911217</v>
      </c>
      <c r="W53" s="3">
        <f t="shared" si="120"/>
        <v>-0.3910813183</v>
      </c>
      <c r="X53" s="3">
        <f t="shared" si="10"/>
        <v>-0.4175674645</v>
      </c>
      <c r="Y53" s="3">
        <f t="shared" si="11"/>
        <v>-0.6461946027</v>
      </c>
      <c r="Z53" s="3"/>
      <c r="AA53" s="11">
        <v>0.0</v>
      </c>
      <c r="AB53" s="3">
        <v>2809684.0</v>
      </c>
      <c r="AC53" s="9">
        <f t="shared" si="12"/>
        <v>6.448657478</v>
      </c>
      <c r="AD53" s="9" t="b">
        <f t="shared" si="13"/>
        <v>1</v>
      </c>
      <c r="AE53" s="6" t="str">
        <f t="shared" si="14"/>
        <v/>
      </c>
      <c r="AF53" s="3">
        <f t="shared" si="15"/>
        <v>1.57049481</v>
      </c>
      <c r="AG53" s="10" t="str">
        <f t="shared" si="16"/>
        <v/>
      </c>
      <c r="AH53" s="3">
        <f t="shared" si="17"/>
        <v>1.57049481</v>
      </c>
      <c r="AI53" s="3">
        <f t="shared" si="18"/>
        <v>1.253193844</v>
      </c>
      <c r="AJ53" s="1"/>
      <c r="AK53" s="3">
        <f t="shared" si="19"/>
        <v>0.3996735415</v>
      </c>
      <c r="AL53" s="3">
        <v>0.06597066984</v>
      </c>
      <c r="AM53" s="3">
        <f t="shared" si="20"/>
        <v>0.3162478236</v>
      </c>
      <c r="AN53" s="3"/>
    </row>
    <row r="54">
      <c r="A54" s="3">
        <v>1439.0</v>
      </c>
      <c r="B54" s="1" t="s">
        <v>113</v>
      </c>
      <c r="C54" s="3">
        <v>4.0</v>
      </c>
      <c r="D54" s="3">
        <v>1.0</v>
      </c>
      <c r="E54" s="3">
        <f t="shared" ref="E54:F54" si="121">(C54-average(C:C))/stdev(C:C)</f>
        <v>0.2597855365</v>
      </c>
      <c r="F54" s="3">
        <f t="shared" si="121"/>
        <v>0.4732319217</v>
      </c>
      <c r="G54" s="3">
        <f t="shared" si="4"/>
        <v>0.3665087291</v>
      </c>
      <c r="H54" s="3">
        <f t="shared" si="5"/>
        <v>0.6053996441</v>
      </c>
      <c r="I54" s="1"/>
      <c r="J54" s="3">
        <v>199.7</v>
      </c>
      <c r="K54" s="3">
        <v>4.0</v>
      </c>
      <c r="L54" s="3">
        <f t="shared" si="6"/>
        <v>131.02317</v>
      </c>
      <c r="M54" s="3">
        <f t="shared" si="7"/>
        <v>0.1852659808</v>
      </c>
      <c r="N54" s="3">
        <f t="shared" si="8"/>
        <v>0.4304253487</v>
      </c>
      <c r="O54" s="1"/>
      <c r="P54" s="3">
        <v>82.01</v>
      </c>
      <c r="Q54" s="3">
        <v>75.35</v>
      </c>
      <c r="R54" s="3">
        <v>80.1</v>
      </c>
      <c r="S54" s="3">
        <v>59.52</v>
      </c>
      <c r="T54" s="3">
        <f t="shared" ref="T54:W54" si="122">(P54-average(P:P))/stdev(P:P)</f>
        <v>0.5020189372</v>
      </c>
      <c r="U54" s="3">
        <f t="shared" si="122"/>
        <v>0.4646273606</v>
      </c>
      <c r="V54" s="3">
        <f t="shared" si="122"/>
        <v>0.6192037675</v>
      </c>
      <c r="W54" s="3">
        <f t="shared" si="122"/>
        <v>0.2291426231</v>
      </c>
      <c r="X54" s="3">
        <f t="shared" si="10"/>
        <v>0.4537481721</v>
      </c>
      <c r="Y54" s="3">
        <f t="shared" si="11"/>
        <v>0.6736083225</v>
      </c>
      <c r="Z54" s="3"/>
      <c r="AA54" s="11">
        <v>110900.0</v>
      </c>
      <c r="AB54" s="3">
        <v>0.0</v>
      </c>
      <c r="AC54" s="9">
        <f t="shared" si="12"/>
        <v>0</v>
      </c>
      <c r="AD54" s="9" t="b">
        <f t="shared" si="13"/>
        <v>0</v>
      </c>
      <c r="AE54" s="6">
        <f t="shared" si="14"/>
        <v>-1</v>
      </c>
      <c r="AF54" s="3">
        <f t="shared" si="15"/>
        <v>-1.032176754</v>
      </c>
      <c r="AG54" s="10">
        <f t="shared" si="16"/>
        <v>-0.3574220931</v>
      </c>
      <c r="AH54" s="3">
        <f t="shared" si="17"/>
        <v>-0.6947994238</v>
      </c>
      <c r="AI54" s="3">
        <f t="shared" si="18"/>
        <v>-0.8335462937</v>
      </c>
      <c r="AJ54" s="1"/>
      <c r="AK54" s="3">
        <f t="shared" si="19"/>
        <v>0.2189717554</v>
      </c>
      <c r="AL54" s="3">
        <v>0.5794443594</v>
      </c>
      <c r="AM54" s="3">
        <f t="shared" si="20"/>
        <v>0.3090899064</v>
      </c>
      <c r="AN54" s="3"/>
    </row>
    <row r="55">
      <c r="A55" s="3">
        <v>505.0</v>
      </c>
      <c r="B55" s="1" t="s">
        <v>48</v>
      </c>
      <c r="C55" s="3">
        <v>4.0</v>
      </c>
      <c r="D55" s="3">
        <v>1.0</v>
      </c>
      <c r="E55" s="3">
        <f t="shared" ref="E55:F55" si="123">(C55-average(C:C))/stdev(C:C)</f>
        <v>0.2597855365</v>
      </c>
      <c r="F55" s="3">
        <f t="shared" si="123"/>
        <v>0.4732319217</v>
      </c>
      <c r="G55" s="3">
        <f t="shared" si="4"/>
        <v>0.3665087291</v>
      </c>
      <c r="H55" s="3">
        <f t="shared" si="5"/>
        <v>0.6053996441</v>
      </c>
      <c r="I55" s="1"/>
      <c r="J55" s="3">
        <v>87.5</v>
      </c>
      <c r="K55" s="3">
        <v>11.0</v>
      </c>
      <c r="L55" s="3">
        <f t="shared" si="6"/>
        <v>27.45842716</v>
      </c>
      <c r="M55" s="3">
        <f t="shared" si="7"/>
        <v>-0.4088089675</v>
      </c>
      <c r="N55" s="3">
        <f t="shared" si="8"/>
        <v>-0.6393817072</v>
      </c>
      <c r="O55" s="1"/>
      <c r="P55" s="3">
        <v>81.07</v>
      </c>
      <c r="Q55" s="3">
        <v>85.06</v>
      </c>
      <c r="R55" s="3">
        <v>81.72</v>
      </c>
      <c r="S55" s="3">
        <v>71.83</v>
      </c>
      <c r="T55" s="3">
        <f t="shared" ref="T55:W55" si="124">(P55-average(P:P))/stdev(P:P)</f>
        <v>0.4391916036</v>
      </c>
      <c r="U55" s="3">
        <f t="shared" si="124"/>
        <v>1.070971973</v>
      </c>
      <c r="V55" s="3">
        <f t="shared" si="124"/>
        <v>0.7348940859</v>
      </c>
      <c r="W55" s="3">
        <f t="shared" si="124"/>
        <v>0.9850789317</v>
      </c>
      <c r="X55" s="3">
        <f t="shared" si="10"/>
        <v>0.8075341486</v>
      </c>
      <c r="Y55" s="3">
        <f t="shared" si="11"/>
        <v>0.8986290384</v>
      </c>
      <c r="Z55" s="3"/>
      <c r="AA55" s="11">
        <v>0.0</v>
      </c>
      <c r="AB55" s="3">
        <v>5065.0</v>
      </c>
      <c r="AC55" s="9">
        <f t="shared" si="12"/>
        <v>3.70457945</v>
      </c>
      <c r="AD55" s="9" t="b">
        <f t="shared" si="13"/>
        <v>1</v>
      </c>
      <c r="AE55" s="6" t="str">
        <f t="shared" si="14"/>
        <v/>
      </c>
      <c r="AF55" s="3">
        <f t="shared" si="15"/>
        <v>0.4629877233</v>
      </c>
      <c r="AG55" s="10" t="str">
        <f t="shared" si="16"/>
        <v/>
      </c>
      <c r="AH55" s="3">
        <f t="shared" si="17"/>
        <v>0.4629877233</v>
      </c>
      <c r="AI55" s="3">
        <f t="shared" si="18"/>
        <v>0.6804320122</v>
      </c>
      <c r="AJ55" s="1"/>
      <c r="AK55" s="3">
        <f t="shared" si="19"/>
        <v>0.3862697469</v>
      </c>
      <c r="AL55" s="3">
        <v>0.0600846695</v>
      </c>
      <c r="AM55" s="3">
        <f t="shared" si="20"/>
        <v>0.3047234775</v>
      </c>
      <c r="AN55" s="3"/>
    </row>
    <row r="56">
      <c r="A56" s="3">
        <v>1569.0</v>
      </c>
      <c r="B56" s="1" t="s">
        <v>146</v>
      </c>
      <c r="C56" s="3">
        <v>4.0</v>
      </c>
      <c r="D56" s="3">
        <v>1.0</v>
      </c>
      <c r="E56" s="3">
        <f t="shared" ref="E56:F56" si="125">(C56-average(C:C))/stdev(C:C)</f>
        <v>0.2597855365</v>
      </c>
      <c r="F56" s="3">
        <f t="shared" si="125"/>
        <v>0.4732319217</v>
      </c>
      <c r="G56" s="3">
        <f t="shared" si="4"/>
        <v>0.3665087291</v>
      </c>
      <c r="H56" s="3">
        <f t="shared" si="5"/>
        <v>0.6053996441</v>
      </c>
      <c r="I56" s="1"/>
      <c r="J56" s="3">
        <v>47.0</v>
      </c>
      <c r="K56" s="3">
        <v>3.0</v>
      </c>
      <c r="L56" s="3">
        <f t="shared" si="6"/>
        <v>34.263</v>
      </c>
      <c r="M56" s="3">
        <f t="shared" si="7"/>
        <v>-0.3697761253</v>
      </c>
      <c r="N56" s="3">
        <f t="shared" si="8"/>
        <v>-0.6080922013</v>
      </c>
      <c r="O56" s="1"/>
      <c r="P56" s="3">
        <v>91.46</v>
      </c>
      <c r="Q56" s="3">
        <v>77.54</v>
      </c>
      <c r="R56" s="3">
        <v>85.3</v>
      </c>
      <c r="S56" s="3">
        <v>64.4</v>
      </c>
      <c r="T56" s="3">
        <f t="shared" ref="T56:W56" si="126">(P56-average(P:P))/stdev(P:P)</f>
        <v>1.133634153</v>
      </c>
      <c r="U56" s="3">
        <f t="shared" si="126"/>
        <v>0.6013827366</v>
      </c>
      <c r="V56" s="3">
        <f t="shared" si="126"/>
        <v>0.9905554069</v>
      </c>
      <c r="W56" s="3">
        <f t="shared" si="126"/>
        <v>0.5288151808</v>
      </c>
      <c r="X56" s="3">
        <f t="shared" si="10"/>
        <v>0.8135968694</v>
      </c>
      <c r="Y56" s="3">
        <f t="shared" si="11"/>
        <v>0.9019960473</v>
      </c>
      <c r="Z56" s="3"/>
      <c r="AA56" s="11">
        <v>0.0</v>
      </c>
      <c r="AB56" s="3">
        <v>2598.0</v>
      </c>
      <c r="AC56" s="9">
        <f t="shared" si="12"/>
        <v>3.414639147</v>
      </c>
      <c r="AD56" s="9" t="b">
        <f t="shared" si="13"/>
        <v>1</v>
      </c>
      <c r="AE56" s="6" t="str">
        <f t="shared" si="14"/>
        <v/>
      </c>
      <c r="AF56" s="3">
        <f t="shared" si="15"/>
        <v>0.3459681135</v>
      </c>
      <c r="AG56" s="10" t="str">
        <f t="shared" si="16"/>
        <v/>
      </c>
      <c r="AH56" s="3">
        <f t="shared" si="17"/>
        <v>0.3459681135</v>
      </c>
      <c r="AI56" s="3">
        <f t="shared" si="18"/>
        <v>0.5881905418</v>
      </c>
      <c r="AJ56" s="1"/>
      <c r="AK56" s="3">
        <f t="shared" si="19"/>
        <v>0.371873508</v>
      </c>
      <c r="AL56" s="3">
        <v>0.0503461643</v>
      </c>
      <c r="AM56" s="3">
        <f t="shared" si="20"/>
        <v>0.2914916721</v>
      </c>
      <c r="AN56" s="3"/>
    </row>
    <row r="57">
      <c r="A57" s="3">
        <v>1092.0</v>
      </c>
      <c r="B57" s="1" t="s">
        <v>85</v>
      </c>
      <c r="C57" s="3">
        <v>4.0</v>
      </c>
      <c r="D57" s="3">
        <v>1.0</v>
      </c>
      <c r="E57" s="3">
        <f t="shared" ref="E57:F57" si="127">(C57-average(C:C))/stdev(C:C)</f>
        <v>0.2597855365</v>
      </c>
      <c r="F57" s="3">
        <f t="shared" si="127"/>
        <v>0.4732319217</v>
      </c>
      <c r="G57" s="3">
        <f t="shared" si="4"/>
        <v>0.3665087291</v>
      </c>
      <c r="H57" s="3">
        <f t="shared" si="5"/>
        <v>0.6053996441</v>
      </c>
      <c r="I57" s="1"/>
      <c r="J57" s="3">
        <v>145.3</v>
      </c>
      <c r="K57" s="3">
        <v>8.0</v>
      </c>
      <c r="L57" s="3">
        <f t="shared" si="6"/>
        <v>62.54688561</v>
      </c>
      <c r="M57" s="3">
        <f t="shared" si="7"/>
        <v>-0.2075322244</v>
      </c>
      <c r="N57" s="3">
        <f t="shared" si="8"/>
        <v>-0.4555570484</v>
      </c>
      <c r="O57" s="1"/>
      <c r="P57" s="3">
        <v>93.91</v>
      </c>
      <c r="Q57" s="3">
        <v>86.19</v>
      </c>
      <c r="R57" s="3">
        <v>87.09</v>
      </c>
      <c r="S57" s="3">
        <v>76.56</v>
      </c>
      <c r="T57" s="3">
        <f t="shared" ref="T57:W57" si="128">(P57-average(P:P))/stdev(P:P)</f>
        <v>1.297386246</v>
      </c>
      <c r="U57" s="3">
        <f t="shared" si="128"/>
        <v>1.141535249</v>
      </c>
      <c r="V57" s="3">
        <f t="shared" si="128"/>
        <v>1.118386067</v>
      </c>
      <c r="W57" s="3">
        <f t="shared" si="128"/>
        <v>1.275540243</v>
      </c>
      <c r="X57" s="3">
        <f t="shared" si="10"/>
        <v>1.208211951</v>
      </c>
      <c r="Y57" s="3">
        <f t="shared" si="11"/>
        <v>1.09918695</v>
      </c>
      <c r="Z57" s="3"/>
      <c r="AA57" s="11">
        <v>2500.0</v>
      </c>
      <c r="AB57" s="3">
        <v>1461.0</v>
      </c>
      <c r="AC57" s="9">
        <f t="shared" si="12"/>
        <v>3.164650216</v>
      </c>
      <c r="AD57" s="9" t="b">
        <f t="shared" si="13"/>
        <v>0</v>
      </c>
      <c r="AE57" s="6">
        <f t="shared" si="14"/>
        <v>-0.4156</v>
      </c>
      <c r="AF57" s="3">
        <f t="shared" si="15"/>
        <v>0.2450728366</v>
      </c>
      <c r="AG57" s="10">
        <f t="shared" si="16"/>
        <v>-0.3075183928</v>
      </c>
      <c r="AH57" s="3">
        <f t="shared" si="17"/>
        <v>-0.03122277807</v>
      </c>
      <c r="AI57" s="3">
        <f t="shared" si="18"/>
        <v>-0.1766996833</v>
      </c>
      <c r="AJ57" s="1"/>
      <c r="AK57" s="3">
        <f t="shared" si="19"/>
        <v>0.2680824657</v>
      </c>
      <c r="AL57" s="3">
        <v>0.3307300878</v>
      </c>
      <c r="AM57" s="3">
        <f t="shared" si="20"/>
        <v>0.2837443712</v>
      </c>
      <c r="AN57" s="3"/>
    </row>
    <row r="58">
      <c r="A58" s="3">
        <v>520.0</v>
      </c>
      <c r="B58" s="1" t="s">
        <v>228</v>
      </c>
      <c r="C58" s="3">
        <v>4.0</v>
      </c>
      <c r="D58" s="3">
        <v>1.0</v>
      </c>
      <c r="E58" s="3">
        <f t="shared" ref="E58:F58" si="129">(C58-average(C:C))/stdev(C:C)</f>
        <v>0.2597855365</v>
      </c>
      <c r="F58" s="3">
        <f t="shared" si="129"/>
        <v>0.4732319217</v>
      </c>
      <c r="G58" s="3">
        <f t="shared" si="4"/>
        <v>0.3665087291</v>
      </c>
      <c r="H58" s="3">
        <f t="shared" si="5"/>
        <v>0.6053996441</v>
      </c>
      <c r="I58" s="1"/>
      <c r="J58" s="3">
        <v>74.9</v>
      </c>
      <c r="K58" s="3">
        <v>12.0</v>
      </c>
      <c r="L58" s="3">
        <f t="shared" si="6"/>
        <v>21.15397228</v>
      </c>
      <c r="M58" s="3">
        <f t="shared" si="7"/>
        <v>-0.4449729997</v>
      </c>
      <c r="N58" s="3">
        <f t="shared" si="8"/>
        <v>-0.6670629654</v>
      </c>
      <c r="O58" s="1"/>
      <c r="P58" s="3">
        <v>78.04</v>
      </c>
      <c r="Q58" s="3">
        <v>79.76</v>
      </c>
      <c r="R58" s="3">
        <v>82.12</v>
      </c>
      <c r="S58" s="3">
        <v>67.67</v>
      </c>
      <c r="T58" s="3">
        <f t="shared" ref="T58:W58" si="130">(P58-average(P:P))/stdev(P:P)</f>
        <v>0.236673709</v>
      </c>
      <c r="U58" s="3">
        <f t="shared" si="130"/>
        <v>0.740011474</v>
      </c>
      <c r="V58" s="3">
        <f t="shared" si="130"/>
        <v>0.7634595966</v>
      </c>
      <c r="W58" s="3">
        <f t="shared" si="130"/>
        <v>0.7296203579</v>
      </c>
      <c r="X58" s="3">
        <f t="shared" si="10"/>
        <v>0.6174412844</v>
      </c>
      <c r="Y58" s="3">
        <f t="shared" si="11"/>
        <v>0.7857743215</v>
      </c>
      <c r="Z58" s="3"/>
      <c r="AA58" s="11">
        <v>31000.0</v>
      </c>
      <c r="AB58" s="3">
        <v>10804.0</v>
      </c>
      <c r="AC58" s="9">
        <f t="shared" si="12"/>
        <v>4.033584576</v>
      </c>
      <c r="AD58" s="9" t="b">
        <f t="shared" si="13"/>
        <v>0</v>
      </c>
      <c r="AE58" s="6">
        <f t="shared" si="14"/>
        <v>-0.651483871</v>
      </c>
      <c r="AF58" s="3">
        <f t="shared" si="15"/>
        <v>0.5957738556</v>
      </c>
      <c r="AG58" s="10">
        <f t="shared" si="16"/>
        <v>-0.3276612367</v>
      </c>
      <c r="AH58" s="3">
        <f t="shared" si="17"/>
        <v>0.1340563094</v>
      </c>
      <c r="AI58" s="3">
        <f t="shared" si="18"/>
        <v>0.3661370091</v>
      </c>
      <c r="AJ58" s="1"/>
      <c r="AK58" s="3">
        <f t="shared" si="19"/>
        <v>0.2725620024</v>
      </c>
      <c r="AL58" s="3">
        <v>0.2987450835</v>
      </c>
      <c r="AM58" s="3">
        <f t="shared" si="20"/>
        <v>0.2791077726</v>
      </c>
      <c r="AN58" s="3"/>
    </row>
    <row r="59">
      <c r="A59" s="3">
        <v>1826.0</v>
      </c>
      <c r="B59" s="1" t="s">
        <v>195</v>
      </c>
      <c r="C59" s="3">
        <v>4.0</v>
      </c>
      <c r="D59" s="3">
        <v>1.0</v>
      </c>
      <c r="E59" s="3">
        <f t="shared" ref="E59:F59" si="131">(C59-average(C:C))/stdev(C:C)</f>
        <v>0.2597855365</v>
      </c>
      <c r="F59" s="3">
        <f t="shared" si="131"/>
        <v>0.4732319217</v>
      </c>
      <c r="G59" s="3">
        <f t="shared" si="4"/>
        <v>0.3665087291</v>
      </c>
      <c r="H59" s="3">
        <f t="shared" si="5"/>
        <v>0.6053996441</v>
      </c>
      <c r="I59" s="1"/>
      <c r="J59" s="3">
        <v>36.6</v>
      </c>
      <c r="K59" s="3">
        <v>1.0</v>
      </c>
      <c r="L59" s="3">
        <f t="shared" si="6"/>
        <v>32.94</v>
      </c>
      <c r="M59" s="3">
        <f t="shared" si="7"/>
        <v>-0.3773652057</v>
      </c>
      <c r="N59" s="3">
        <f t="shared" si="8"/>
        <v>-0.6143005825</v>
      </c>
      <c r="O59" s="1"/>
      <c r="P59" s="3">
        <v>88.09</v>
      </c>
      <c r="Q59" s="3">
        <v>72.26</v>
      </c>
      <c r="R59" s="3">
        <v>80.67</v>
      </c>
      <c r="S59" s="3">
        <v>61.72</v>
      </c>
      <c r="T59" s="3">
        <f t="shared" ref="T59:W59" si="132">(P59-average(P:P))/stdev(P:P)</f>
        <v>0.9083914782</v>
      </c>
      <c r="U59" s="3">
        <f t="shared" si="132"/>
        <v>0.2716711451</v>
      </c>
      <c r="V59" s="3">
        <f t="shared" si="132"/>
        <v>0.6599096202</v>
      </c>
      <c r="W59" s="3">
        <f t="shared" si="132"/>
        <v>0.3642409073</v>
      </c>
      <c r="X59" s="3">
        <f t="shared" si="10"/>
        <v>0.5510532877</v>
      </c>
      <c r="Y59" s="3">
        <f t="shared" si="11"/>
        <v>0.7423296355</v>
      </c>
      <c r="Z59" s="3"/>
      <c r="AA59" s="11">
        <v>0.0</v>
      </c>
      <c r="AB59" s="3">
        <v>62143.0</v>
      </c>
      <c r="AC59" s="9">
        <f t="shared" si="12"/>
        <v>4.793392215</v>
      </c>
      <c r="AD59" s="9" t="b">
        <f t="shared" si="13"/>
        <v>1</v>
      </c>
      <c r="AE59" s="6" t="str">
        <f t="shared" si="14"/>
        <v/>
      </c>
      <c r="AF59" s="3">
        <f t="shared" si="15"/>
        <v>0.9024314421</v>
      </c>
      <c r="AG59" s="10" t="str">
        <f t="shared" si="16"/>
        <v/>
      </c>
      <c r="AH59" s="3">
        <f t="shared" si="17"/>
        <v>0.9024314421</v>
      </c>
      <c r="AI59" s="3">
        <f t="shared" si="18"/>
        <v>0.9499639162</v>
      </c>
      <c r="AJ59" s="1"/>
      <c r="AK59" s="3">
        <f t="shared" si="19"/>
        <v>0.4208481533</v>
      </c>
      <c r="AL59" s="3">
        <v>-0.2229192639</v>
      </c>
      <c r="AM59" s="3">
        <f t="shared" si="20"/>
        <v>0.259906299</v>
      </c>
      <c r="AN59" s="3"/>
    </row>
    <row r="60">
      <c r="A60" s="3">
        <v>1018.0</v>
      </c>
      <c r="B60" s="1" t="s">
        <v>77</v>
      </c>
      <c r="C60" s="3">
        <v>4.0</v>
      </c>
      <c r="D60" s="3">
        <v>1.0</v>
      </c>
      <c r="E60" s="3">
        <f t="shared" ref="E60:F60" si="133">(C60-average(C:C))/stdev(C:C)</f>
        <v>0.2597855365</v>
      </c>
      <c r="F60" s="3">
        <f t="shared" si="133"/>
        <v>0.4732319217</v>
      </c>
      <c r="G60" s="3">
        <f t="shared" si="4"/>
        <v>0.3665087291</v>
      </c>
      <c r="H60" s="3">
        <f t="shared" si="5"/>
        <v>0.6053996441</v>
      </c>
      <c r="I60" s="1"/>
      <c r="J60" s="3">
        <v>58.6</v>
      </c>
      <c r="K60" s="3">
        <v>9.0</v>
      </c>
      <c r="L60" s="3">
        <f t="shared" si="6"/>
        <v>22.70284066</v>
      </c>
      <c r="M60" s="3">
        <f t="shared" si="7"/>
        <v>-0.4360882782</v>
      </c>
      <c r="N60" s="3">
        <f t="shared" si="8"/>
        <v>-0.6603698042</v>
      </c>
      <c r="O60" s="1"/>
      <c r="P60" s="3">
        <v>85.28</v>
      </c>
      <c r="Q60" s="3">
        <v>78.48</v>
      </c>
      <c r="R60" s="3">
        <v>70.52</v>
      </c>
      <c r="S60" s="3">
        <v>54.68</v>
      </c>
      <c r="T60" s="3">
        <f t="shared" ref="T60:W60" si="134">(P60-average(P:P))/stdev(P:P)</f>
        <v>0.7205778532</v>
      </c>
      <c r="U60" s="3">
        <f t="shared" si="134"/>
        <v>0.6600813912</v>
      </c>
      <c r="V60" s="3">
        <f t="shared" si="134"/>
        <v>-0.06494021445</v>
      </c>
      <c r="W60" s="3">
        <f t="shared" si="134"/>
        <v>-0.06807360229</v>
      </c>
      <c r="X60" s="3">
        <f t="shared" si="10"/>
        <v>0.3119113569</v>
      </c>
      <c r="Y60" s="3">
        <f t="shared" si="11"/>
        <v>0.5584902478</v>
      </c>
      <c r="Z60" s="3"/>
      <c r="AA60" s="11">
        <v>0.0</v>
      </c>
      <c r="AB60" s="3">
        <v>34836.0</v>
      </c>
      <c r="AC60" s="9">
        <f t="shared" si="12"/>
        <v>4.542028282</v>
      </c>
      <c r="AD60" s="9" t="b">
        <f t="shared" si="13"/>
        <v>1</v>
      </c>
      <c r="AE60" s="6" t="str">
        <f t="shared" si="14"/>
        <v/>
      </c>
      <c r="AF60" s="3">
        <f t="shared" si="15"/>
        <v>0.8009812156</v>
      </c>
      <c r="AG60" s="10" t="str">
        <f t="shared" si="16"/>
        <v/>
      </c>
      <c r="AH60" s="3">
        <f t="shared" si="17"/>
        <v>0.8009812156</v>
      </c>
      <c r="AI60" s="3">
        <f t="shared" si="18"/>
        <v>0.8949755391</v>
      </c>
      <c r="AJ60" s="1"/>
      <c r="AK60" s="3">
        <f t="shared" si="19"/>
        <v>0.3496239067</v>
      </c>
      <c r="AL60" s="3">
        <v>-0.07609675877</v>
      </c>
      <c r="AM60" s="3">
        <f t="shared" si="20"/>
        <v>0.2431937403</v>
      </c>
      <c r="AN60" s="3"/>
    </row>
    <row r="61">
      <c r="A61" s="3">
        <v>865.0</v>
      </c>
      <c r="B61" s="1" t="s">
        <v>66</v>
      </c>
      <c r="C61" s="3">
        <v>4.0</v>
      </c>
      <c r="D61" s="3">
        <v>1.0</v>
      </c>
      <c r="E61" s="3">
        <f t="shared" ref="E61:F61" si="135">(C61-average(C:C))/stdev(C:C)</f>
        <v>0.2597855365</v>
      </c>
      <c r="F61" s="3">
        <f t="shared" si="135"/>
        <v>0.4732319217</v>
      </c>
      <c r="G61" s="3">
        <f t="shared" si="4"/>
        <v>0.3665087291</v>
      </c>
      <c r="H61" s="3">
        <f t="shared" si="5"/>
        <v>0.6053996441</v>
      </c>
      <c r="I61" s="1"/>
      <c r="J61" s="3">
        <v>231.5</v>
      </c>
      <c r="K61" s="3">
        <v>9.0</v>
      </c>
      <c r="L61" s="3">
        <f t="shared" si="6"/>
        <v>89.6878432</v>
      </c>
      <c r="M61" s="3">
        <f t="shared" si="7"/>
        <v>-0.05184446293</v>
      </c>
      <c r="N61" s="3">
        <f t="shared" si="8"/>
        <v>-0.227693792</v>
      </c>
      <c r="O61" s="1"/>
      <c r="P61" s="3">
        <v>81.82</v>
      </c>
      <c r="Q61" s="3">
        <v>70.37</v>
      </c>
      <c r="R61" s="3">
        <v>73.0</v>
      </c>
      <c r="S61" s="3">
        <v>67.43</v>
      </c>
      <c r="T61" s="3">
        <f t="shared" ref="T61:W61" si="136">(P61-average(P:P))/stdev(P:P)</f>
        <v>0.4893197953</v>
      </c>
      <c r="U61" s="3">
        <f t="shared" si="136"/>
        <v>0.1536493822</v>
      </c>
      <c r="V61" s="3">
        <f t="shared" si="136"/>
        <v>0.1121659521</v>
      </c>
      <c r="W61" s="3">
        <f t="shared" si="136"/>
        <v>0.7148823632</v>
      </c>
      <c r="X61" s="3">
        <f t="shared" si="10"/>
        <v>0.3675043732</v>
      </c>
      <c r="Y61" s="3">
        <f t="shared" si="11"/>
        <v>0.6062213896</v>
      </c>
      <c r="Z61" s="3"/>
      <c r="AA61" s="11">
        <v>19400.0</v>
      </c>
      <c r="AB61" s="3">
        <v>701.0</v>
      </c>
      <c r="AC61" s="9">
        <f t="shared" si="12"/>
        <v>2.845718018</v>
      </c>
      <c r="AD61" s="9" t="b">
        <f t="shared" si="13"/>
        <v>0</v>
      </c>
      <c r="AE61" s="6">
        <f t="shared" si="14"/>
        <v>-0.9638659794</v>
      </c>
      <c r="AF61" s="3">
        <f t="shared" si="15"/>
        <v>0.1163521277</v>
      </c>
      <c r="AG61" s="10">
        <f t="shared" si="16"/>
        <v>-0.3543364988</v>
      </c>
      <c r="AH61" s="3">
        <f t="shared" si="17"/>
        <v>-0.1189921856</v>
      </c>
      <c r="AI61" s="3">
        <f t="shared" si="18"/>
        <v>-0.3449524396</v>
      </c>
      <c r="AJ61" s="1"/>
      <c r="AK61" s="3">
        <f t="shared" si="19"/>
        <v>0.1597437005</v>
      </c>
      <c r="AL61" s="3">
        <v>0.4776853844</v>
      </c>
      <c r="AM61" s="3">
        <f t="shared" si="20"/>
        <v>0.2392291215</v>
      </c>
      <c r="AN61" s="3"/>
    </row>
    <row r="62">
      <c r="A62" s="3">
        <v>830.0</v>
      </c>
      <c r="B62" s="1" t="s">
        <v>63</v>
      </c>
      <c r="C62" s="3">
        <v>4.0</v>
      </c>
      <c r="D62" s="3">
        <v>1.0</v>
      </c>
      <c r="E62" s="3">
        <f t="shared" ref="E62:F62" si="137">(C62-average(C:C))/stdev(C:C)</f>
        <v>0.2597855365</v>
      </c>
      <c r="F62" s="3">
        <f t="shared" si="137"/>
        <v>0.4732319217</v>
      </c>
      <c r="G62" s="3">
        <f t="shared" si="4"/>
        <v>0.3665087291</v>
      </c>
      <c r="H62" s="3">
        <f t="shared" si="5"/>
        <v>0.6053996441</v>
      </c>
      <c r="I62" s="1"/>
      <c r="J62" s="3">
        <v>388.7</v>
      </c>
      <c r="K62" s="3">
        <v>10.0</v>
      </c>
      <c r="L62" s="3">
        <f t="shared" si="6"/>
        <v>135.5313097</v>
      </c>
      <c r="M62" s="3">
        <f t="shared" si="7"/>
        <v>0.2111258706</v>
      </c>
      <c r="N62" s="3">
        <f t="shared" si="8"/>
        <v>0.4594843529</v>
      </c>
      <c r="O62" s="1"/>
      <c r="P62" s="3">
        <v>62.77</v>
      </c>
      <c r="Q62" s="3">
        <v>56.24</v>
      </c>
      <c r="R62" s="3">
        <v>59.89</v>
      </c>
      <c r="S62" s="3">
        <v>26.44</v>
      </c>
      <c r="T62" s="3">
        <f t="shared" ref="T62:W62" si="138">(P62-average(P:P))/stdev(P:P)</f>
        <v>-0.7839362747</v>
      </c>
      <c r="U62" s="3">
        <f t="shared" si="138"/>
        <v>-0.7287037976</v>
      </c>
      <c r="V62" s="3">
        <f t="shared" si="138"/>
        <v>-0.824068662</v>
      </c>
      <c r="W62" s="3">
        <f t="shared" si="138"/>
        <v>-1.802244306</v>
      </c>
      <c r="X62" s="3">
        <f t="shared" si="10"/>
        <v>-1.03473826</v>
      </c>
      <c r="Y62" s="3">
        <f t="shared" si="11"/>
        <v>-1.017220851</v>
      </c>
      <c r="Z62" s="3"/>
      <c r="AA62" s="11">
        <v>728000.0</v>
      </c>
      <c r="AB62" s="3">
        <v>454614.0</v>
      </c>
      <c r="AC62" s="9">
        <f t="shared" si="12"/>
        <v>5.657642806</v>
      </c>
      <c r="AD62" s="9" t="b">
        <f t="shared" si="13"/>
        <v>0</v>
      </c>
      <c r="AE62" s="6">
        <f t="shared" si="14"/>
        <v>-0.3755302198</v>
      </c>
      <c r="AF62" s="3">
        <f t="shared" si="15"/>
        <v>1.251242097</v>
      </c>
      <c r="AG62" s="10">
        <f t="shared" si="16"/>
        <v>-0.3040967119</v>
      </c>
      <c r="AH62" s="3">
        <f t="shared" si="17"/>
        <v>0.4735726924</v>
      </c>
      <c r="AI62" s="3">
        <f t="shared" si="18"/>
        <v>0.6881661808</v>
      </c>
      <c r="AJ62" s="1"/>
      <c r="AK62" s="3">
        <f t="shared" si="19"/>
        <v>0.1839573317</v>
      </c>
      <c r="AL62" s="3">
        <v>0.3986689883</v>
      </c>
      <c r="AM62" s="3">
        <f t="shared" si="20"/>
        <v>0.2376352458</v>
      </c>
      <c r="AN62" s="3"/>
    </row>
    <row r="63">
      <c r="A63" s="3">
        <v>176.0</v>
      </c>
      <c r="B63" s="1" t="s">
        <v>13</v>
      </c>
      <c r="C63" s="3">
        <v>4.0</v>
      </c>
      <c r="D63" s="3">
        <v>1.0</v>
      </c>
      <c r="E63" s="3">
        <f t="shared" ref="E63:F63" si="139">(C63-average(C:C))/stdev(C:C)</f>
        <v>0.2597855365</v>
      </c>
      <c r="F63" s="3">
        <f t="shared" si="139"/>
        <v>0.4732319217</v>
      </c>
      <c r="G63" s="3">
        <f t="shared" si="4"/>
        <v>0.3665087291</v>
      </c>
      <c r="H63" s="3">
        <f t="shared" si="5"/>
        <v>0.6053996441</v>
      </c>
      <c r="I63" s="1"/>
      <c r="J63" s="3">
        <v>0.0</v>
      </c>
      <c r="K63" s="3">
        <v>0.0</v>
      </c>
      <c r="L63" s="3">
        <f t="shared" si="6"/>
        <v>0</v>
      </c>
      <c r="M63" s="3">
        <f t="shared" si="7"/>
        <v>-1</v>
      </c>
      <c r="N63" s="3">
        <f t="shared" si="8"/>
        <v>-1</v>
      </c>
      <c r="O63" s="1"/>
      <c r="P63" s="3">
        <v>76.29</v>
      </c>
      <c r="Q63" s="3">
        <v>72.7</v>
      </c>
      <c r="R63" s="3">
        <v>74.98</v>
      </c>
      <c r="S63" s="3">
        <v>57.66</v>
      </c>
      <c r="T63" s="3">
        <f t="shared" ref="T63:W63" si="140">(P63-average(P:P))/stdev(P:P)</f>
        <v>0.1197079283</v>
      </c>
      <c r="U63" s="3">
        <f t="shared" si="140"/>
        <v>0.299147111</v>
      </c>
      <c r="V63" s="3">
        <f t="shared" si="140"/>
        <v>0.2535652302</v>
      </c>
      <c r="W63" s="3">
        <f t="shared" si="140"/>
        <v>0.1149231646</v>
      </c>
      <c r="X63" s="3">
        <f t="shared" si="10"/>
        <v>0.1968358585</v>
      </c>
      <c r="Y63" s="3">
        <f t="shared" si="11"/>
        <v>0.4436618741</v>
      </c>
      <c r="Z63" s="3"/>
      <c r="AA63" s="11">
        <v>2300000.0</v>
      </c>
      <c r="AB63" s="3">
        <v>854198.0</v>
      </c>
      <c r="AC63" s="9">
        <f t="shared" si="12"/>
        <v>5.93155855</v>
      </c>
      <c r="AD63" s="9" t="b">
        <f t="shared" si="13"/>
        <v>0</v>
      </c>
      <c r="AE63" s="6">
        <f t="shared" si="14"/>
        <v>-0.6286095652</v>
      </c>
      <c r="AF63" s="3">
        <f t="shared" si="15"/>
        <v>1.361794211</v>
      </c>
      <c r="AG63" s="10">
        <f t="shared" si="16"/>
        <v>-0.3257079299</v>
      </c>
      <c r="AH63" s="3">
        <f t="shared" si="17"/>
        <v>0.5180431405</v>
      </c>
      <c r="AI63" s="3">
        <f t="shared" si="18"/>
        <v>0.7197521383</v>
      </c>
      <c r="AJ63" s="1"/>
      <c r="AK63" s="3">
        <f t="shared" si="19"/>
        <v>0.1922034141</v>
      </c>
      <c r="AL63" s="3">
        <v>0.3642799603</v>
      </c>
      <c r="AM63" s="3">
        <f t="shared" si="20"/>
        <v>0.2352225507</v>
      </c>
      <c r="AN63" s="3"/>
    </row>
    <row r="64">
      <c r="A64" s="3">
        <v>1719.0</v>
      </c>
      <c r="B64" s="1" t="s">
        <v>173</v>
      </c>
      <c r="C64" s="3">
        <v>4.0</v>
      </c>
      <c r="D64" s="3">
        <v>1.0</v>
      </c>
      <c r="E64" s="3">
        <f t="shared" ref="E64:F64" si="141">(C64-average(C:C))/stdev(C:C)</f>
        <v>0.2597855365</v>
      </c>
      <c r="F64" s="3">
        <f t="shared" si="141"/>
        <v>0.4732319217</v>
      </c>
      <c r="G64" s="3">
        <f t="shared" si="4"/>
        <v>0.3665087291</v>
      </c>
      <c r="H64" s="3">
        <f t="shared" si="5"/>
        <v>0.6053996441</v>
      </c>
      <c r="I64" s="1"/>
      <c r="J64" s="3">
        <v>96.1</v>
      </c>
      <c r="K64" s="3">
        <v>2.0</v>
      </c>
      <c r="L64" s="3">
        <f t="shared" si="6"/>
        <v>77.841</v>
      </c>
      <c r="M64" s="3">
        <f t="shared" si="7"/>
        <v>-0.1198011108</v>
      </c>
      <c r="N64" s="3">
        <f t="shared" si="8"/>
        <v>-0.3461229707</v>
      </c>
      <c r="O64" s="1"/>
      <c r="P64" s="3">
        <v>71.44</v>
      </c>
      <c r="Q64" s="3">
        <v>67.19</v>
      </c>
      <c r="R64" s="3">
        <v>67.19</v>
      </c>
      <c r="S64" s="3">
        <v>62.5</v>
      </c>
      <c r="T64" s="3">
        <f t="shared" ref="T64:W64" si="142">(P64-average(P:P))/stdev(P:P)</f>
        <v>-0.2044543783</v>
      </c>
      <c r="U64" s="3">
        <f t="shared" si="142"/>
        <v>-0.04492691732</v>
      </c>
      <c r="V64" s="3">
        <f t="shared" si="142"/>
        <v>-0.3027480913</v>
      </c>
      <c r="W64" s="3">
        <f t="shared" si="142"/>
        <v>0.4121393899</v>
      </c>
      <c r="X64" s="3">
        <f t="shared" si="10"/>
        <v>-0.03499749924</v>
      </c>
      <c r="Y64" s="3">
        <f t="shared" si="11"/>
        <v>-0.1870761856</v>
      </c>
      <c r="Z64" s="3"/>
      <c r="AA64" s="11">
        <v>63100.0</v>
      </c>
      <c r="AB64" s="3">
        <v>44761.0</v>
      </c>
      <c r="AC64" s="9">
        <f t="shared" si="12"/>
        <v>4.65089978</v>
      </c>
      <c r="AD64" s="9" t="b">
        <f t="shared" si="13"/>
        <v>0</v>
      </c>
      <c r="AE64" s="6">
        <f t="shared" si="14"/>
        <v>-0.2906339144</v>
      </c>
      <c r="AF64" s="3">
        <f t="shared" si="15"/>
        <v>0.8449216411</v>
      </c>
      <c r="AG64" s="10">
        <f t="shared" si="16"/>
        <v>-0.2968471572</v>
      </c>
      <c r="AH64" s="3">
        <f t="shared" si="17"/>
        <v>0.274037242</v>
      </c>
      <c r="AI64" s="3">
        <f t="shared" si="18"/>
        <v>0.5234856655</v>
      </c>
      <c r="AJ64" s="1"/>
      <c r="AK64" s="3">
        <f t="shared" si="19"/>
        <v>0.1489215383</v>
      </c>
      <c r="AL64" s="3">
        <v>0.2754466791</v>
      </c>
      <c r="AM64" s="3">
        <f t="shared" si="20"/>
        <v>0.1805528235</v>
      </c>
      <c r="AN64" s="3"/>
    </row>
    <row r="65">
      <c r="A65" s="3">
        <v>1062.0</v>
      </c>
      <c r="B65" s="1" t="s">
        <v>80</v>
      </c>
      <c r="C65" s="3">
        <v>4.0</v>
      </c>
      <c r="D65" s="3">
        <v>1.0</v>
      </c>
      <c r="E65" s="3">
        <f t="shared" ref="E65:F65" si="143">(C65-average(C:C))/stdev(C:C)</f>
        <v>0.2597855365</v>
      </c>
      <c r="F65" s="3">
        <f t="shared" si="143"/>
        <v>0.4732319217</v>
      </c>
      <c r="G65" s="3">
        <f t="shared" si="4"/>
        <v>0.3665087291</v>
      </c>
      <c r="H65" s="3">
        <f t="shared" si="5"/>
        <v>0.6053996441</v>
      </c>
      <c r="I65" s="1"/>
      <c r="J65" s="3">
        <v>87.2</v>
      </c>
      <c r="K65" s="3">
        <v>8.0</v>
      </c>
      <c r="L65" s="3">
        <f t="shared" si="6"/>
        <v>37.53674071</v>
      </c>
      <c r="M65" s="3">
        <f t="shared" si="7"/>
        <v>-0.3509970767</v>
      </c>
      <c r="N65" s="3">
        <f t="shared" si="8"/>
        <v>-0.5924500626</v>
      </c>
      <c r="O65" s="1"/>
      <c r="P65" s="3">
        <v>82.04</v>
      </c>
      <c r="Q65" s="3">
        <v>84.52</v>
      </c>
      <c r="R65" s="3">
        <v>80.55</v>
      </c>
      <c r="S65" s="3">
        <v>59.87</v>
      </c>
      <c r="T65" s="3">
        <f t="shared" ref="T65:W65" si="144">(P65-average(P:P))/stdev(P:P)</f>
        <v>0.5040240649</v>
      </c>
      <c r="U65" s="3">
        <f t="shared" si="144"/>
        <v>1.037251469</v>
      </c>
      <c r="V65" s="3">
        <f t="shared" si="144"/>
        <v>0.651339967</v>
      </c>
      <c r="W65" s="3">
        <f t="shared" si="144"/>
        <v>0.2506355319</v>
      </c>
      <c r="X65" s="3">
        <f t="shared" si="10"/>
        <v>0.6108127583</v>
      </c>
      <c r="Y65" s="3">
        <f t="shared" si="11"/>
        <v>0.7815451096</v>
      </c>
      <c r="Z65" s="3"/>
      <c r="AA65" s="11">
        <v>1100.0</v>
      </c>
      <c r="AB65" s="3">
        <v>2484.0</v>
      </c>
      <c r="AC65" s="9">
        <f t="shared" si="12"/>
        <v>3.395151592</v>
      </c>
      <c r="AD65" s="9" t="b">
        <f t="shared" si="13"/>
        <v>0</v>
      </c>
      <c r="AE65" s="6">
        <f t="shared" si="14"/>
        <v>1.258181818</v>
      </c>
      <c r="AF65" s="3">
        <f t="shared" si="15"/>
        <v>0.3381029561</v>
      </c>
      <c r="AG65" s="10">
        <f t="shared" si="16"/>
        <v>-0.1645890528</v>
      </c>
      <c r="AH65" s="3">
        <f t="shared" si="17"/>
        <v>0.08675695166</v>
      </c>
      <c r="AI65" s="3">
        <f t="shared" si="18"/>
        <v>0.2945453304</v>
      </c>
      <c r="AJ65" s="1"/>
      <c r="AK65" s="3">
        <f t="shared" si="19"/>
        <v>0.2722600054</v>
      </c>
      <c r="AL65" s="3">
        <v>-0.09860988882</v>
      </c>
      <c r="AM65" s="3">
        <f t="shared" si="20"/>
        <v>0.1795425318</v>
      </c>
      <c r="AN65" s="3"/>
    </row>
    <row r="66">
      <c r="A66" s="3">
        <v>1875.0</v>
      </c>
      <c r="B66" s="1" t="s">
        <v>216</v>
      </c>
      <c r="C66" s="3">
        <v>4.0</v>
      </c>
      <c r="D66" s="3">
        <v>1.0</v>
      </c>
      <c r="E66" s="3">
        <f t="shared" ref="E66:F66" si="145">(C66-average(C:C))/stdev(C:C)</f>
        <v>0.2597855365</v>
      </c>
      <c r="F66" s="3">
        <f t="shared" si="145"/>
        <v>0.4732319217</v>
      </c>
      <c r="G66" s="3">
        <f t="shared" si="4"/>
        <v>0.3665087291</v>
      </c>
      <c r="H66" s="3">
        <f t="shared" si="5"/>
        <v>0.6053996441</v>
      </c>
      <c r="I66" s="1"/>
      <c r="J66" s="3">
        <v>47.4</v>
      </c>
      <c r="K66" s="3">
        <v>0.0</v>
      </c>
      <c r="L66" s="3">
        <f t="shared" si="6"/>
        <v>47.4</v>
      </c>
      <c r="M66" s="3">
        <f t="shared" si="7"/>
        <v>-0.2944187944</v>
      </c>
      <c r="N66" s="3">
        <f t="shared" si="8"/>
        <v>-0.5426037177</v>
      </c>
      <c r="O66" s="1"/>
      <c r="P66" s="3">
        <v>77.34</v>
      </c>
      <c r="Q66" s="3">
        <v>72.66</v>
      </c>
      <c r="R66" s="3">
        <v>73.44</v>
      </c>
      <c r="S66" s="3">
        <v>58.59</v>
      </c>
      <c r="T66" s="3">
        <f t="shared" ref="T66:W66" si="146">(P66-average(P:P))/stdev(P:P)</f>
        <v>0.1898873967</v>
      </c>
      <c r="U66" s="3">
        <f t="shared" si="146"/>
        <v>0.2966492959</v>
      </c>
      <c r="V66" s="3">
        <f t="shared" si="146"/>
        <v>0.1435880139</v>
      </c>
      <c r="W66" s="3">
        <f t="shared" si="146"/>
        <v>0.1720328938</v>
      </c>
      <c r="X66" s="3">
        <f t="shared" si="10"/>
        <v>0.2005394001</v>
      </c>
      <c r="Y66" s="3">
        <f t="shared" si="11"/>
        <v>0.447816257</v>
      </c>
      <c r="Z66" s="3"/>
      <c r="AA66" s="5"/>
      <c r="AB66" s="1"/>
      <c r="AC66" s="9" t="str">
        <f t="shared" si="12"/>
        <v/>
      </c>
      <c r="AD66" s="9" t="b">
        <f t="shared" si="13"/>
        <v>1</v>
      </c>
      <c r="AE66" s="6" t="str">
        <f t="shared" si="14"/>
        <v/>
      </c>
      <c r="AF66" s="3" t="str">
        <f t="shared" si="15"/>
        <v/>
      </c>
      <c r="AG66" s="10" t="str">
        <f t="shared" si="16"/>
        <v/>
      </c>
      <c r="AH66" s="3" t="str">
        <f t="shared" si="17"/>
        <v/>
      </c>
      <c r="AI66" s="3" t="str">
        <f t="shared" si="18"/>
        <v/>
      </c>
      <c r="AJ66" s="1"/>
      <c r="AK66" s="3">
        <f t="shared" si="19"/>
        <v>0.1702040612</v>
      </c>
      <c r="AL66" s="1"/>
      <c r="AM66" s="3">
        <f t="shared" si="20"/>
        <v>0.1702040612</v>
      </c>
      <c r="AN66" s="3"/>
    </row>
    <row r="67">
      <c r="A67" s="3">
        <v>1997.0</v>
      </c>
      <c r="B67" s="1" t="s">
        <v>230</v>
      </c>
      <c r="C67" s="3">
        <v>4.0</v>
      </c>
      <c r="D67" s="3">
        <v>1.0</v>
      </c>
      <c r="E67" s="3">
        <f t="shared" ref="E67:F67" si="147">(C67-average(C:C))/stdev(C:C)</f>
        <v>0.2597855365</v>
      </c>
      <c r="F67" s="3">
        <f t="shared" si="147"/>
        <v>0.4732319217</v>
      </c>
      <c r="G67" s="3">
        <f t="shared" si="4"/>
        <v>0.3665087291</v>
      </c>
      <c r="H67" s="3">
        <f t="shared" si="5"/>
        <v>0.6053996441</v>
      </c>
      <c r="I67" s="1"/>
      <c r="J67" s="3">
        <v>135.6</v>
      </c>
      <c r="K67" s="3">
        <v>0.0</v>
      </c>
      <c r="L67" s="3">
        <f t="shared" si="6"/>
        <v>135.6</v>
      </c>
      <c r="M67" s="3">
        <f t="shared" si="7"/>
        <v>0.2115198966</v>
      </c>
      <c r="N67" s="3">
        <f t="shared" si="8"/>
        <v>0.4599129229</v>
      </c>
      <c r="O67" s="1"/>
      <c r="P67" s="3">
        <v>73.44</v>
      </c>
      <c r="Q67" s="3">
        <v>57.81</v>
      </c>
      <c r="R67" s="3">
        <v>71.88</v>
      </c>
      <c r="S67" s="3">
        <v>44.53</v>
      </c>
      <c r="T67" s="3">
        <f t="shared" ref="T67:W67" si="148">(P67-average(P:P))/stdev(P:P)</f>
        <v>-0.07077920031</v>
      </c>
      <c r="U67" s="3">
        <f t="shared" si="148"/>
        <v>-0.6306645554</v>
      </c>
      <c r="V67" s="3">
        <f t="shared" si="148"/>
        <v>0.03218252202</v>
      </c>
      <c r="W67" s="3">
        <f t="shared" si="148"/>
        <v>-0.6913679592</v>
      </c>
      <c r="X67" s="3">
        <f t="shared" si="10"/>
        <v>-0.3401572982</v>
      </c>
      <c r="Y67" s="3">
        <f t="shared" si="11"/>
        <v>-0.583230056</v>
      </c>
      <c r="Z67" s="3"/>
      <c r="AA67" s="5"/>
      <c r="AB67" s="1"/>
      <c r="AC67" s="9" t="str">
        <f t="shared" si="12"/>
        <v/>
      </c>
      <c r="AD67" s="9" t="b">
        <f t="shared" si="13"/>
        <v>1</v>
      </c>
      <c r="AE67" s="6" t="str">
        <f t="shared" si="14"/>
        <v/>
      </c>
      <c r="AF67" s="3" t="str">
        <f t="shared" si="15"/>
        <v/>
      </c>
      <c r="AG67" s="10" t="str">
        <f t="shared" si="16"/>
        <v/>
      </c>
      <c r="AH67" s="3" t="str">
        <f t="shared" si="17"/>
        <v/>
      </c>
      <c r="AI67" s="3" t="str">
        <f t="shared" si="18"/>
        <v/>
      </c>
      <c r="AJ67" s="1"/>
      <c r="AK67" s="3">
        <f t="shared" si="19"/>
        <v>0.1606941703</v>
      </c>
      <c r="AL67" s="1"/>
      <c r="AM67" s="3">
        <f t="shared" si="20"/>
        <v>0.1606941703</v>
      </c>
      <c r="AN67" s="3"/>
    </row>
    <row r="68">
      <c r="A68" s="3">
        <v>1975.0</v>
      </c>
      <c r="B68" s="1" t="s">
        <v>225</v>
      </c>
      <c r="C68" s="3">
        <v>4.0</v>
      </c>
      <c r="D68" s="3">
        <v>1.0</v>
      </c>
      <c r="E68" s="3">
        <f t="shared" ref="E68:F68" si="149">(C68-average(C:C))/stdev(C:C)</f>
        <v>0.2597855365</v>
      </c>
      <c r="F68" s="3">
        <f t="shared" si="149"/>
        <v>0.4732319217</v>
      </c>
      <c r="G68" s="3">
        <f t="shared" si="4"/>
        <v>0.3665087291</v>
      </c>
      <c r="H68" s="3">
        <f t="shared" si="5"/>
        <v>0.6053996441</v>
      </c>
      <c r="I68" s="1"/>
      <c r="J68" s="3">
        <v>26.5</v>
      </c>
      <c r="K68" s="3">
        <v>0.0</v>
      </c>
      <c r="L68" s="3">
        <f t="shared" si="6"/>
        <v>26.5</v>
      </c>
      <c r="M68" s="3">
        <f t="shared" si="7"/>
        <v>-0.4143067609</v>
      </c>
      <c r="N68" s="3">
        <f t="shared" si="8"/>
        <v>-0.6436666536</v>
      </c>
      <c r="O68" s="1"/>
      <c r="P68" s="3">
        <v>73.44</v>
      </c>
      <c r="Q68" s="3">
        <v>78.13</v>
      </c>
      <c r="R68" s="3">
        <v>75.0</v>
      </c>
      <c r="S68" s="3">
        <v>58.59</v>
      </c>
      <c r="T68" s="3">
        <f t="shared" ref="T68:W68" si="150">(P68-average(P:P))/stdev(P:P)</f>
        <v>-0.07077920031</v>
      </c>
      <c r="U68" s="3">
        <f t="shared" si="150"/>
        <v>0.6382255092</v>
      </c>
      <c r="V68" s="3">
        <f t="shared" si="150"/>
        <v>0.2549935057</v>
      </c>
      <c r="W68" s="3">
        <f t="shared" si="150"/>
        <v>0.1720328938</v>
      </c>
      <c r="X68" s="3">
        <f t="shared" si="10"/>
        <v>0.2486181771</v>
      </c>
      <c r="Y68" s="3">
        <f t="shared" si="11"/>
        <v>0.4986162624</v>
      </c>
      <c r="Z68" s="3"/>
      <c r="AA68" s="5"/>
      <c r="AB68" s="1"/>
      <c r="AC68" s="9" t="str">
        <f t="shared" si="12"/>
        <v/>
      </c>
      <c r="AD68" s="9" t="b">
        <f t="shared" si="13"/>
        <v>1</v>
      </c>
      <c r="AE68" s="6" t="str">
        <f t="shared" si="14"/>
        <v/>
      </c>
      <c r="AF68" s="3" t="str">
        <f t="shared" si="15"/>
        <v/>
      </c>
      <c r="AG68" s="10" t="str">
        <f t="shared" si="16"/>
        <v/>
      </c>
      <c r="AH68" s="3" t="str">
        <f t="shared" si="17"/>
        <v/>
      </c>
      <c r="AI68" s="3" t="str">
        <f t="shared" si="18"/>
        <v/>
      </c>
      <c r="AJ68" s="1"/>
      <c r="AK68" s="3">
        <f t="shared" si="19"/>
        <v>0.153449751</v>
      </c>
      <c r="AL68" s="1"/>
      <c r="AM68" s="3">
        <f t="shared" si="20"/>
        <v>0.153449751</v>
      </c>
      <c r="AN68" s="3"/>
    </row>
    <row r="69">
      <c r="A69" s="3">
        <v>1221.0</v>
      </c>
      <c r="B69" s="1" t="s">
        <v>89</v>
      </c>
      <c r="C69" s="3">
        <v>4.0</v>
      </c>
      <c r="D69" s="3">
        <v>1.0</v>
      </c>
      <c r="E69" s="3">
        <f t="shared" ref="E69:F69" si="151">(C69-average(C:C))/stdev(C:C)</f>
        <v>0.2597855365</v>
      </c>
      <c r="F69" s="3">
        <f t="shared" si="151"/>
        <v>0.4732319217</v>
      </c>
      <c r="G69" s="3">
        <f t="shared" si="4"/>
        <v>0.3665087291</v>
      </c>
      <c r="H69" s="3">
        <f t="shared" si="5"/>
        <v>0.6053996441</v>
      </c>
      <c r="I69" s="1"/>
      <c r="J69" s="3">
        <v>140.1</v>
      </c>
      <c r="K69" s="3">
        <v>6.0</v>
      </c>
      <c r="L69" s="3">
        <f t="shared" si="6"/>
        <v>74.4548841</v>
      </c>
      <c r="M69" s="3">
        <f t="shared" si="7"/>
        <v>-0.1392247735</v>
      </c>
      <c r="N69" s="3">
        <f t="shared" si="8"/>
        <v>-0.3731283606</v>
      </c>
      <c r="O69" s="1"/>
      <c r="P69" s="3">
        <v>90.44</v>
      </c>
      <c r="Q69" s="3">
        <v>90.31</v>
      </c>
      <c r="R69" s="3">
        <v>88.5</v>
      </c>
      <c r="S69" s="3">
        <v>72.43</v>
      </c>
      <c r="T69" s="3">
        <f t="shared" ref="T69:W69" si="152">(P69-average(P:P))/stdev(P:P)</f>
        <v>1.065459812</v>
      </c>
      <c r="U69" s="3">
        <f t="shared" si="152"/>
        <v>1.398810203</v>
      </c>
      <c r="V69" s="3">
        <f t="shared" si="152"/>
        <v>1.219079493</v>
      </c>
      <c r="W69" s="3">
        <f t="shared" si="152"/>
        <v>1.021923918</v>
      </c>
      <c r="X69" s="3">
        <f t="shared" si="10"/>
        <v>1.176318357</v>
      </c>
      <c r="Y69" s="3">
        <f t="shared" si="11"/>
        <v>1.084582112</v>
      </c>
      <c r="Z69" s="3"/>
      <c r="AA69" s="11">
        <v>445.0</v>
      </c>
      <c r="AB69" s="3">
        <v>0.0</v>
      </c>
      <c r="AC69" s="9">
        <f t="shared" si="12"/>
        <v>0</v>
      </c>
      <c r="AD69" s="9" t="b">
        <f t="shared" si="13"/>
        <v>1</v>
      </c>
      <c r="AE69" s="6" t="str">
        <f t="shared" si="14"/>
        <v/>
      </c>
      <c r="AF69" s="3">
        <f t="shared" si="15"/>
        <v>-1.032176754</v>
      </c>
      <c r="AG69" s="10" t="str">
        <f t="shared" si="16"/>
        <v/>
      </c>
      <c r="AH69" s="3">
        <f t="shared" si="17"/>
        <v>-1.032176754</v>
      </c>
      <c r="AI69" s="3">
        <f t="shared" si="18"/>
        <v>-1.015961</v>
      </c>
      <c r="AJ69" s="1"/>
      <c r="AK69" s="3">
        <f t="shared" si="19"/>
        <v>0.07522309866</v>
      </c>
      <c r="AL69" s="3">
        <v>0.3796334787</v>
      </c>
      <c r="AM69" s="3">
        <f t="shared" si="20"/>
        <v>0.1513256937</v>
      </c>
      <c r="AN69" s="3"/>
    </row>
    <row r="70">
      <c r="A70" s="3">
        <v>1233.0</v>
      </c>
      <c r="B70" s="1" t="s">
        <v>92</v>
      </c>
      <c r="C70" s="3">
        <v>4.0</v>
      </c>
      <c r="D70" s="3">
        <v>1.0</v>
      </c>
      <c r="E70" s="3">
        <f t="shared" ref="E70:F70" si="153">(C70-average(C:C))/stdev(C:C)</f>
        <v>0.2597855365</v>
      </c>
      <c r="F70" s="3">
        <f t="shared" si="153"/>
        <v>0.4732319217</v>
      </c>
      <c r="G70" s="3">
        <f t="shared" si="4"/>
        <v>0.3665087291</v>
      </c>
      <c r="H70" s="3">
        <f t="shared" si="5"/>
        <v>0.6053996441</v>
      </c>
      <c r="I70" s="1"/>
      <c r="J70" s="3">
        <v>195.6</v>
      </c>
      <c r="K70" s="3">
        <v>6.0</v>
      </c>
      <c r="L70" s="3">
        <f t="shared" si="6"/>
        <v>103.9498596</v>
      </c>
      <c r="M70" s="3">
        <f t="shared" si="7"/>
        <v>0.02996626165</v>
      </c>
      <c r="N70" s="3">
        <f t="shared" si="8"/>
        <v>0.1731076591</v>
      </c>
      <c r="O70" s="1"/>
      <c r="P70" s="3">
        <v>70.45</v>
      </c>
      <c r="Q70" s="3">
        <v>73.66</v>
      </c>
      <c r="R70" s="3">
        <v>73.5</v>
      </c>
      <c r="S70" s="3">
        <v>60.76</v>
      </c>
      <c r="T70" s="3">
        <f t="shared" ref="T70:W70" si="154">(P70-average(P:P))/stdev(P:P)</f>
        <v>-0.2706235914</v>
      </c>
      <c r="U70" s="3">
        <f t="shared" si="154"/>
        <v>0.3590946731</v>
      </c>
      <c r="V70" s="3">
        <f t="shared" si="154"/>
        <v>0.1478728405</v>
      </c>
      <c r="W70" s="3">
        <f t="shared" si="154"/>
        <v>0.3052889287</v>
      </c>
      <c r="X70" s="3">
        <f t="shared" si="10"/>
        <v>0.1354082127</v>
      </c>
      <c r="Y70" s="3">
        <f t="shared" si="11"/>
        <v>0.3679785493</v>
      </c>
      <c r="Z70" s="3"/>
      <c r="AA70" s="11">
        <v>0.0</v>
      </c>
      <c r="AB70" s="3">
        <v>146.0</v>
      </c>
      <c r="AC70" s="9">
        <f t="shared" si="12"/>
        <v>2.164352856</v>
      </c>
      <c r="AD70" s="9" t="b">
        <f t="shared" si="13"/>
        <v>1</v>
      </c>
      <c r="AE70" s="6" t="str">
        <f t="shared" si="14"/>
        <v/>
      </c>
      <c r="AF70" s="3">
        <f t="shared" si="15"/>
        <v>-0.1586461551</v>
      </c>
      <c r="AG70" s="10" t="str">
        <f t="shared" si="16"/>
        <v/>
      </c>
      <c r="AH70" s="3">
        <f t="shared" si="17"/>
        <v>-0.1586461551</v>
      </c>
      <c r="AI70" s="3">
        <f t="shared" si="18"/>
        <v>-0.3983040987</v>
      </c>
      <c r="AJ70" s="1"/>
      <c r="AK70" s="3">
        <f t="shared" si="19"/>
        <v>0.1870454385</v>
      </c>
      <c r="AL70" s="3">
        <v>-0.03287979341</v>
      </c>
      <c r="AM70" s="3">
        <f t="shared" si="20"/>
        <v>0.1320641305</v>
      </c>
      <c r="AN70" s="3"/>
    </row>
    <row r="71">
      <c r="A71" s="3">
        <v>808.0</v>
      </c>
      <c r="B71" s="1" t="s">
        <v>53</v>
      </c>
      <c r="C71" s="3">
        <v>4.0</v>
      </c>
      <c r="D71" s="3">
        <v>1.0</v>
      </c>
      <c r="E71" s="3">
        <f t="shared" ref="E71:F71" si="155">(C71-average(C:C))/stdev(C:C)</f>
        <v>0.2597855365</v>
      </c>
      <c r="F71" s="3">
        <f t="shared" si="155"/>
        <v>0.4732319217</v>
      </c>
      <c r="G71" s="3">
        <f t="shared" si="4"/>
        <v>0.3665087291</v>
      </c>
      <c r="H71" s="3">
        <f t="shared" si="5"/>
        <v>0.6053996441</v>
      </c>
      <c r="I71" s="1"/>
      <c r="J71" s="3">
        <v>64.0</v>
      </c>
      <c r="K71" s="3">
        <v>10.0</v>
      </c>
      <c r="L71" s="3">
        <f t="shared" si="6"/>
        <v>22.31542017</v>
      </c>
      <c r="M71" s="3">
        <f t="shared" si="7"/>
        <v>-0.4383106253</v>
      </c>
      <c r="N71" s="3">
        <f t="shared" si="8"/>
        <v>-0.6620503193</v>
      </c>
      <c r="O71" s="1"/>
      <c r="P71" s="3">
        <v>81.29</v>
      </c>
      <c r="Q71" s="3">
        <v>81.82</v>
      </c>
      <c r="R71" s="3">
        <v>91.76</v>
      </c>
      <c r="S71" s="3">
        <v>83.57</v>
      </c>
      <c r="T71" s="3">
        <f t="shared" ref="T71:W71" si="156">(P71-average(P:P))/stdev(P:P)</f>
        <v>0.4538958732</v>
      </c>
      <c r="U71" s="3">
        <f t="shared" si="156"/>
        <v>0.868648951</v>
      </c>
      <c r="V71" s="3">
        <f t="shared" si="156"/>
        <v>1.451888405</v>
      </c>
      <c r="W71" s="3">
        <f t="shared" si="156"/>
        <v>1.706012503</v>
      </c>
      <c r="X71" s="3">
        <f t="shared" si="10"/>
        <v>1.120111433</v>
      </c>
      <c r="Y71" s="3">
        <f t="shared" si="11"/>
        <v>1.05835317</v>
      </c>
      <c r="Z71" s="3"/>
      <c r="AA71" s="11">
        <v>41400.0</v>
      </c>
      <c r="AB71" s="3">
        <v>0.0</v>
      </c>
      <c r="AC71" s="9">
        <f t="shared" si="12"/>
        <v>0</v>
      </c>
      <c r="AD71" s="9" t="b">
        <f t="shared" si="13"/>
        <v>0</v>
      </c>
      <c r="AE71" s="6">
        <f t="shared" si="14"/>
        <v>-1</v>
      </c>
      <c r="AF71" s="3">
        <f t="shared" si="15"/>
        <v>-1.032176754</v>
      </c>
      <c r="AG71" s="10">
        <f t="shared" si="16"/>
        <v>-0.3574220931</v>
      </c>
      <c r="AH71" s="3">
        <f t="shared" si="17"/>
        <v>-0.6947994238</v>
      </c>
      <c r="AI71" s="3">
        <f t="shared" si="18"/>
        <v>-0.8335462937</v>
      </c>
      <c r="AJ71" s="1"/>
      <c r="AK71" s="3">
        <f t="shared" si="19"/>
        <v>0.04203905034</v>
      </c>
      <c r="AL71" s="3">
        <v>0.3879547804</v>
      </c>
      <c r="AM71" s="3">
        <f t="shared" si="20"/>
        <v>0.1285179829</v>
      </c>
      <c r="AN71" s="3"/>
    </row>
    <row r="72">
      <c r="A72" s="3">
        <v>2012.0</v>
      </c>
      <c r="B72" s="1" t="s">
        <v>234</v>
      </c>
      <c r="C72" s="3">
        <v>4.0</v>
      </c>
      <c r="D72" s="3">
        <v>1.0</v>
      </c>
      <c r="E72" s="3">
        <f t="shared" ref="E72:F72" si="157">(C72-average(C:C))/stdev(C:C)</f>
        <v>0.2597855365</v>
      </c>
      <c r="F72" s="3">
        <f t="shared" si="157"/>
        <v>0.4732319217</v>
      </c>
      <c r="G72" s="3">
        <f t="shared" si="4"/>
        <v>0.3665087291</v>
      </c>
      <c r="H72" s="3">
        <f t="shared" si="5"/>
        <v>0.6053996441</v>
      </c>
      <c r="I72" s="1"/>
      <c r="J72" s="3">
        <v>12.1</v>
      </c>
      <c r="K72" s="3">
        <v>0.0</v>
      </c>
      <c r="L72" s="3">
        <f t="shared" si="6"/>
        <v>12.1</v>
      </c>
      <c r="M72" s="3">
        <f t="shared" si="7"/>
        <v>-0.4969089962</v>
      </c>
      <c r="N72" s="3">
        <f t="shared" si="8"/>
        <v>-0.704917723</v>
      </c>
      <c r="O72" s="1"/>
      <c r="P72" s="3">
        <v>84.38</v>
      </c>
      <c r="Q72" s="3">
        <v>68.75</v>
      </c>
      <c r="R72" s="3">
        <v>75.0</v>
      </c>
      <c r="S72" s="3">
        <v>52.34</v>
      </c>
      <c r="T72" s="3">
        <f t="shared" ref="T72:W72" si="158">(P72-average(P:P))/stdev(P:P)</f>
        <v>0.6604240231</v>
      </c>
      <c r="U72" s="3">
        <f t="shared" si="158"/>
        <v>0.0524878711</v>
      </c>
      <c r="V72" s="3">
        <f t="shared" si="158"/>
        <v>0.2549935057</v>
      </c>
      <c r="W72" s="3">
        <f t="shared" si="158"/>
        <v>-0.2117690501</v>
      </c>
      <c r="X72" s="3">
        <f t="shared" si="10"/>
        <v>0.1890340875</v>
      </c>
      <c r="Y72" s="3">
        <f t="shared" si="11"/>
        <v>0.4347805049</v>
      </c>
      <c r="Z72" s="3"/>
      <c r="AA72" s="5"/>
      <c r="AB72" s="1"/>
      <c r="AC72" s="9" t="str">
        <f t="shared" si="12"/>
        <v/>
      </c>
      <c r="AD72" s="9" t="b">
        <f t="shared" si="13"/>
        <v>1</v>
      </c>
      <c r="AE72" s="6" t="str">
        <f t="shared" si="14"/>
        <v/>
      </c>
      <c r="AF72" s="3" t="str">
        <f t="shared" si="15"/>
        <v/>
      </c>
      <c r="AG72" s="10" t="str">
        <f t="shared" si="16"/>
        <v/>
      </c>
      <c r="AH72" s="3" t="str">
        <f t="shared" si="17"/>
        <v/>
      </c>
      <c r="AI72" s="3" t="str">
        <f t="shared" si="18"/>
        <v/>
      </c>
      <c r="AJ72" s="1"/>
      <c r="AK72" s="3">
        <f t="shared" si="19"/>
        <v>0.111754142</v>
      </c>
      <c r="AL72" s="1"/>
      <c r="AM72" s="3">
        <f t="shared" si="20"/>
        <v>0.111754142</v>
      </c>
      <c r="AN72" s="3"/>
    </row>
    <row r="73">
      <c r="A73" s="3">
        <v>955.0</v>
      </c>
      <c r="B73" s="1" t="s">
        <v>76</v>
      </c>
      <c r="C73" s="3">
        <v>4.0</v>
      </c>
      <c r="D73" s="3">
        <v>1.0</v>
      </c>
      <c r="E73" s="3">
        <f t="shared" ref="E73:F73" si="159">(C73-average(C:C))/stdev(C:C)</f>
        <v>0.2597855365</v>
      </c>
      <c r="F73" s="3">
        <f t="shared" si="159"/>
        <v>0.4732319217</v>
      </c>
      <c r="G73" s="3">
        <f t="shared" si="4"/>
        <v>0.3665087291</v>
      </c>
      <c r="H73" s="3">
        <f t="shared" si="5"/>
        <v>0.6053996441</v>
      </c>
      <c r="I73" s="1"/>
      <c r="J73" s="3">
        <v>50.0</v>
      </c>
      <c r="K73" s="3">
        <v>9.0</v>
      </c>
      <c r="L73" s="3">
        <f t="shared" si="6"/>
        <v>19.37102445</v>
      </c>
      <c r="M73" s="3">
        <f t="shared" si="7"/>
        <v>-0.4552004634</v>
      </c>
      <c r="N73" s="3">
        <f t="shared" si="8"/>
        <v>-0.6746854551</v>
      </c>
      <c r="O73" s="1"/>
      <c r="P73" s="3">
        <v>87.03</v>
      </c>
      <c r="Q73" s="3">
        <v>79.19</v>
      </c>
      <c r="R73" s="3">
        <v>83.76</v>
      </c>
      <c r="S73" s="3">
        <v>69.58</v>
      </c>
      <c r="T73" s="3">
        <f t="shared" ref="T73:W73" si="160">(P73-average(P:P))/stdev(P:P)</f>
        <v>0.8375436339</v>
      </c>
      <c r="U73" s="3">
        <f t="shared" si="160"/>
        <v>0.704417609</v>
      </c>
      <c r="V73" s="3">
        <f t="shared" si="160"/>
        <v>0.8805781906</v>
      </c>
      <c r="W73" s="3">
        <f t="shared" si="160"/>
        <v>0.8469102319</v>
      </c>
      <c r="X73" s="3">
        <f t="shared" si="10"/>
        <v>0.8173624164</v>
      </c>
      <c r="Y73" s="3">
        <f t="shared" si="11"/>
        <v>0.9040809789</v>
      </c>
      <c r="Z73" s="3"/>
      <c r="AA73" s="11">
        <v>345.0</v>
      </c>
      <c r="AB73" s="3">
        <v>165.0</v>
      </c>
      <c r="AC73" s="9">
        <f t="shared" si="12"/>
        <v>2.217483944</v>
      </c>
      <c r="AD73" s="9" t="b">
        <f t="shared" si="13"/>
        <v>1</v>
      </c>
      <c r="AE73" s="6" t="str">
        <f t="shared" si="14"/>
        <v/>
      </c>
      <c r="AF73" s="3">
        <f t="shared" si="15"/>
        <v>-0.1372025021</v>
      </c>
      <c r="AG73" s="10" t="str">
        <f t="shared" si="16"/>
        <v/>
      </c>
      <c r="AH73" s="3">
        <f t="shared" si="17"/>
        <v>-0.1372025021</v>
      </c>
      <c r="AI73" s="3">
        <f t="shared" si="18"/>
        <v>-0.370408561</v>
      </c>
      <c r="AJ73" s="1"/>
      <c r="AK73" s="3">
        <f t="shared" si="19"/>
        <v>0.1160966517</v>
      </c>
      <c r="AL73" s="3">
        <v>0.09563404912</v>
      </c>
      <c r="AM73" s="3">
        <f t="shared" si="20"/>
        <v>0.1109810011</v>
      </c>
      <c r="AN73" s="3"/>
    </row>
    <row r="74">
      <c r="A74" s="3">
        <v>1760.0</v>
      </c>
      <c r="B74" s="1" t="s">
        <v>186</v>
      </c>
      <c r="C74" s="3">
        <v>4.0</v>
      </c>
      <c r="D74" s="3">
        <v>1.0</v>
      </c>
      <c r="E74" s="3">
        <f t="shared" ref="E74:F74" si="161">(C74-average(C:C))/stdev(C:C)</f>
        <v>0.2597855365</v>
      </c>
      <c r="F74" s="3">
        <f t="shared" si="161"/>
        <v>0.4732319217</v>
      </c>
      <c r="G74" s="3">
        <f t="shared" si="4"/>
        <v>0.3665087291</v>
      </c>
      <c r="H74" s="3">
        <f t="shared" si="5"/>
        <v>0.6053996441</v>
      </c>
      <c r="I74" s="1"/>
      <c r="J74" s="3">
        <v>0.0</v>
      </c>
      <c r="K74" s="3">
        <v>0.0</v>
      </c>
      <c r="L74" s="3">
        <f t="shared" si="6"/>
        <v>0</v>
      </c>
      <c r="M74" s="3">
        <f t="shared" si="7"/>
        <v>-1</v>
      </c>
      <c r="N74" s="3">
        <f t="shared" si="8"/>
        <v>-1</v>
      </c>
      <c r="O74" s="1"/>
      <c r="P74" s="3">
        <v>88.67</v>
      </c>
      <c r="Q74" s="3">
        <v>85.16</v>
      </c>
      <c r="R74" s="3">
        <v>81.44</v>
      </c>
      <c r="S74" s="3">
        <v>70.7</v>
      </c>
      <c r="T74" s="3">
        <f t="shared" ref="T74:W74" si="162">(P74-average(P:P))/stdev(P:P)</f>
        <v>0.9471572798</v>
      </c>
      <c r="U74" s="3">
        <f t="shared" si="162"/>
        <v>1.077216511</v>
      </c>
      <c r="V74" s="3">
        <f t="shared" si="162"/>
        <v>0.7148982284</v>
      </c>
      <c r="W74" s="3">
        <f t="shared" si="162"/>
        <v>0.9156875403</v>
      </c>
      <c r="X74" s="3">
        <f t="shared" si="10"/>
        <v>0.9137398898</v>
      </c>
      <c r="Y74" s="3">
        <f t="shared" si="11"/>
        <v>0.9558974264</v>
      </c>
      <c r="Z74" s="3"/>
      <c r="AA74" s="11">
        <v>0.0</v>
      </c>
      <c r="AB74" s="3">
        <v>229.0</v>
      </c>
      <c r="AC74" s="9">
        <f t="shared" si="12"/>
        <v>2.359835482</v>
      </c>
      <c r="AD74" s="9" t="b">
        <f t="shared" si="13"/>
        <v>1</v>
      </c>
      <c r="AE74" s="6" t="str">
        <f t="shared" si="14"/>
        <v/>
      </c>
      <c r="AF74" s="3">
        <f t="shared" si="15"/>
        <v>-0.07974956688</v>
      </c>
      <c r="AG74" s="10" t="str">
        <f t="shared" si="16"/>
        <v/>
      </c>
      <c r="AH74" s="3">
        <f t="shared" si="17"/>
        <v>-0.07974956688</v>
      </c>
      <c r="AI74" s="3">
        <f t="shared" si="18"/>
        <v>-0.2823996581</v>
      </c>
      <c r="AJ74" s="1"/>
      <c r="AK74" s="3">
        <f t="shared" si="19"/>
        <v>0.06972435312</v>
      </c>
      <c r="AL74" s="3">
        <v>0.1705193889</v>
      </c>
      <c r="AM74" s="3">
        <f t="shared" si="20"/>
        <v>0.09492311207</v>
      </c>
      <c r="AN74" s="3"/>
    </row>
    <row r="75">
      <c r="A75" s="3">
        <v>1949.0</v>
      </c>
      <c r="B75" s="1" t="s">
        <v>224</v>
      </c>
      <c r="C75" s="3">
        <v>4.0</v>
      </c>
      <c r="D75" s="3">
        <v>1.0</v>
      </c>
      <c r="E75" s="3">
        <f t="shared" ref="E75:F75" si="163">(C75-average(C:C))/stdev(C:C)</f>
        <v>0.2597855365</v>
      </c>
      <c r="F75" s="3">
        <f t="shared" si="163"/>
        <v>0.4732319217</v>
      </c>
      <c r="G75" s="3">
        <f t="shared" si="4"/>
        <v>0.3665087291</v>
      </c>
      <c r="H75" s="3">
        <f t="shared" si="5"/>
        <v>0.6053996441</v>
      </c>
      <c r="I75" s="1"/>
      <c r="J75" s="3">
        <v>27.0</v>
      </c>
      <c r="K75" s="3">
        <v>0.0</v>
      </c>
      <c r="L75" s="3">
        <f t="shared" si="6"/>
        <v>27</v>
      </c>
      <c r="M75" s="3">
        <f t="shared" si="7"/>
        <v>-0.4114386277</v>
      </c>
      <c r="N75" s="3">
        <f t="shared" si="8"/>
        <v>-0.6414348196</v>
      </c>
      <c r="O75" s="1"/>
      <c r="P75" s="3">
        <v>72.66</v>
      </c>
      <c r="Q75" s="3">
        <v>70.31</v>
      </c>
      <c r="R75" s="3">
        <v>71.88</v>
      </c>
      <c r="S75" s="3">
        <v>58.59</v>
      </c>
      <c r="T75" s="3">
        <f t="shared" ref="T75:W75" si="164">(P75-average(P:P))/stdev(P:P)</f>
        <v>-0.1229125197</v>
      </c>
      <c r="U75" s="3">
        <f t="shared" si="164"/>
        <v>0.1499026595</v>
      </c>
      <c r="V75" s="3">
        <f t="shared" si="164"/>
        <v>0.03218252202</v>
      </c>
      <c r="W75" s="3">
        <f t="shared" si="164"/>
        <v>0.1720328938</v>
      </c>
      <c r="X75" s="3">
        <f t="shared" si="10"/>
        <v>0.05780138891</v>
      </c>
      <c r="Y75" s="3">
        <f t="shared" si="11"/>
        <v>0.2404191941</v>
      </c>
      <c r="Z75" s="3"/>
      <c r="AA75" s="5"/>
      <c r="AB75" s="1"/>
      <c r="AC75" s="9" t="str">
        <f t="shared" si="12"/>
        <v/>
      </c>
      <c r="AD75" s="9" t="b">
        <f t="shared" si="13"/>
        <v>1</v>
      </c>
      <c r="AE75" s="6" t="str">
        <f t="shared" si="14"/>
        <v/>
      </c>
      <c r="AF75" s="3" t="str">
        <f t="shared" si="15"/>
        <v/>
      </c>
      <c r="AG75" s="10" t="str">
        <f t="shared" si="16"/>
        <v/>
      </c>
      <c r="AH75" s="3" t="str">
        <f t="shared" si="17"/>
        <v/>
      </c>
      <c r="AI75" s="3" t="str">
        <f t="shared" si="18"/>
        <v/>
      </c>
      <c r="AJ75" s="1"/>
      <c r="AK75" s="3">
        <f t="shared" si="19"/>
        <v>0.06812800624</v>
      </c>
      <c r="AL75" s="1"/>
      <c r="AM75" s="3">
        <f t="shared" si="20"/>
        <v>0.06812800624</v>
      </c>
      <c r="AN75" s="3"/>
    </row>
    <row r="76">
      <c r="A76" s="3">
        <v>1493.0</v>
      </c>
      <c r="B76" s="1" t="s">
        <v>136</v>
      </c>
      <c r="C76" s="3">
        <v>4.0</v>
      </c>
      <c r="D76" s="3">
        <v>1.0</v>
      </c>
      <c r="E76" s="3">
        <f t="shared" ref="E76:F76" si="165">(C76-average(C:C))/stdev(C:C)</f>
        <v>0.2597855365</v>
      </c>
      <c r="F76" s="3">
        <f t="shared" si="165"/>
        <v>0.4732319217</v>
      </c>
      <c r="G76" s="3">
        <f t="shared" si="4"/>
        <v>0.3665087291</v>
      </c>
      <c r="H76" s="3">
        <f t="shared" si="5"/>
        <v>0.6053996441</v>
      </c>
      <c r="I76" s="1"/>
      <c r="J76" s="3">
        <v>45.8</v>
      </c>
      <c r="K76" s="3">
        <v>3.0</v>
      </c>
      <c r="L76" s="3">
        <f t="shared" si="6"/>
        <v>33.3882</v>
      </c>
      <c r="M76" s="3">
        <f t="shared" si="7"/>
        <v>-0.3747942111</v>
      </c>
      <c r="N76" s="3">
        <f t="shared" si="8"/>
        <v>-0.6122043867</v>
      </c>
      <c r="O76" s="1"/>
      <c r="P76" s="3">
        <v>72.71</v>
      </c>
      <c r="Q76" s="3">
        <v>69.04</v>
      </c>
      <c r="R76" s="3">
        <v>53.81</v>
      </c>
      <c r="S76" s="3">
        <v>56.15</v>
      </c>
      <c r="T76" s="3">
        <f t="shared" ref="T76:W76" si="166">(P76-average(P:P))/stdev(P:P)</f>
        <v>-0.1195706403</v>
      </c>
      <c r="U76" s="3">
        <f t="shared" si="166"/>
        <v>0.07059703049</v>
      </c>
      <c r="V76" s="3">
        <f t="shared" si="166"/>
        <v>-1.258264425</v>
      </c>
      <c r="W76" s="3">
        <f t="shared" si="166"/>
        <v>0.02219661491</v>
      </c>
      <c r="X76" s="3">
        <f t="shared" si="10"/>
        <v>-0.321260355</v>
      </c>
      <c r="Y76" s="3">
        <f t="shared" si="11"/>
        <v>-0.5667983371</v>
      </c>
      <c r="Z76" s="3"/>
      <c r="AA76" s="11">
        <v>1111.0</v>
      </c>
      <c r="AB76" s="3">
        <v>27641.0</v>
      </c>
      <c r="AC76" s="9">
        <f t="shared" si="12"/>
        <v>4.441553751</v>
      </c>
      <c r="AD76" s="9" t="b">
        <f t="shared" si="13"/>
        <v>0</v>
      </c>
      <c r="AE76" s="6">
        <f t="shared" si="14"/>
        <v>23.87938794</v>
      </c>
      <c r="AF76" s="3">
        <f t="shared" si="15"/>
        <v>0.7604297976</v>
      </c>
      <c r="AG76" s="10">
        <f t="shared" si="16"/>
        <v>1.767104807</v>
      </c>
      <c r="AH76" s="3">
        <f t="shared" si="17"/>
        <v>1.263767302</v>
      </c>
      <c r="AI76" s="3">
        <f t="shared" si="18"/>
        <v>1.124174053</v>
      </c>
      <c r="AJ76" s="1"/>
      <c r="AK76" s="3">
        <f t="shared" si="19"/>
        <v>0.1376427434</v>
      </c>
      <c r="AL76" s="3">
        <v>-0.1706950527</v>
      </c>
      <c r="AM76" s="3">
        <f t="shared" si="20"/>
        <v>0.06055829438</v>
      </c>
      <c r="AN76" s="3"/>
    </row>
    <row r="77">
      <c r="A77" s="3">
        <v>1998.0</v>
      </c>
      <c r="B77" s="1" t="s">
        <v>231</v>
      </c>
      <c r="C77" s="3">
        <v>4.0</v>
      </c>
      <c r="D77" s="3">
        <v>1.0</v>
      </c>
      <c r="E77" s="3">
        <f t="shared" ref="E77:F77" si="167">(C77-average(C:C))/stdev(C:C)</f>
        <v>0.2597855365</v>
      </c>
      <c r="F77" s="3">
        <f t="shared" si="167"/>
        <v>0.4732319217</v>
      </c>
      <c r="G77" s="3">
        <f t="shared" si="4"/>
        <v>0.3665087291</v>
      </c>
      <c r="H77" s="3">
        <f t="shared" si="5"/>
        <v>0.6053996441</v>
      </c>
      <c r="I77" s="1"/>
      <c r="J77" s="3">
        <v>0.0</v>
      </c>
      <c r="K77" s="3">
        <v>0.0</v>
      </c>
      <c r="L77" s="3">
        <f t="shared" si="6"/>
        <v>0</v>
      </c>
      <c r="M77" s="3">
        <f t="shared" si="7"/>
        <v>-1</v>
      </c>
      <c r="N77" s="3">
        <f t="shared" si="8"/>
        <v>-1</v>
      </c>
      <c r="O77" s="1"/>
      <c r="P77" s="3">
        <v>72.66</v>
      </c>
      <c r="Q77" s="3">
        <v>69.53</v>
      </c>
      <c r="R77" s="3">
        <v>77.34</v>
      </c>
      <c r="S77" s="3">
        <v>70.31</v>
      </c>
      <c r="T77" s="3">
        <f t="shared" ref="T77:W77" si="168">(P77-average(P:P))/stdev(P:P)</f>
        <v>-0.1229125197</v>
      </c>
      <c r="U77" s="3">
        <f t="shared" si="168"/>
        <v>0.1011952653</v>
      </c>
      <c r="V77" s="3">
        <f t="shared" si="168"/>
        <v>0.4221017434</v>
      </c>
      <c r="W77" s="3">
        <f t="shared" si="168"/>
        <v>0.891738299</v>
      </c>
      <c r="X77" s="3">
        <f t="shared" si="10"/>
        <v>0.323030697</v>
      </c>
      <c r="Y77" s="3">
        <f t="shared" si="11"/>
        <v>0.5683578952</v>
      </c>
      <c r="Z77" s="3"/>
      <c r="AA77" s="5"/>
      <c r="AB77" s="1"/>
      <c r="AC77" s="9" t="str">
        <f t="shared" si="12"/>
        <v/>
      </c>
      <c r="AD77" s="9" t="b">
        <f t="shared" si="13"/>
        <v>1</v>
      </c>
      <c r="AE77" s="6" t="str">
        <f t="shared" si="14"/>
        <v/>
      </c>
      <c r="AF77" s="3" t="str">
        <f t="shared" si="15"/>
        <v/>
      </c>
      <c r="AG77" s="10" t="str">
        <f t="shared" si="16"/>
        <v/>
      </c>
      <c r="AH77" s="3" t="str">
        <f t="shared" si="17"/>
        <v/>
      </c>
      <c r="AI77" s="3" t="str">
        <f t="shared" si="18"/>
        <v/>
      </c>
      <c r="AJ77" s="1"/>
      <c r="AK77" s="3">
        <f t="shared" si="19"/>
        <v>0.05791917977</v>
      </c>
      <c r="AL77" s="1"/>
      <c r="AM77" s="3">
        <f t="shared" si="20"/>
        <v>0.05791917977</v>
      </c>
      <c r="AN77" s="3"/>
    </row>
    <row r="78">
      <c r="A78" s="3">
        <v>1462.0</v>
      </c>
      <c r="B78" s="1" t="s">
        <v>128</v>
      </c>
      <c r="C78" s="3">
        <v>4.0</v>
      </c>
      <c r="D78" s="3">
        <v>1.0</v>
      </c>
      <c r="E78" s="3">
        <f t="shared" ref="E78:F78" si="169">(C78-average(C:C))/stdev(C:C)</f>
        <v>0.2597855365</v>
      </c>
      <c r="F78" s="3">
        <f t="shared" si="169"/>
        <v>0.4732319217</v>
      </c>
      <c r="G78" s="3">
        <f t="shared" si="4"/>
        <v>0.3665087291</v>
      </c>
      <c r="H78" s="3">
        <f t="shared" si="5"/>
        <v>0.6053996441</v>
      </c>
      <c r="I78" s="1"/>
      <c r="J78" s="3">
        <v>30.3</v>
      </c>
      <c r="K78" s="3">
        <v>3.0</v>
      </c>
      <c r="L78" s="3">
        <f t="shared" si="6"/>
        <v>22.0887</v>
      </c>
      <c r="M78" s="3">
        <f t="shared" si="7"/>
        <v>-0.4396111526</v>
      </c>
      <c r="N78" s="3">
        <f t="shared" si="8"/>
        <v>-0.6630317885</v>
      </c>
      <c r="O78" s="1"/>
      <c r="P78" s="3">
        <v>85.16</v>
      </c>
      <c r="Q78" s="3">
        <v>75.78</v>
      </c>
      <c r="R78" s="3">
        <v>74.22</v>
      </c>
      <c r="S78" s="3">
        <v>59.38</v>
      </c>
      <c r="T78" s="3">
        <f t="shared" ref="T78:W78" si="170">(P78-average(P:P))/stdev(P:P)</f>
        <v>0.7125573425</v>
      </c>
      <c r="U78" s="3">
        <f t="shared" si="170"/>
        <v>0.4914788728</v>
      </c>
      <c r="V78" s="3">
        <f t="shared" si="170"/>
        <v>0.1992907598</v>
      </c>
      <c r="W78" s="3">
        <f t="shared" si="170"/>
        <v>0.2205454595</v>
      </c>
      <c r="X78" s="3">
        <f t="shared" si="10"/>
        <v>0.4059681086</v>
      </c>
      <c r="Y78" s="3">
        <f t="shared" si="11"/>
        <v>0.6371562671</v>
      </c>
      <c r="Z78" s="3"/>
      <c r="AA78" s="11">
        <v>0.0</v>
      </c>
      <c r="AB78" s="3">
        <v>165.0</v>
      </c>
      <c r="AC78" s="9">
        <f t="shared" si="12"/>
        <v>2.217483944</v>
      </c>
      <c r="AD78" s="9" t="b">
        <f t="shared" si="13"/>
        <v>1</v>
      </c>
      <c r="AE78" s="6" t="str">
        <f t="shared" si="14"/>
        <v/>
      </c>
      <c r="AF78" s="3">
        <f t="shared" si="15"/>
        <v>-0.1372025021</v>
      </c>
      <c r="AG78" s="10" t="str">
        <f t="shared" si="16"/>
        <v/>
      </c>
      <c r="AH78" s="3">
        <f t="shared" si="17"/>
        <v>-0.1372025021</v>
      </c>
      <c r="AI78" s="3">
        <f t="shared" si="18"/>
        <v>-0.370408561</v>
      </c>
      <c r="AJ78" s="1"/>
      <c r="AK78" s="3">
        <f t="shared" si="19"/>
        <v>0.0522788904</v>
      </c>
      <c r="AL78" s="1"/>
      <c r="AM78" s="3">
        <f t="shared" si="20"/>
        <v>0.0522788904</v>
      </c>
      <c r="AN78" s="3"/>
    </row>
    <row r="79">
      <c r="A79" s="3">
        <v>1748.0</v>
      </c>
      <c r="B79" s="1" t="s">
        <v>180</v>
      </c>
      <c r="C79" s="3">
        <v>4.0</v>
      </c>
      <c r="D79" s="3">
        <v>1.0</v>
      </c>
      <c r="E79" s="3">
        <f t="shared" ref="E79:F79" si="171">(C79-average(C:C))/stdev(C:C)</f>
        <v>0.2597855365</v>
      </c>
      <c r="F79" s="3">
        <f t="shared" si="171"/>
        <v>0.4732319217</v>
      </c>
      <c r="G79" s="3">
        <f t="shared" si="4"/>
        <v>0.3665087291</v>
      </c>
      <c r="H79" s="3">
        <f t="shared" si="5"/>
        <v>0.6053996441</v>
      </c>
      <c r="I79" s="1"/>
      <c r="J79" s="3">
        <v>54.3</v>
      </c>
      <c r="K79" s="3">
        <v>1.0</v>
      </c>
      <c r="L79" s="3">
        <f t="shared" si="6"/>
        <v>48.87</v>
      </c>
      <c r="M79" s="3">
        <f t="shared" si="7"/>
        <v>-0.2859864829</v>
      </c>
      <c r="N79" s="3">
        <f t="shared" si="8"/>
        <v>-0.5347770404</v>
      </c>
      <c r="O79" s="1"/>
      <c r="P79" s="3">
        <v>81.06</v>
      </c>
      <c r="Q79" s="3">
        <v>77.34</v>
      </c>
      <c r="R79" s="3">
        <v>81.25</v>
      </c>
      <c r="S79" s="3">
        <v>70.32</v>
      </c>
      <c r="T79" s="3">
        <f t="shared" ref="T79:W79" si="172">(P79-average(P:P))/stdev(P:P)</f>
        <v>0.4385232277</v>
      </c>
      <c r="U79" s="3">
        <f t="shared" si="172"/>
        <v>0.5888936612</v>
      </c>
      <c r="V79" s="3">
        <f t="shared" si="172"/>
        <v>0.7013296108</v>
      </c>
      <c r="W79" s="3">
        <f t="shared" si="172"/>
        <v>0.8923523821</v>
      </c>
      <c r="X79" s="3">
        <f t="shared" si="10"/>
        <v>0.6552747205</v>
      </c>
      <c r="Y79" s="3">
        <f t="shared" si="11"/>
        <v>0.8094904079</v>
      </c>
      <c r="Z79" s="3"/>
      <c r="AA79" s="11">
        <v>0.0</v>
      </c>
      <c r="AB79" s="3">
        <v>0.0</v>
      </c>
      <c r="AC79" s="9">
        <f t="shared" si="12"/>
        <v>0</v>
      </c>
      <c r="AD79" s="9" t="b">
        <f t="shared" si="13"/>
        <v>1</v>
      </c>
      <c r="AE79" s="6" t="str">
        <f t="shared" si="14"/>
        <v/>
      </c>
      <c r="AF79" s="3">
        <f t="shared" si="15"/>
        <v>-1.032176754</v>
      </c>
      <c r="AG79" s="10" t="str">
        <f t="shared" si="16"/>
        <v/>
      </c>
      <c r="AH79" s="3">
        <f t="shared" si="17"/>
        <v>-1.032176754</v>
      </c>
      <c r="AI79" s="3">
        <f t="shared" si="18"/>
        <v>-1.015961</v>
      </c>
      <c r="AJ79" s="1"/>
      <c r="AK79" s="3">
        <f t="shared" si="19"/>
        <v>-0.03396199721</v>
      </c>
      <c r="AL79" s="3">
        <v>0.2790878559</v>
      </c>
      <c r="AM79" s="3">
        <f t="shared" si="20"/>
        <v>0.04430046607</v>
      </c>
      <c r="AN79" s="3"/>
    </row>
    <row r="80">
      <c r="A80" s="3">
        <v>1791.0</v>
      </c>
      <c r="B80" s="1" t="s">
        <v>191</v>
      </c>
      <c r="C80" s="3">
        <v>4.0</v>
      </c>
      <c r="D80" s="3">
        <v>1.0</v>
      </c>
      <c r="E80" s="3">
        <f t="shared" ref="E80:F80" si="173">(C80-average(C:C))/stdev(C:C)</f>
        <v>0.2597855365</v>
      </c>
      <c r="F80" s="3">
        <f t="shared" si="173"/>
        <v>0.4732319217</v>
      </c>
      <c r="G80" s="3">
        <f t="shared" si="4"/>
        <v>0.3665087291</v>
      </c>
      <c r="H80" s="3">
        <f t="shared" si="5"/>
        <v>0.6053996441</v>
      </c>
      <c r="I80" s="1"/>
      <c r="J80" s="3">
        <v>27.5</v>
      </c>
      <c r="K80" s="3">
        <v>1.0</v>
      </c>
      <c r="L80" s="3">
        <f t="shared" si="6"/>
        <v>24.75</v>
      </c>
      <c r="M80" s="3">
        <f t="shared" si="7"/>
        <v>-0.424345227</v>
      </c>
      <c r="N80" s="3">
        <f t="shared" si="8"/>
        <v>-0.651417859</v>
      </c>
      <c r="O80" s="1"/>
      <c r="P80" s="3">
        <v>82.03</v>
      </c>
      <c r="Q80" s="3">
        <v>64.84</v>
      </c>
      <c r="R80" s="3">
        <v>65.63</v>
      </c>
      <c r="S80" s="3">
        <v>47.66</v>
      </c>
      <c r="T80" s="3">
        <f t="shared" ref="T80:W80" si="174">(P80-average(P:P))/stdev(P:P)</f>
        <v>0.503355689</v>
      </c>
      <c r="U80" s="3">
        <f t="shared" si="174"/>
        <v>-0.1916735537</v>
      </c>
      <c r="V80" s="3">
        <f t="shared" si="174"/>
        <v>-0.4141535831</v>
      </c>
      <c r="W80" s="3">
        <f t="shared" si="174"/>
        <v>-0.4991599457</v>
      </c>
      <c r="X80" s="3">
        <f t="shared" si="10"/>
        <v>-0.1504078484</v>
      </c>
      <c r="Y80" s="3">
        <f t="shared" si="11"/>
        <v>-0.3878245072</v>
      </c>
      <c r="Z80" s="3"/>
      <c r="AA80" s="11">
        <v>0.0</v>
      </c>
      <c r="AB80" s="3">
        <v>21715.0</v>
      </c>
      <c r="AC80" s="9">
        <f t="shared" si="12"/>
        <v>4.336759834</v>
      </c>
      <c r="AD80" s="9" t="b">
        <f t="shared" si="13"/>
        <v>1</v>
      </c>
      <c r="AE80" s="6" t="str">
        <f t="shared" si="14"/>
        <v/>
      </c>
      <c r="AF80" s="3">
        <f t="shared" si="15"/>
        <v>0.7181350798</v>
      </c>
      <c r="AG80" s="10" t="str">
        <f t="shared" si="16"/>
        <v/>
      </c>
      <c r="AH80" s="3">
        <f t="shared" si="17"/>
        <v>0.7181350798</v>
      </c>
      <c r="AI80" s="3">
        <f t="shared" si="18"/>
        <v>0.8474285101</v>
      </c>
      <c r="AJ80" s="1"/>
      <c r="AK80" s="3">
        <f t="shared" si="19"/>
        <v>0.103396447</v>
      </c>
      <c r="AL80" s="3">
        <v>-0.1899393325</v>
      </c>
      <c r="AM80" s="3">
        <f t="shared" si="20"/>
        <v>0.03006250214</v>
      </c>
      <c r="AN80" s="3"/>
    </row>
    <row r="81">
      <c r="A81" s="3">
        <v>1591.0</v>
      </c>
      <c r="B81" s="1" t="s">
        <v>150</v>
      </c>
      <c r="C81" s="3">
        <v>2.0</v>
      </c>
      <c r="D81" s="3">
        <v>0.0</v>
      </c>
      <c r="E81" s="3">
        <f t="shared" ref="E81:F81" si="175">(C81-average(C:C))/stdev(C:C)</f>
        <v>-3.919373094</v>
      </c>
      <c r="F81" s="3">
        <f t="shared" si="175"/>
        <v>-2.101706476</v>
      </c>
      <c r="G81" s="3">
        <f t="shared" si="4"/>
        <v>-3.010539785</v>
      </c>
      <c r="H81" s="3">
        <f t="shared" si="5"/>
        <v>-1.735090714</v>
      </c>
      <c r="I81" s="1"/>
      <c r="J81" s="3">
        <v>214.9</v>
      </c>
      <c r="K81" s="3">
        <v>3.0</v>
      </c>
      <c r="L81" s="3">
        <f t="shared" si="6"/>
        <v>156.6621</v>
      </c>
      <c r="M81" s="3">
        <f t="shared" si="7"/>
        <v>0.3323377119</v>
      </c>
      <c r="N81" s="3">
        <f t="shared" si="8"/>
        <v>0.5764873909</v>
      </c>
      <c r="O81" s="1"/>
      <c r="P81" s="3">
        <v>71.16</v>
      </c>
      <c r="Q81" s="3">
        <v>69.92</v>
      </c>
      <c r="R81" s="3">
        <v>70.51</v>
      </c>
      <c r="S81" s="3">
        <v>64.47</v>
      </c>
      <c r="T81" s="3">
        <f t="shared" ref="T81:W81" si="176">(P81-average(P:P))/stdev(P:P)</f>
        <v>-0.2231689032</v>
      </c>
      <c r="U81" s="3">
        <f t="shared" si="176"/>
        <v>0.1255489624</v>
      </c>
      <c r="V81" s="3">
        <f t="shared" si="176"/>
        <v>-0.06565435222</v>
      </c>
      <c r="W81" s="3">
        <f t="shared" si="176"/>
        <v>0.5331137626</v>
      </c>
      <c r="X81" s="3">
        <f t="shared" si="10"/>
        <v>0.09245986741</v>
      </c>
      <c r="Y81" s="3">
        <f t="shared" si="11"/>
        <v>0.3040721418</v>
      </c>
      <c r="Z81" s="3"/>
      <c r="AA81" s="11">
        <v>86900.0</v>
      </c>
      <c r="AB81" s="3">
        <v>1185926.0</v>
      </c>
      <c r="AC81" s="9">
        <f t="shared" si="12"/>
        <v>6.074057591</v>
      </c>
      <c r="AD81" s="9" t="b">
        <f t="shared" si="13"/>
        <v>0</v>
      </c>
      <c r="AE81" s="6">
        <f t="shared" si="14"/>
        <v>12.64701956</v>
      </c>
      <c r="AF81" s="3">
        <f t="shared" si="15"/>
        <v>1.419306678</v>
      </c>
      <c r="AG81" s="10">
        <f t="shared" si="16"/>
        <v>0.8079385756</v>
      </c>
      <c r="AH81" s="3">
        <f t="shared" si="17"/>
        <v>1.113622627</v>
      </c>
      <c r="AI81" s="3">
        <f t="shared" si="18"/>
        <v>1.055283197</v>
      </c>
      <c r="AJ81" s="1"/>
      <c r="AK81" s="3">
        <f t="shared" si="19"/>
        <v>0.0501880041</v>
      </c>
      <c r="AL81" s="3">
        <v>-0.04866581836</v>
      </c>
      <c r="AM81" s="3">
        <f t="shared" si="20"/>
        <v>0.02547454849</v>
      </c>
      <c r="AN81" s="3"/>
    </row>
    <row r="82">
      <c r="A82" s="3">
        <v>1754.0</v>
      </c>
      <c r="B82" s="1" t="s">
        <v>182</v>
      </c>
      <c r="C82" s="3">
        <v>4.0</v>
      </c>
      <c r="D82" s="3">
        <v>1.0</v>
      </c>
      <c r="E82" s="3">
        <f t="shared" ref="E82:F82" si="177">(C82-average(C:C))/stdev(C:C)</f>
        <v>0.2597855365</v>
      </c>
      <c r="F82" s="3">
        <f t="shared" si="177"/>
        <v>0.4732319217</v>
      </c>
      <c r="G82" s="3">
        <f t="shared" si="4"/>
        <v>0.3665087291</v>
      </c>
      <c r="H82" s="3">
        <f t="shared" si="5"/>
        <v>0.6053996441</v>
      </c>
      <c r="I82" s="1"/>
      <c r="J82" s="3">
        <v>51.4</v>
      </c>
      <c r="K82" s="3">
        <v>1.0</v>
      </c>
      <c r="L82" s="3">
        <f t="shared" si="6"/>
        <v>46.26</v>
      </c>
      <c r="M82" s="3">
        <f t="shared" si="7"/>
        <v>-0.3009581381</v>
      </c>
      <c r="N82" s="3">
        <f t="shared" si="8"/>
        <v>-0.5485965166</v>
      </c>
      <c r="O82" s="1"/>
      <c r="P82" s="3">
        <v>60.35</v>
      </c>
      <c r="Q82" s="3">
        <v>52.73</v>
      </c>
      <c r="R82" s="3">
        <v>61.53</v>
      </c>
      <c r="S82" s="3">
        <v>50.39</v>
      </c>
      <c r="T82" s="3">
        <f t="shared" ref="T82:W82" si="178">(P82-average(P:P))/stdev(P:P)</f>
        <v>-0.94568324</v>
      </c>
      <c r="U82" s="3">
        <f t="shared" si="178"/>
        <v>-0.9478870716</v>
      </c>
      <c r="V82" s="3">
        <f t="shared" si="178"/>
        <v>-0.706950068</v>
      </c>
      <c r="W82" s="3">
        <f t="shared" si="178"/>
        <v>-0.3315152566</v>
      </c>
      <c r="X82" s="3">
        <f t="shared" si="10"/>
        <v>-0.7330089091</v>
      </c>
      <c r="Y82" s="3">
        <f t="shared" si="11"/>
        <v>-0.8561593947</v>
      </c>
      <c r="Z82" s="3"/>
      <c r="AA82" s="11">
        <v>0.0</v>
      </c>
      <c r="AB82" s="3">
        <v>4638.0</v>
      </c>
      <c r="AC82" s="9">
        <f t="shared" si="12"/>
        <v>3.666330744</v>
      </c>
      <c r="AD82" s="9" t="b">
        <f t="shared" si="13"/>
        <v>1</v>
      </c>
      <c r="AE82" s="6" t="str">
        <f t="shared" si="14"/>
        <v/>
      </c>
      <c r="AF82" s="3">
        <f t="shared" si="15"/>
        <v>0.4475505849</v>
      </c>
      <c r="AG82" s="10" t="str">
        <f t="shared" si="16"/>
        <v/>
      </c>
      <c r="AH82" s="3">
        <f t="shared" si="17"/>
        <v>0.4475505849</v>
      </c>
      <c r="AI82" s="3">
        <f t="shared" si="18"/>
        <v>0.6689922159</v>
      </c>
      <c r="AJ82" s="1"/>
      <c r="AK82" s="3">
        <f t="shared" si="19"/>
        <v>-0.03259101283</v>
      </c>
      <c r="AL82" s="3">
        <v>0.1874877346</v>
      </c>
      <c r="AM82" s="3">
        <f t="shared" si="20"/>
        <v>0.02242867403</v>
      </c>
      <c r="AN82" s="3"/>
    </row>
    <row r="83">
      <c r="A83" s="3">
        <v>877.0</v>
      </c>
      <c r="B83" s="1" t="s">
        <v>70</v>
      </c>
      <c r="C83" s="3">
        <v>4.0</v>
      </c>
      <c r="D83" s="3">
        <v>1.0</v>
      </c>
      <c r="E83" s="3">
        <f t="shared" ref="E83:F83" si="179">(C83-average(C:C))/stdev(C:C)</f>
        <v>0.2597855365</v>
      </c>
      <c r="F83" s="3">
        <f t="shared" si="179"/>
        <v>0.4732319217</v>
      </c>
      <c r="G83" s="3">
        <f t="shared" si="4"/>
        <v>0.3665087291</v>
      </c>
      <c r="H83" s="3">
        <f t="shared" si="5"/>
        <v>0.6053996441</v>
      </c>
      <c r="I83" s="1"/>
      <c r="J83" s="3">
        <v>131.3</v>
      </c>
      <c r="K83" s="3">
        <v>9.0</v>
      </c>
      <c r="L83" s="3">
        <f t="shared" si="6"/>
        <v>50.86831021</v>
      </c>
      <c r="M83" s="3">
        <f t="shared" si="7"/>
        <v>-0.2745236433</v>
      </c>
      <c r="N83" s="3">
        <f t="shared" si="8"/>
        <v>-0.523950039</v>
      </c>
      <c r="O83" s="1"/>
      <c r="P83" s="3">
        <v>82.57</v>
      </c>
      <c r="Q83" s="3">
        <v>85.98</v>
      </c>
      <c r="R83" s="3">
        <v>87.82</v>
      </c>
      <c r="S83" s="3">
        <v>68.74</v>
      </c>
      <c r="T83" s="3">
        <f t="shared" ref="T83:W83" si="180">(P83-average(P:P))/stdev(P:P)</f>
        <v>0.5394479871</v>
      </c>
      <c r="U83" s="3">
        <f t="shared" si="180"/>
        <v>1.12842172</v>
      </c>
      <c r="V83" s="3">
        <f t="shared" si="180"/>
        <v>1.170518124</v>
      </c>
      <c r="W83" s="3">
        <f t="shared" si="180"/>
        <v>0.7953272507</v>
      </c>
      <c r="X83" s="3">
        <f t="shared" si="10"/>
        <v>0.9084287706</v>
      </c>
      <c r="Y83" s="3">
        <f t="shared" si="11"/>
        <v>0.9531152976</v>
      </c>
      <c r="Z83" s="3"/>
      <c r="AA83" s="11">
        <v>0.0</v>
      </c>
      <c r="AB83" s="3">
        <v>0.0</v>
      </c>
      <c r="AC83" s="9">
        <f t="shared" si="12"/>
        <v>0</v>
      </c>
      <c r="AD83" s="9" t="b">
        <f t="shared" si="13"/>
        <v>1</v>
      </c>
      <c r="AE83" s="6" t="str">
        <f t="shared" si="14"/>
        <v/>
      </c>
      <c r="AF83" s="3">
        <f t="shared" si="15"/>
        <v>-1.032176754</v>
      </c>
      <c r="AG83" s="10" t="str">
        <f t="shared" si="16"/>
        <v/>
      </c>
      <c r="AH83" s="3">
        <f t="shared" si="17"/>
        <v>-1.032176754</v>
      </c>
      <c r="AI83" s="3">
        <f t="shared" si="18"/>
        <v>-1.015961</v>
      </c>
      <c r="AJ83" s="1"/>
      <c r="AK83" s="3">
        <f t="shared" si="19"/>
        <v>0.004650975584</v>
      </c>
      <c r="AL83" s="3">
        <v>0.01010077346</v>
      </c>
      <c r="AM83" s="3">
        <f t="shared" si="20"/>
        <v>0.006013425053</v>
      </c>
      <c r="AN83" s="3"/>
    </row>
    <row r="84">
      <c r="A84" s="3">
        <v>1251.0</v>
      </c>
      <c r="B84" s="1" t="s">
        <v>96</v>
      </c>
      <c r="C84" s="3">
        <v>4.0</v>
      </c>
      <c r="D84" s="3">
        <v>1.0</v>
      </c>
      <c r="E84" s="3">
        <f t="shared" ref="E84:F84" si="181">(C84-average(C:C))/stdev(C:C)</f>
        <v>0.2597855365</v>
      </c>
      <c r="F84" s="3">
        <f t="shared" si="181"/>
        <v>0.4732319217</v>
      </c>
      <c r="G84" s="3">
        <f t="shared" si="4"/>
        <v>0.3665087291</v>
      </c>
      <c r="H84" s="3">
        <f t="shared" si="5"/>
        <v>0.6053996441</v>
      </c>
      <c r="I84" s="1"/>
      <c r="J84" s="3">
        <v>36.2</v>
      </c>
      <c r="K84" s="3">
        <v>5.0</v>
      </c>
      <c r="L84" s="3">
        <f t="shared" si="6"/>
        <v>21.375738</v>
      </c>
      <c r="M84" s="3">
        <f t="shared" si="7"/>
        <v>-0.4437008925</v>
      </c>
      <c r="N84" s="3">
        <f t="shared" si="8"/>
        <v>-0.6661087693</v>
      </c>
      <c r="O84" s="1"/>
      <c r="P84" s="3">
        <v>57.03</v>
      </c>
      <c r="Q84" s="3">
        <v>72.49</v>
      </c>
      <c r="R84" s="3">
        <v>77.61</v>
      </c>
      <c r="S84" s="3">
        <v>61.5</v>
      </c>
      <c r="T84" s="3">
        <f t="shared" ref="T84:W84" si="182">(P84-average(P:P))/stdev(P:P)</f>
        <v>-1.167584035</v>
      </c>
      <c r="U84" s="3">
        <f t="shared" si="182"/>
        <v>0.2860335818</v>
      </c>
      <c r="V84" s="3">
        <f t="shared" si="182"/>
        <v>0.4413834632</v>
      </c>
      <c r="W84" s="3">
        <f t="shared" si="182"/>
        <v>0.3507310789</v>
      </c>
      <c r="X84" s="3">
        <f t="shared" si="10"/>
        <v>-0.02235897789</v>
      </c>
      <c r="Y84" s="3">
        <f t="shared" si="11"/>
        <v>-0.1495291874</v>
      </c>
      <c r="Z84" s="3"/>
      <c r="AA84" s="11">
        <v>37100.0</v>
      </c>
      <c r="AB84" s="3">
        <v>4543.0</v>
      </c>
      <c r="AC84" s="9">
        <f t="shared" si="12"/>
        <v>3.657342737</v>
      </c>
      <c r="AD84" s="9" t="b">
        <f t="shared" si="13"/>
        <v>0</v>
      </c>
      <c r="AE84" s="6">
        <f t="shared" si="14"/>
        <v>-0.8775471698</v>
      </c>
      <c r="AF84" s="3">
        <f t="shared" si="15"/>
        <v>0.4439230342</v>
      </c>
      <c r="AG84" s="10">
        <f t="shared" si="16"/>
        <v>-0.3469654721</v>
      </c>
      <c r="AH84" s="3">
        <f t="shared" si="17"/>
        <v>0.04847878109</v>
      </c>
      <c r="AI84" s="3">
        <f t="shared" si="18"/>
        <v>0.2201789751</v>
      </c>
      <c r="AJ84" s="1"/>
      <c r="AK84" s="3">
        <f t="shared" si="19"/>
        <v>0.002485165636</v>
      </c>
      <c r="AL84" s="3">
        <v>0.01419134671</v>
      </c>
      <c r="AM84" s="3">
        <f t="shared" si="20"/>
        <v>0.005411710904</v>
      </c>
      <c r="AN84" s="3"/>
    </row>
    <row r="85">
      <c r="A85" s="3">
        <v>1607.0</v>
      </c>
      <c r="B85" s="1" t="s">
        <v>156</v>
      </c>
      <c r="C85" s="3">
        <v>4.0</v>
      </c>
      <c r="D85" s="3">
        <v>1.0</v>
      </c>
      <c r="E85" s="3">
        <f t="shared" ref="E85:F85" si="183">(C85-average(C:C))/stdev(C:C)</f>
        <v>0.2597855365</v>
      </c>
      <c r="F85" s="3">
        <f t="shared" si="183"/>
        <v>0.4732319217</v>
      </c>
      <c r="G85" s="3">
        <f t="shared" si="4"/>
        <v>0.3665087291</v>
      </c>
      <c r="H85" s="3">
        <f t="shared" si="5"/>
        <v>0.6053996441</v>
      </c>
      <c r="I85" s="1"/>
      <c r="J85" s="3">
        <v>49.3</v>
      </c>
      <c r="K85" s="3">
        <v>3.0</v>
      </c>
      <c r="L85" s="3">
        <f t="shared" si="6"/>
        <v>35.9397</v>
      </c>
      <c r="M85" s="3">
        <f t="shared" si="7"/>
        <v>-0.3601581275</v>
      </c>
      <c r="N85" s="3">
        <f t="shared" si="8"/>
        <v>-0.6001317585</v>
      </c>
      <c r="O85" s="1"/>
      <c r="P85" s="3">
        <v>92.19</v>
      </c>
      <c r="Q85" s="3">
        <v>79.69</v>
      </c>
      <c r="R85" s="3">
        <v>78.91</v>
      </c>
      <c r="S85" s="3">
        <v>72.66</v>
      </c>
      <c r="T85" s="3">
        <f t="shared" ref="T85:W85" si="184">(P85-average(P:P))/stdev(P:P)</f>
        <v>1.182425593</v>
      </c>
      <c r="U85" s="3">
        <f t="shared" si="184"/>
        <v>0.7356402976</v>
      </c>
      <c r="V85" s="3">
        <f t="shared" si="184"/>
        <v>0.534221373</v>
      </c>
      <c r="W85" s="3">
        <f t="shared" si="184"/>
        <v>1.03604783</v>
      </c>
      <c r="X85" s="3">
        <f t="shared" si="10"/>
        <v>0.8720837734</v>
      </c>
      <c r="Y85" s="3">
        <f t="shared" si="11"/>
        <v>0.933854257</v>
      </c>
      <c r="Z85" s="3"/>
      <c r="AA85" s="11">
        <v>0.0</v>
      </c>
      <c r="AB85" s="3">
        <v>0.0</v>
      </c>
      <c r="AC85" s="9">
        <f t="shared" si="12"/>
        <v>0</v>
      </c>
      <c r="AD85" s="9" t="b">
        <f t="shared" si="13"/>
        <v>1</v>
      </c>
      <c r="AE85" s="6" t="str">
        <f t="shared" si="14"/>
        <v/>
      </c>
      <c r="AF85" s="3">
        <f t="shared" si="15"/>
        <v>-1.032176754</v>
      </c>
      <c r="AG85" s="10" t="str">
        <f t="shared" si="16"/>
        <v/>
      </c>
      <c r="AH85" s="3">
        <f t="shared" si="17"/>
        <v>-1.032176754</v>
      </c>
      <c r="AI85" s="3">
        <f t="shared" si="18"/>
        <v>-1.015961</v>
      </c>
      <c r="AJ85" s="1"/>
      <c r="AK85" s="3">
        <f t="shared" si="19"/>
        <v>-0.01920971445</v>
      </c>
      <c r="AL85" s="1"/>
      <c r="AM85" s="3">
        <f t="shared" si="20"/>
        <v>-0.01920971445</v>
      </c>
      <c r="AN85" s="3"/>
    </row>
    <row r="86">
      <c r="A86" s="3">
        <v>949.0</v>
      </c>
      <c r="B86" s="1" t="s">
        <v>74</v>
      </c>
      <c r="C86" s="3">
        <v>4.0</v>
      </c>
      <c r="D86" s="3">
        <v>1.0</v>
      </c>
      <c r="E86" s="3">
        <f t="shared" ref="E86:F86" si="185">(C86-average(C:C))/stdev(C:C)</f>
        <v>0.2597855365</v>
      </c>
      <c r="F86" s="3">
        <f t="shared" si="185"/>
        <v>0.4732319217</v>
      </c>
      <c r="G86" s="3">
        <f t="shared" si="4"/>
        <v>0.3665087291</v>
      </c>
      <c r="H86" s="3">
        <f t="shared" si="5"/>
        <v>0.6053996441</v>
      </c>
      <c r="I86" s="1"/>
      <c r="J86" s="3">
        <v>29.4</v>
      </c>
      <c r="K86" s="3">
        <v>9.0</v>
      </c>
      <c r="L86" s="3">
        <f t="shared" si="6"/>
        <v>11.39016238</v>
      </c>
      <c r="M86" s="3">
        <f t="shared" si="7"/>
        <v>-0.5009808138</v>
      </c>
      <c r="N86" s="3">
        <f t="shared" si="8"/>
        <v>-0.7077999815</v>
      </c>
      <c r="O86" s="1"/>
      <c r="P86" s="3">
        <v>85.96</v>
      </c>
      <c r="Q86" s="3">
        <v>77.63</v>
      </c>
      <c r="R86" s="3">
        <v>71.57</v>
      </c>
      <c r="S86" s="3">
        <v>52.91</v>
      </c>
      <c r="T86" s="3">
        <f t="shared" ref="T86:W86" si="186">(P86-average(P:P))/stdev(P:P)</f>
        <v>0.7660274137</v>
      </c>
      <c r="U86" s="3">
        <f t="shared" si="186"/>
        <v>0.6070028206</v>
      </c>
      <c r="V86" s="3">
        <f t="shared" si="186"/>
        <v>0.0100442512</v>
      </c>
      <c r="W86" s="3">
        <f t="shared" si="186"/>
        <v>-0.1767663128</v>
      </c>
      <c r="X86" s="3">
        <f t="shared" si="10"/>
        <v>0.3015770432</v>
      </c>
      <c r="Y86" s="3">
        <f t="shared" si="11"/>
        <v>0.5491603074</v>
      </c>
      <c r="Z86" s="3"/>
      <c r="AA86" s="11">
        <v>51300.0</v>
      </c>
      <c r="AB86" s="3">
        <v>0.0</v>
      </c>
      <c r="AC86" s="9">
        <f t="shared" si="12"/>
        <v>0</v>
      </c>
      <c r="AD86" s="9" t="b">
        <f t="shared" si="13"/>
        <v>0</v>
      </c>
      <c r="AE86" s="6">
        <f t="shared" si="14"/>
        <v>-1</v>
      </c>
      <c r="AF86" s="3">
        <f t="shared" si="15"/>
        <v>-1.032176754</v>
      </c>
      <c r="AG86" s="10">
        <f t="shared" si="16"/>
        <v>-0.3574220931</v>
      </c>
      <c r="AH86" s="3">
        <f t="shared" si="17"/>
        <v>-0.6947994238</v>
      </c>
      <c r="AI86" s="3">
        <f t="shared" si="18"/>
        <v>-0.8335462937</v>
      </c>
      <c r="AJ86" s="1"/>
      <c r="AK86" s="3">
        <f t="shared" si="19"/>
        <v>-0.09669658094</v>
      </c>
      <c r="AL86" s="3">
        <v>0.2050104853</v>
      </c>
      <c r="AM86" s="3">
        <f t="shared" si="20"/>
        <v>-0.02126981438</v>
      </c>
      <c r="AN86" s="3"/>
    </row>
    <row r="87">
      <c r="A87" s="3">
        <v>541.0</v>
      </c>
      <c r="B87" s="1" t="s">
        <v>51</v>
      </c>
      <c r="C87" s="3">
        <v>4.0</v>
      </c>
      <c r="D87" s="3">
        <v>1.0</v>
      </c>
      <c r="E87" s="3">
        <f t="shared" ref="E87:F87" si="187">(C87-average(C:C))/stdev(C:C)</f>
        <v>0.2597855365</v>
      </c>
      <c r="F87" s="3">
        <f t="shared" si="187"/>
        <v>0.4732319217</v>
      </c>
      <c r="G87" s="3">
        <f t="shared" si="4"/>
        <v>0.3665087291</v>
      </c>
      <c r="H87" s="3">
        <f t="shared" si="5"/>
        <v>0.6053996441</v>
      </c>
      <c r="I87" s="1"/>
      <c r="J87" s="3">
        <v>62.9</v>
      </c>
      <c r="K87" s="3">
        <v>11.0</v>
      </c>
      <c r="L87" s="3">
        <f t="shared" si="6"/>
        <v>19.73868649</v>
      </c>
      <c r="M87" s="3">
        <f t="shared" si="7"/>
        <v>-0.453091456</v>
      </c>
      <c r="N87" s="3">
        <f t="shared" si="8"/>
        <v>-0.6731206846</v>
      </c>
      <c r="O87" s="1"/>
      <c r="P87" s="3">
        <v>88.63</v>
      </c>
      <c r="Q87" s="3">
        <v>79.48</v>
      </c>
      <c r="R87" s="3">
        <v>89.24</v>
      </c>
      <c r="S87" s="3">
        <v>71.72</v>
      </c>
      <c r="T87" s="3">
        <f t="shared" ref="T87:W87" si="188">(P87-average(P:P))/stdev(P:P)</f>
        <v>0.9444837763</v>
      </c>
      <c r="U87" s="3">
        <f t="shared" si="188"/>
        <v>0.7225267684</v>
      </c>
      <c r="V87" s="3">
        <f t="shared" si="188"/>
        <v>1.271925688</v>
      </c>
      <c r="W87" s="3">
        <f t="shared" si="188"/>
        <v>0.9783240175</v>
      </c>
      <c r="X87" s="3">
        <f t="shared" si="10"/>
        <v>0.9793150624</v>
      </c>
      <c r="Y87" s="3">
        <f t="shared" si="11"/>
        <v>0.9896034875</v>
      </c>
      <c r="Z87" s="3"/>
      <c r="AA87" s="11">
        <v>0.0</v>
      </c>
      <c r="AB87" s="3">
        <v>0.0</v>
      </c>
      <c r="AC87" s="9">
        <f t="shared" si="12"/>
        <v>0</v>
      </c>
      <c r="AD87" s="9" t="b">
        <f t="shared" si="13"/>
        <v>1</v>
      </c>
      <c r="AE87" s="6" t="str">
        <f t="shared" si="14"/>
        <v/>
      </c>
      <c r="AF87" s="3">
        <f t="shared" si="15"/>
        <v>-1.032176754</v>
      </c>
      <c r="AG87" s="10" t="str">
        <f t="shared" si="16"/>
        <v/>
      </c>
      <c r="AH87" s="3">
        <f t="shared" si="17"/>
        <v>-1.032176754</v>
      </c>
      <c r="AI87" s="3">
        <f t="shared" si="18"/>
        <v>-1.015961</v>
      </c>
      <c r="AJ87" s="1"/>
      <c r="AK87" s="3">
        <f t="shared" si="19"/>
        <v>-0.02351963835</v>
      </c>
      <c r="AL87" s="3">
        <v>-0.01672409905</v>
      </c>
      <c r="AM87" s="3">
        <f t="shared" si="20"/>
        <v>-0.02182075352</v>
      </c>
      <c r="AN87" s="3"/>
    </row>
    <row r="88">
      <c r="A88" s="3">
        <v>1401.0</v>
      </c>
      <c r="B88" s="1" t="s">
        <v>107</v>
      </c>
      <c r="C88" s="3">
        <v>4.0</v>
      </c>
      <c r="D88" s="3">
        <v>1.0</v>
      </c>
      <c r="E88" s="3">
        <f t="shared" ref="E88:F88" si="189">(C88-average(C:C))/stdev(C:C)</f>
        <v>0.2597855365</v>
      </c>
      <c r="F88" s="3">
        <f t="shared" si="189"/>
        <v>0.4732319217</v>
      </c>
      <c r="G88" s="3">
        <f t="shared" si="4"/>
        <v>0.3665087291</v>
      </c>
      <c r="H88" s="3">
        <f t="shared" si="5"/>
        <v>0.6053996441</v>
      </c>
      <c r="I88" s="1"/>
      <c r="J88" s="3">
        <v>96.9</v>
      </c>
      <c r="K88" s="3">
        <v>4.0</v>
      </c>
      <c r="L88" s="3">
        <f t="shared" si="6"/>
        <v>63.57609</v>
      </c>
      <c r="M88" s="3">
        <f t="shared" si="7"/>
        <v>-0.2016284339</v>
      </c>
      <c r="N88" s="3">
        <f t="shared" si="8"/>
        <v>-0.4490305489</v>
      </c>
      <c r="O88" s="1"/>
      <c r="P88" s="3">
        <v>79.16</v>
      </c>
      <c r="Q88" s="3">
        <v>71.67</v>
      </c>
      <c r="R88" s="3">
        <v>81.24</v>
      </c>
      <c r="S88" s="3">
        <v>56.13</v>
      </c>
      <c r="T88" s="3">
        <f t="shared" ref="T88:W88" si="190">(P88-average(P:P))/stdev(P:P)</f>
        <v>0.3115318086</v>
      </c>
      <c r="U88" s="3">
        <f t="shared" si="190"/>
        <v>0.2348283725</v>
      </c>
      <c r="V88" s="3">
        <f t="shared" si="190"/>
        <v>0.700615473</v>
      </c>
      <c r="W88" s="3">
        <f t="shared" si="190"/>
        <v>0.02096844869</v>
      </c>
      <c r="X88" s="3">
        <f t="shared" si="10"/>
        <v>0.3169860257</v>
      </c>
      <c r="Y88" s="3">
        <f t="shared" si="11"/>
        <v>0.5630151203</v>
      </c>
      <c r="Z88" s="3"/>
      <c r="AA88" s="11">
        <v>588.0</v>
      </c>
      <c r="AB88" s="3">
        <v>0.0</v>
      </c>
      <c r="AC88" s="9">
        <f t="shared" si="12"/>
        <v>0</v>
      </c>
      <c r="AD88" s="9" t="b">
        <f t="shared" si="13"/>
        <v>1</v>
      </c>
      <c r="AE88" s="6" t="str">
        <f t="shared" si="14"/>
        <v/>
      </c>
      <c r="AF88" s="3">
        <f t="shared" si="15"/>
        <v>-1.032176754</v>
      </c>
      <c r="AG88" s="10" t="str">
        <f t="shared" si="16"/>
        <v/>
      </c>
      <c r="AH88" s="3">
        <f t="shared" si="17"/>
        <v>-1.032176754</v>
      </c>
      <c r="AI88" s="3">
        <f t="shared" si="18"/>
        <v>-1.015961</v>
      </c>
      <c r="AJ88" s="1"/>
      <c r="AK88" s="3">
        <f t="shared" si="19"/>
        <v>-0.07414419623</v>
      </c>
      <c r="AL88" s="3">
        <v>0.125397843</v>
      </c>
      <c r="AM88" s="3">
        <f t="shared" si="20"/>
        <v>-0.02425868642</v>
      </c>
      <c r="AN88" s="3"/>
    </row>
    <row r="89">
      <c r="A89" s="3">
        <v>758.0</v>
      </c>
      <c r="B89" s="1" t="s">
        <v>269</v>
      </c>
      <c r="C89" s="3">
        <v>2.0</v>
      </c>
      <c r="D89" s="3">
        <v>0.0</v>
      </c>
      <c r="E89" s="3">
        <f t="shared" ref="E89:F89" si="191">(C89-average(C:C))/stdev(C:C)</f>
        <v>-3.919373094</v>
      </c>
      <c r="F89" s="3">
        <f t="shared" si="191"/>
        <v>-2.101706476</v>
      </c>
      <c r="G89" s="3">
        <f t="shared" si="4"/>
        <v>-3.010539785</v>
      </c>
      <c r="H89" s="3">
        <f t="shared" si="5"/>
        <v>-1.735090714</v>
      </c>
      <c r="I89" s="1"/>
      <c r="J89" s="3">
        <v>350.5</v>
      </c>
      <c r="K89" s="3">
        <v>10.0</v>
      </c>
      <c r="L89" s="3">
        <f t="shared" si="6"/>
        <v>122.2117933</v>
      </c>
      <c r="M89" s="3">
        <f t="shared" si="7"/>
        <v>0.1347215769</v>
      </c>
      <c r="N89" s="3">
        <f t="shared" si="8"/>
        <v>0.3670443801</v>
      </c>
      <c r="O89" s="1"/>
      <c r="P89" s="3">
        <v>73.11</v>
      </c>
      <c r="Q89" s="3">
        <v>68.1</v>
      </c>
      <c r="R89" s="3">
        <v>77.49</v>
      </c>
      <c r="S89" s="3">
        <v>62.27</v>
      </c>
      <c r="T89" s="3">
        <f t="shared" ref="T89:W89" si="192">(P89-average(P:P))/stdev(P:P)</f>
        <v>-0.09283560467</v>
      </c>
      <c r="U89" s="3">
        <f t="shared" si="192"/>
        <v>0.01189837592</v>
      </c>
      <c r="V89" s="3">
        <f t="shared" si="192"/>
        <v>0.43281381</v>
      </c>
      <c r="W89" s="3">
        <f t="shared" si="192"/>
        <v>0.3980154784</v>
      </c>
      <c r="X89" s="3">
        <f t="shared" si="10"/>
        <v>0.1874730149</v>
      </c>
      <c r="Y89" s="3">
        <f t="shared" si="11"/>
        <v>0.4329815411</v>
      </c>
      <c r="Z89" s="3"/>
      <c r="AA89" s="11">
        <v>348600.0</v>
      </c>
      <c r="AB89" s="3">
        <v>295885.0</v>
      </c>
      <c r="AC89" s="9">
        <f t="shared" si="12"/>
        <v>5.471122949</v>
      </c>
      <c r="AD89" s="9" t="b">
        <f t="shared" si="13"/>
        <v>0</v>
      </c>
      <c r="AE89" s="6">
        <f t="shared" si="14"/>
        <v>-0.1512191624</v>
      </c>
      <c r="AF89" s="3">
        <f t="shared" si="15"/>
        <v>1.175962873</v>
      </c>
      <c r="AG89" s="10">
        <f t="shared" si="16"/>
        <v>-0.2849421058</v>
      </c>
      <c r="AH89" s="3">
        <f t="shared" si="17"/>
        <v>0.4455103837</v>
      </c>
      <c r="AI89" s="3">
        <f t="shared" si="18"/>
        <v>0.6674656423</v>
      </c>
      <c r="AJ89" s="1"/>
      <c r="AK89" s="3">
        <f t="shared" si="19"/>
        <v>-0.06689978756</v>
      </c>
      <c r="AL89" s="3">
        <v>0.095693176</v>
      </c>
      <c r="AM89" s="3">
        <f t="shared" si="20"/>
        <v>-0.02625154667</v>
      </c>
      <c r="AN89" s="3"/>
    </row>
    <row r="90">
      <c r="A90" s="3">
        <v>1868.0</v>
      </c>
      <c r="B90" s="1" t="s">
        <v>209</v>
      </c>
      <c r="C90" s="3">
        <v>4.0</v>
      </c>
      <c r="D90" s="3">
        <v>1.0</v>
      </c>
      <c r="E90" s="3">
        <f t="shared" ref="E90:F90" si="193">(C90-average(C:C))/stdev(C:C)</f>
        <v>0.2597855365</v>
      </c>
      <c r="F90" s="3">
        <f t="shared" si="193"/>
        <v>0.4732319217</v>
      </c>
      <c r="G90" s="3">
        <f t="shared" si="4"/>
        <v>0.3665087291</v>
      </c>
      <c r="H90" s="3">
        <f t="shared" si="5"/>
        <v>0.6053996441</v>
      </c>
      <c r="I90" s="1"/>
      <c r="J90" s="3">
        <v>23.2</v>
      </c>
      <c r="K90" s="3">
        <v>1.0</v>
      </c>
      <c r="L90" s="3">
        <f t="shared" si="6"/>
        <v>20.88</v>
      </c>
      <c r="M90" s="3">
        <f t="shared" si="7"/>
        <v>-0.4465445777</v>
      </c>
      <c r="N90" s="3">
        <f t="shared" si="8"/>
        <v>-0.6682399103</v>
      </c>
      <c r="O90" s="1"/>
      <c r="P90" s="3">
        <v>83.01</v>
      </c>
      <c r="Q90" s="3">
        <v>74.22</v>
      </c>
      <c r="R90" s="3">
        <v>82.81</v>
      </c>
      <c r="S90" s="3">
        <v>52.73</v>
      </c>
      <c r="T90" s="3">
        <f t="shared" ref="T90:W90" si="194">(P90-average(P:P))/stdev(P:P)</f>
        <v>0.5688565262</v>
      </c>
      <c r="U90" s="3">
        <f t="shared" si="194"/>
        <v>0.3940640844</v>
      </c>
      <c r="V90" s="3">
        <f t="shared" si="194"/>
        <v>0.8127351026</v>
      </c>
      <c r="W90" s="3">
        <f t="shared" si="194"/>
        <v>-0.1878198088</v>
      </c>
      <c r="X90" s="3">
        <f t="shared" si="10"/>
        <v>0.3969589761</v>
      </c>
      <c r="Y90" s="3">
        <f t="shared" si="11"/>
        <v>0.6300468047</v>
      </c>
      <c r="Z90" s="3"/>
      <c r="AA90" s="11">
        <v>0.0</v>
      </c>
      <c r="AB90" s="3">
        <v>0.0</v>
      </c>
      <c r="AC90" s="9">
        <f t="shared" si="12"/>
        <v>0</v>
      </c>
      <c r="AD90" s="9" t="b">
        <f t="shared" si="13"/>
        <v>1</v>
      </c>
      <c r="AE90" s="6" t="str">
        <f t="shared" si="14"/>
        <v/>
      </c>
      <c r="AF90" s="3">
        <f t="shared" si="15"/>
        <v>-1.032176754</v>
      </c>
      <c r="AG90" s="10" t="str">
        <f t="shared" si="16"/>
        <v/>
      </c>
      <c r="AH90" s="3">
        <f t="shared" si="17"/>
        <v>-1.032176754</v>
      </c>
      <c r="AI90" s="3">
        <f t="shared" si="18"/>
        <v>-1.015961</v>
      </c>
      <c r="AJ90" s="1"/>
      <c r="AK90" s="3">
        <f t="shared" si="19"/>
        <v>-0.1121886155</v>
      </c>
      <c r="AL90" s="3">
        <v>0.1945798252</v>
      </c>
      <c r="AM90" s="3">
        <f t="shared" si="20"/>
        <v>-0.03549650531</v>
      </c>
      <c r="AN90" s="3"/>
    </row>
    <row r="91">
      <c r="A91" s="3">
        <v>1745.0</v>
      </c>
      <c r="B91" s="1" t="s">
        <v>179</v>
      </c>
      <c r="C91" s="3">
        <v>4.0</v>
      </c>
      <c r="D91" s="3">
        <v>1.0</v>
      </c>
      <c r="E91" s="3">
        <f t="shared" ref="E91:F91" si="195">(C91-average(C:C))/stdev(C:C)</f>
        <v>0.2597855365</v>
      </c>
      <c r="F91" s="3">
        <f t="shared" si="195"/>
        <v>0.4732319217</v>
      </c>
      <c r="G91" s="3">
        <f t="shared" si="4"/>
        <v>0.3665087291</v>
      </c>
      <c r="H91" s="3">
        <f t="shared" si="5"/>
        <v>0.6053996441</v>
      </c>
      <c r="I91" s="1"/>
      <c r="J91" s="3">
        <v>0.0</v>
      </c>
      <c r="K91" s="3">
        <v>0.0</v>
      </c>
      <c r="L91" s="3">
        <f t="shared" si="6"/>
        <v>0</v>
      </c>
      <c r="M91" s="3">
        <f t="shared" si="7"/>
        <v>-1</v>
      </c>
      <c r="N91" s="3">
        <f t="shared" si="8"/>
        <v>-1</v>
      </c>
      <c r="O91" s="1"/>
      <c r="P91" s="3">
        <v>89.06</v>
      </c>
      <c r="Q91" s="3">
        <v>69.53</v>
      </c>
      <c r="R91" s="3">
        <v>78.91</v>
      </c>
      <c r="S91" s="3">
        <v>36.72</v>
      </c>
      <c r="T91" s="3">
        <f t="shared" ref="T91:W91" si="196">(P91-average(P:P))/stdev(P:P)</f>
        <v>0.9732239395</v>
      </c>
      <c r="U91" s="3">
        <f t="shared" si="196"/>
        <v>0.1011952653</v>
      </c>
      <c r="V91" s="3">
        <f t="shared" si="196"/>
        <v>0.534221373</v>
      </c>
      <c r="W91" s="3">
        <f t="shared" si="196"/>
        <v>-1.170966868</v>
      </c>
      <c r="X91" s="3">
        <f t="shared" si="10"/>
        <v>0.1094184274</v>
      </c>
      <c r="Y91" s="3">
        <f t="shared" si="11"/>
        <v>0.3307845634</v>
      </c>
      <c r="Z91" s="3"/>
      <c r="AA91" s="5"/>
      <c r="AB91" s="1"/>
      <c r="AC91" s="9" t="str">
        <f t="shared" si="12"/>
        <v/>
      </c>
      <c r="AD91" s="9" t="b">
        <f t="shared" si="13"/>
        <v>1</v>
      </c>
      <c r="AE91" s="6" t="str">
        <f t="shared" si="14"/>
        <v/>
      </c>
      <c r="AF91" s="3" t="str">
        <f t="shared" si="15"/>
        <v/>
      </c>
      <c r="AG91" s="10" t="str">
        <f t="shared" si="16"/>
        <v/>
      </c>
      <c r="AH91" s="3" t="str">
        <f t="shared" si="17"/>
        <v/>
      </c>
      <c r="AI91" s="3" t="str">
        <f t="shared" si="18"/>
        <v/>
      </c>
      <c r="AJ91" s="1"/>
      <c r="AK91" s="3">
        <f t="shared" si="19"/>
        <v>-0.02127193081</v>
      </c>
      <c r="AL91" s="3">
        <v>-0.08054006209</v>
      </c>
      <c r="AM91" s="3">
        <f t="shared" si="20"/>
        <v>-0.03608896363</v>
      </c>
      <c r="AN91" s="3"/>
    </row>
    <row r="92">
      <c r="A92" s="3">
        <v>239.0</v>
      </c>
      <c r="B92" s="1" t="s">
        <v>270</v>
      </c>
      <c r="C92" s="3">
        <v>4.0</v>
      </c>
      <c r="D92" s="3">
        <v>1.0</v>
      </c>
      <c r="E92" s="3">
        <f t="shared" ref="E92:F92" si="197">(C92-average(C:C))/stdev(C:C)</f>
        <v>0.2597855365</v>
      </c>
      <c r="F92" s="3">
        <f t="shared" si="197"/>
        <v>0.4732319217</v>
      </c>
      <c r="G92" s="3">
        <f t="shared" si="4"/>
        <v>0.3665087291</v>
      </c>
      <c r="H92" s="3">
        <f t="shared" si="5"/>
        <v>0.6053996441</v>
      </c>
      <c r="I92" s="1"/>
      <c r="J92" s="3">
        <v>114.0</v>
      </c>
      <c r="K92" s="3">
        <v>11.0</v>
      </c>
      <c r="L92" s="3">
        <f t="shared" si="6"/>
        <v>35.77440795</v>
      </c>
      <c r="M92" s="3">
        <f t="shared" si="7"/>
        <v>-0.3611062867</v>
      </c>
      <c r="N92" s="3">
        <f t="shared" si="8"/>
        <v>-0.6009211984</v>
      </c>
      <c r="O92" s="1"/>
      <c r="P92" s="3">
        <v>81.63</v>
      </c>
      <c r="Q92" s="3">
        <v>84.68</v>
      </c>
      <c r="R92" s="3">
        <v>77.62</v>
      </c>
      <c r="S92" s="3">
        <v>72.63</v>
      </c>
      <c r="T92" s="3">
        <f t="shared" ref="T92:W92" si="198">(P92-average(P:P))/stdev(P:P)</f>
        <v>0.4766206534</v>
      </c>
      <c r="U92" s="3">
        <f t="shared" si="198"/>
        <v>1.04724273</v>
      </c>
      <c r="V92" s="3">
        <f t="shared" si="198"/>
        <v>0.442097601</v>
      </c>
      <c r="W92" s="3">
        <f t="shared" si="198"/>
        <v>1.034205581</v>
      </c>
      <c r="X92" s="3">
        <f t="shared" si="10"/>
        <v>0.7500416412</v>
      </c>
      <c r="Y92" s="3">
        <f t="shared" si="11"/>
        <v>0.866049445</v>
      </c>
      <c r="Z92" s="3"/>
      <c r="AA92" s="11">
        <v>0.0</v>
      </c>
      <c r="AB92" s="3">
        <v>0.0</v>
      </c>
      <c r="AC92" s="9">
        <f t="shared" si="12"/>
        <v>0</v>
      </c>
      <c r="AD92" s="9" t="b">
        <f t="shared" si="13"/>
        <v>1</v>
      </c>
      <c r="AE92" s="6" t="str">
        <f t="shared" si="14"/>
        <v/>
      </c>
      <c r="AF92" s="3">
        <f t="shared" si="15"/>
        <v>-1.032176754</v>
      </c>
      <c r="AG92" s="10" t="str">
        <f t="shared" si="16"/>
        <v/>
      </c>
      <c r="AH92" s="3">
        <f t="shared" si="17"/>
        <v>-1.032176754</v>
      </c>
      <c r="AI92" s="3">
        <f t="shared" si="18"/>
        <v>-1.015961</v>
      </c>
      <c r="AJ92" s="1"/>
      <c r="AK92" s="3">
        <f t="shared" si="19"/>
        <v>-0.03635827745</v>
      </c>
      <c r="AL92" s="1"/>
      <c r="AM92" s="3">
        <f t="shared" si="20"/>
        <v>-0.03635827745</v>
      </c>
      <c r="AN92" s="3"/>
    </row>
    <row r="93">
      <c r="A93" s="3">
        <v>1784.0</v>
      </c>
      <c r="B93" s="1" t="s">
        <v>271</v>
      </c>
      <c r="C93" s="3">
        <v>4.0</v>
      </c>
      <c r="D93" s="3">
        <v>1.0</v>
      </c>
      <c r="E93" s="3">
        <f t="shared" ref="E93:F93" si="199">(C93-average(C:C))/stdev(C:C)</f>
        <v>0.2597855365</v>
      </c>
      <c r="F93" s="3">
        <f t="shared" si="199"/>
        <v>0.4732319217</v>
      </c>
      <c r="G93" s="3">
        <f t="shared" si="4"/>
        <v>0.3665087291</v>
      </c>
      <c r="H93" s="3">
        <f t="shared" si="5"/>
        <v>0.6053996441</v>
      </c>
      <c r="I93" s="1"/>
      <c r="J93" s="3">
        <v>3.0</v>
      </c>
      <c r="K93" s="3">
        <v>1.0</v>
      </c>
      <c r="L93" s="3">
        <f t="shared" si="6"/>
        <v>2.7</v>
      </c>
      <c r="M93" s="3">
        <f t="shared" si="7"/>
        <v>-0.5508298998</v>
      </c>
      <c r="N93" s="3">
        <f t="shared" si="8"/>
        <v>-0.7421791561</v>
      </c>
      <c r="O93" s="1"/>
      <c r="P93" s="3">
        <v>58.79</v>
      </c>
      <c r="Q93" s="3">
        <v>54.1</v>
      </c>
      <c r="R93" s="3">
        <v>54.1</v>
      </c>
      <c r="S93" s="3">
        <v>41.21</v>
      </c>
      <c r="T93" s="3">
        <f t="shared" ref="T93:W93" si="200">(P93-average(P:P))/stdev(P:P)</f>
        <v>-1.049949879</v>
      </c>
      <c r="U93" s="3">
        <f t="shared" si="200"/>
        <v>-0.8623369048</v>
      </c>
      <c r="V93" s="3">
        <f t="shared" si="200"/>
        <v>-1.23755443</v>
      </c>
      <c r="W93" s="3">
        <f t="shared" si="200"/>
        <v>-0.8952435518</v>
      </c>
      <c r="X93" s="3">
        <f t="shared" si="10"/>
        <v>-1.011271191</v>
      </c>
      <c r="Y93" s="3">
        <f t="shared" si="11"/>
        <v>-1.005619805</v>
      </c>
      <c r="Z93" s="3"/>
      <c r="AA93" s="11">
        <v>0.0</v>
      </c>
      <c r="AB93" s="3">
        <v>1207025.0</v>
      </c>
      <c r="AC93" s="9">
        <f t="shared" si="12"/>
        <v>6.081716265</v>
      </c>
      <c r="AD93" s="9" t="b">
        <f t="shared" si="13"/>
        <v>1</v>
      </c>
      <c r="AE93" s="6" t="str">
        <f t="shared" si="14"/>
        <v/>
      </c>
      <c r="AF93" s="3">
        <f t="shared" si="15"/>
        <v>1.422397711</v>
      </c>
      <c r="AG93" s="10" t="str">
        <f t="shared" si="16"/>
        <v/>
      </c>
      <c r="AH93" s="3">
        <f t="shared" si="17"/>
        <v>1.422397711</v>
      </c>
      <c r="AI93" s="3">
        <f t="shared" si="18"/>
        <v>1.192643162</v>
      </c>
      <c r="AJ93" s="1"/>
      <c r="AK93" s="3">
        <f t="shared" si="19"/>
        <v>0.0125609613</v>
      </c>
      <c r="AL93" s="3">
        <v>-0.1998079661</v>
      </c>
      <c r="AM93" s="3">
        <f t="shared" si="20"/>
        <v>-0.04053127055</v>
      </c>
      <c r="AN93" s="3"/>
    </row>
    <row r="94">
      <c r="A94" s="3">
        <v>1655.0</v>
      </c>
      <c r="B94" s="1" t="s">
        <v>165</v>
      </c>
      <c r="C94" s="3">
        <v>4.0</v>
      </c>
      <c r="D94" s="3">
        <v>1.0</v>
      </c>
      <c r="E94" s="3">
        <f t="shared" ref="E94:F94" si="201">(C94-average(C:C))/stdev(C:C)</f>
        <v>0.2597855365</v>
      </c>
      <c r="F94" s="3">
        <f t="shared" si="201"/>
        <v>0.4732319217</v>
      </c>
      <c r="G94" s="3">
        <f t="shared" si="4"/>
        <v>0.3665087291</v>
      </c>
      <c r="H94" s="3">
        <f t="shared" si="5"/>
        <v>0.6053996441</v>
      </c>
      <c r="I94" s="1"/>
      <c r="J94" s="3">
        <v>115.9</v>
      </c>
      <c r="K94" s="3">
        <v>2.0</v>
      </c>
      <c r="L94" s="3">
        <f t="shared" si="6"/>
        <v>93.879</v>
      </c>
      <c r="M94" s="3">
        <f t="shared" si="7"/>
        <v>-0.02780287128</v>
      </c>
      <c r="N94" s="3">
        <f t="shared" si="8"/>
        <v>-0.1667419302</v>
      </c>
      <c r="O94" s="1"/>
      <c r="P94" s="3">
        <v>73.83</v>
      </c>
      <c r="Q94" s="3">
        <v>63.28</v>
      </c>
      <c r="R94" s="3">
        <v>77.93</v>
      </c>
      <c r="S94" s="3">
        <v>47.46</v>
      </c>
      <c r="T94" s="3">
        <f t="shared" ref="T94:W94" si="202">(P94-average(P:P))/stdev(P:P)</f>
        <v>-0.0447125406</v>
      </c>
      <c r="U94" s="3">
        <f t="shared" si="202"/>
        <v>-0.2890883422</v>
      </c>
      <c r="V94" s="3">
        <f t="shared" si="202"/>
        <v>0.4642358718</v>
      </c>
      <c r="W94" s="3">
        <f t="shared" si="202"/>
        <v>-0.5114416079</v>
      </c>
      <c r="X94" s="3">
        <f t="shared" si="10"/>
        <v>-0.09525165472</v>
      </c>
      <c r="Y94" s="3">
        <f t="shared" si="11"/>
        <v>-0.308628668</v>
      </c>
      <c r="Z94" s="3"/>
      <c r="AA94" s="11">
        <v>1200.0</v>
      </c>
      <c r="AB94" s="3">
        <v>0.0</v>
      </c>
      <c r="AC94" s="9">
        <f t="shared" si="12"/>
        <v>0</v>
      </c>
      <c r="AD94" s="9" t="b">
        <f t="shared" si="13"/>
        <v>0</v>
      </c>
      <c r="AE94" s="6">
        <f t="shared" si="14"/>
        <v>-1</v>
      </c>
      <c r="AF94" s="3">
        <f t="shared" si="15"/>
        <v>-1.032176754</v>
      </c>
      <c r="AG94" s="10">
        <f t="shared" si="16"/>
        <v>-0.3574220931</v>
      </c>
      <c r="AH94" s="3">
        <f t="shared" si="17"/>
        <v>-0.6947994238</v>
      </c>
      <c r="AI94" s="3">
        <f t="shared" si="18"/>
        <v>-0.8335462937</v>
      </c>
      <c r="AJ94" s="1"/>
      <c r="AK94" s="3">
        <f t="shared" si="19"/>
        <v>-0.1758793119</v>
      </c>
      <c r="AL94" s="3">
        <v>0.2809912517</v>
      </c>
      <c r="AM94" s="3">
        <f t="shared" si="20"/>
        <v>-0.06166167103</v>
      </c>
      <c r="AN94" s="3"/>
    </row>
    <row r="95">
      <c r="A95" s="3">
        <v>1804.0</v>
      </c>
      <c r="B95" s="1" t="s">
        <v>193</v>
      </c>
      <c r="C95" s="3">
        <v>4.0</v>
      </c>
      <c r="D95" s="3">
        <v>1.0</v>
      </c>
      <c r="E95" s="3">
        <f t="shared" ref="E95:F95" si="203">(C95-average(C:C))/stdev(C:C)</f>
        <v>0.2597855365</v>
      </c>
      <c r="F95" s="3">
        <f t="shared" si="203"/>
        <v>0.4732319217</v>
      </c>
      <c r="G95" s="3">
        <f t="shared" si="4"/>
        <v>0.3665087291</v>
      </c>
      <c r="H95" s="3">
        <f t="shared" si="5"/>
        <v>0.6053996441</v>
      </c>
      <c r="I95" s="1"/>
      <c r="J95" s="3">
        <v>0.0</v>
      </c>
      <c r="K95" s="3">
        <v>0.0</v>
      </c>
      <c r="L95" s="3">
        <f t="shared" si="6"/>
        <v>0</v>
      </c>
      <c r="M95" s="3">
        <f t="shared" si="7"/>
        <v>-1</v>
      </c>
      <c r="N95" s="3">
        <f t="shared" si="8"/>
        <v>-1</v>
      </c>
      <c r="O95" s="1"/>
      <c r="P95" s="3">
        <v>86.33</v>
      </c>
      <c r="Q95" s="3">
        <v>85.35</v>
      </c>
      <c r="R95" s="3">
        <v>76.36</v>
      </c>
      <c r="S95" s="3">
        <v>77.93</v>
      </c>
      <c r="T95" s="3">
        <f t="shared" ref="T95:W95" si="204">(P95-average(P:P))/stdev(P:P)</f>
        <v>0.7907573216</v>
      </c>
      <c r="U95" s="3">
        <f t="shared" si="204"/>
        <v>1.089081133</v>
      </c>
      <c r="V95" s="3">
        <f t="shared" si="204"/>
        <v>0.3521162422</v>
      </c>
      <c r="W95" s="3">
        <f t="shared" si="204"/>
        <v>1.359669629</v>
      </c>
      <c r="X95" s="3">
        <f t="shared" si="10"/>
        <v>0.8979060813</v>
      </c>
      <c r="Y95" s="3">
        <f t="shared" si="11"/>
        <v>0.9475790634</v>
      </c>
      <c r="Z95" s="3"/>
      <c r="AA95" s="11">
        <v>0.0</v>
      </c>
      <c r="AB95" s="3">
        <v>0.0</v>
      </c>
      <c r="AC95" s="9">
        <f t="shared" si="12"/>
        <v>0</v>
      </c>
      <c r="AD95" s="9" t="b">
        <f t="shared" si="13"/>
        <v>1</v>
      </c>
      <c r="AE95" s="6" t="str">
        <f t="shared" si="14"/>
        <v/>
      </c>
      <c r="AF95" s="3">
        <f t="shared" si="15"/>
        <v>-1.032176754</v>
      </c>
      <c r="AG95" s="10" t="str">
        <f t="shared" si="16"/>
        <v/>
      </c>
      <c r="AH95" s="3">
        <f t="shared" si="17"/>
        <v>-1.032176754</v>
      </c>
      <c r="AI95" s="3">
        <f t="shared" si="18"/>
        <v>-1.015961</v>
      </c>
      <c r="AJ95" s="1"/>
      <c r="AK95" s="3">
        <f t="shared" si="19"/>
        <v>-0.1157455732</v>
      </c>
      <c r="AL95" s="3">
        <v>0.1000405703</v>
      </c>
      <c r="AM95" s="3">
        <f t="shared" si="20"/>
        <v>-0.06179903736</v>
      </c>
      <c r="AN95" s="3"/>
    </row>
    <row r="96">
      <c r="A96" s="3">
        <v>1721.0</v>
      </c>
      <c r="B96" s="1" t="s">
        <v>174</v>
      </c>
      <c r="C96" s="3">
        <v>4.0</v>
      </c>
      <c r="D96" s="3">
        <v>1.0</v>
      </c>
      <c r="E96" s="3">
        <f t="shared" ref="E96:F96" si="205">(C96-average(C:C))/stdev(C:C)</f>
        <v>0.2597855365</v>
      </c>
      <c r="F96" s="3">
        <f t="shared" si="205"/>
        <v>0.4732319217</v>
      </c>
      <c r="G96" s="3">
        <f t="shared" si="4"/>
        <v>0.3665087291</v>
      </c>
      <c r="H96" s="3">
        <f t="shared" si="5"/>
        <v>0.6053996441</v>
      </c>
      <c r="I96" s="1"/>
      <c r="J96" s="3">
        <v>0.0</v>
      </c>
      <c r="K96" s="3">
        <v>0.0</v>
      </c>
      <c r="L96" s="3">
        <f t="shared" si="6"/>
        <v>0</v>
      </c>
      <c r="M96" s="3">
        <f t="shared" si="7"/>
        <v>-1</v>
      </c>
      <c r="N96" s="3">
        <f t="shared" si="8"/>
        <v>-1</v>
      </c>
      <c r="O96" s="1"/>
      <c r="P96" s="3">
        <v>57.23</v>
      </c>
      <c r="Q96" s="3">
        <v>51.76</v>
      </c>
      <c r="R96" s="3">
        <v>74.22</v>
      </c>
      <c r="S96" s="3">
        <v>42.58</v>
      </c>
      <c r="T96" s="3">
        <f t="shared" ref="T96:W96" si="206">(P96-average(P:P))/stdev(P:P)</f>
        <v>-1.154216518</v>
      </c>
      <c r="U96" s="3">
        <f t="shared" si="206"/>
        <v>-1.008459087</v>
      </c>
      <c r="V96" s="3">
        <f t="shared" si="206"/>
        <v>0.1992907598</v>
      </c>
      <c r="W96" s="3">
        <f t="shared" si="206"/>
        <v>-0.8111141657</v>
      </c>
      <c r="X96" s="3">
        <f t="shared" si="10"/>
        <v>-0.6936247527</v>
      </c>
      <c r="Y96" s="3">
        <f t="shared" si="11"/>
        <v>-0.8328413731</v>
      </c>
      <c r="Z96" s="3"/>
      <c r="AA96" s="11">
        <v>941.0</v>
      </c>
      <c r="AB96" s="3">
        <v>1652723.0</v>
      </c>
      <c r="AC96" s="9">
        <f t="shared" si="12"/>
        <v>6.218200071</v>
      </c>
      <c r="AD96" s="9" t="b">
        <f t="shared" si="13"/>
        <v>1</v>
      </c>
      <c r="AE96" s="6" t="str">
        <f t="shared" si="14"/>
        <v/>
      </c>
      <c r="AF96" s="3">
        <f t="shared" si="15"/>
        <v>1.477482436</v>
      </c>
      <c r="AG96" s="10" t="str">
        <f t="shared" si="16"/>
        <v/>
      </c>
      <c r="AH96" s="3">
        <f t="shared" si="17"/>
        <v>1.477482436</v>
      </c>
      <c r="AI96" s="3">
        <f t="shared" si="18"/>
        <v>1.215517353</v>
      </c>
      <c r="AJ96" s="1"/>
      <c r="AK96" s="3">
        <f t="shared" si="19"/>
        <v>-0.002981093973</v>
      </c>
      <c r="AL96" s="3">
        <v>-0.2537380554</v>
      </c>
      <c r="AM96" s="3">
        <f t="shared" si="20"/>
        <v>-0.06567033433</v>
      </c>
      <c r="AN96" s="3"/>
    </row>
    <row r="97">
      <c r="A97" s="3">
        <v>810.0</v>
      </c>
      <c r="B97" s="1" t="s">
        <v>54</v>
      </c>
      <c r="C97" s="3">
        <v>4.0</v>
      </c>
      <c r="D97" s="3">
        <v>1.0</v>
      </c>
      <c r="E97" s="3">
        <f t="shared" ref="E97:F97" si="207">(C97-average(C:C))/stdev(C:C)</f>
        <v>0.2597855365</v>
      </c>
      <c r="F97" s="3">
        <f t="shared" si="207"/>
        <v>0.4732319217</v>
      </c>
      <c r="G97" s="3">
        <f t="shared" si="4"/>
        <v>0.3665087291</v>
      </c>
      <c r="H97" s="3">
        <f t="shared" si="5"/>
        <v>0.6053996441</v>
      </c>
      <c r="I97" s="1"/>
      <c r="J97" s="3">
        <v>377.4</v>
      </c>
      <c r="K97" s="3">
        <v>10.0</v>
      </c>
      <c r="L97" s="3">
        <f t="shared" si="6"/>
        <v>131.5912433</v>
      </c>
      <c r="M97" s="3">
        <f t="shared" si="7"/>
        <v>0.1885246005</v>
      </c>
      <c r="N97" s="3">
        <f t="shared" si="8"/>
        <v>0.4341941967</v>
      </c>
      <c r="O97" s="1"/>
      <c r="P97" s="3">
        <v>84.38</v>
      </c>
      <c r="Q97" s="3">
        <v>52.34</v>
      </c>
      <c r="R97" s="3">
        <v>72.66</v>
      </c>
      <c r="S97" s="3">
        <v>42.97</v>
      </c>
      <c r="T97" s="3">
        <f t="shared" ref="T97:W97" si="208">(P97-average(P:P))/stdev(P:P)</f>
        <v>0.6604240231</v>
      </c>
      <c r="U97" s="3">
        <f t="shared" si="208"/>
        <v>-0.9722407687</v>
      </c>
      <c r="V97" s="3">
        <f t="shared" si="208"/>
        <v>0.08788526794</v>
      </c>
      <c r="W97" s="3">
        <f t="shared" si="208"/>
        <v>-0.7871649244</v>
      </c>
      <c r="X97" s="3">
        <f t="shared" si="10"/>
        <v>-0.2527741005</v>
      </c>
      <c r="Y97" s="3">
        <f t="shared" si="11"/>
        <v>-0.5027664473</v>
      </c>
      <c r="Z97" s="3"/>
      <c r="AA97" s="11">
        <v>12000.0</v>
      </c>
      <c r="AB97" s="3">
        <v>0.0</v>
      </c>
      <c r="AC97" s="9">
        <f t="shared" si="12"/>
        <v>0</v>
      </c>
      <c r="AD97" s="9" t="b">
        <f t="shared" si="13"/>
        <v>0</v>
      </c>
      <c r="AE97" s="6">
        <f t="shared" si="14"/>
        <v>-1</v>
      </c>
      <c r="AF97" s="3">
        <f t="shared" si="15"/>
        <v>-1.032176754</v>
      </c>
      <c r="AG97" s="10">
        <f t="shared" si="16"/>
        <v>-0.3574220931</v>
      </c>
      <c r="AH97" s="3">
        <f t="shared" si="17"/>
        <v>-0.6947994238</v>
      </c>
      <c r="AI97" s="3">
        <f t="shared" si="18"/>
        <v>-0.8335462937</v>
      </c>
      <c r="AJ97" s="1"/>
      <c r="AK97" s="3">
        <f t="shared" si="19"/>
        <v>-0.07417972503</v>
      </c>
      <c r="AL97" s="1"/>
      <c r="AM97" s="3">
        <f t="shared" si="20"/>
        <v>-0.07417972503</v>
      </c>
      <c r="AN97" s="3"/>
    </row>
    <row r="98">
      <c r="A98" s="3">
        <v>1581.0</v>
      </c>
      <c r="B98" s="1" t="s">
        <v>147</v>
      </c>
      <c r="C98" s="3">
        <v>4.0</v>
      </c>
      <c r="D98" s="3">
        <v>0.0</v>
      </c>
      <c r="E98" s="3">
        <f t="shared" ref="E98:F98" si="209">(C98-average(C:C))/stdev(C:C)</f>
        <v>0.2597855365</v>
      </c>
      <c r="F98" s="3">
        <f t="shared" si="209"/>
        <v>-2.101706476</v>
      </c>
      <c r="G98" s="3">
        <f t="shared" si="4"/>
        <v>-0.9209604698</v>
      </c>
      <c r="H98" s="3">
        <f t="shared" si="5"/>
        <v>-0.9596668535</v>
      </c>
      <c r="I98" s="1"/>
      <c r="J98" s="3">
        <v>95.7</v>
      </c>
      <c r="K98" s="3">
        <v>3.0</v>
      </c>
      <c r="L98" s="3">
        <f t="shared" si="6"/>
        <v>69.7653</v>
      </c>
      <c r="M98" s="3">
        <f t="shared" si="7"/>
        <v>-0.1661254769</v>
      </c>
      <c r="N98" s="3">
        <f t="shared" si="8"/>
        <v>-0.4075849321</v>
      </c>
      <c r="O98" s="1"/>
      <c r="P98" s="3">
        <v>77.34</v>
      </c>
      <c r="Q98" s="3">
        <v>74.37</v>
      </c>
      <c r="R98" s="3">
        <v>70.22</v>
      </c>
      <c r="S98" s="3">
        <v>60.06</v>
      </c>
      <c r="T98" s="3">
        <f t="shared" ref="T98:W98" si="210">(P98-average(P:P))/stdev(P:P)</f>
        <v>0.1898873967</v>
      </c>
      <c r="U98" s="3">
        <f t="shared" si="210"/>
        <v>0.4034308909</v>
      </c>
      <c r="V98" s="3">
        <f t="shared" si="210"/>
        <v>-0.0863643475</v>
      </c>
      <c r="W98" s="3">
        <f t="shared" si="210"/>
        <v>0.262303111</v>
      </c>
      <c r="X98" s="3">
        <f t="shared" si="10"/>
        <v>0.1923142628</v>
      </c>
      <c r="Y98" s="3">
        <f t="shared" si="11"/>
        <v>0.4385365011</v>
      </c>
      <c r="Z98" s="3"/>
      <c r="AA98" s="11">
        <v>232400.0</v>
      </c>
      <c r="AB98" s="3">
        <v>53509.0</v>
      </c>
      <c r="AC98" s="9">
        <f t="shared" si="12"/>
        <v>4.728426835</v>
      </c>
      <c r="AD98" s="9" t="b">
        <f t="shared" si="13"/>
        <v>0</v>
      </c>
      <c r="AE98" s="6">
        <f t="shared" si="14"/>
        <v>-0.7697547332</v>
      </c>
      <c r="AF98" s="3">
        <f t="shared" si="15"/>
        <v>0.8762114809</v>
      </c>
      <c r="AG98" s="10">
        <f t="shared" si="16"/>
        <v>-0.3377607468</v>
      </c>
      <c r="AH98" s="3">
        <f t="shared" si="17"/>
        <v>0.2692253671</v>
      </c>
      <c r="AI98" s="3">
        <f t="shared" si="18"/>
        <v>0.518869316</v>
      </c>
      <c r="AJ98" s="1"/>
      <c r="AK98" s="3">
        <f t="shared" si="19"/>
        <v>-0.1024614921</v>
      </c>
      <c r="AL98" s="3">
        <v>-0.006674508468</v>
      </c>
      <c r="AM98" s="3">
        <f t="shared" si="20"/>
        <v>-0.07851474623</v>
      </c>
      <c r="AN98" s="3"/>
    </row>
    <row r="99">
      <c r="A99" s="3">
        <v>871.0</v>
      </c>
      <c r="B99" s="1" t="s">
        <v>68</v>
      </c>
      <c r="C99" s="3">
        <v>4.0</v>
      </c>
      <c r="D99" s="3">
        <v>1.0</v>
      </c>
      <c r="E99" s="3">
        <f t="shared" ref="E99:F99" si="211">(C99-average(C:C))/stdev(C:C)</f>
        <v>0.2597855365</v>
      </c>
      <c r="F99" s="3">
        <f t="shared" si="211"/>
        <v>0.4732319217</v>
      </c>
      <c r="G99" s="3">
        <f t="shared" si="4"/>
        <v>0.3665087291</v>
      </c>
      <c r="H99" s="3">
        <f t="shared" si="5"/>
        <v>0.6053996441</v>
      </c>
      <c r="I99" s="1"/>
      <c r="J99" s="3">
        <v>106.6</v>
      </c>
      <c r="K99" s="3">
        <v>9.0</v>
      </c>
      <c r="L99" s="3">
        <f t="shared" si="6"/>
        <v>41.29902413</v>
      </c>
      <c r="M99" s="3">
        <f t="shared" si="7"/>
        <v>-0.329415617</v>
      </c>
      <c r="N99" s="3">
        <f t="shared" si="8"/>
        <v>-0.5739473991</v>
      </c>
      <c r="O99" s="1"/>
      <c r="P99" s="3">
        <v>89.07</v>
      </c>
      <c r="Q99" s="3">
        <v>75.66</v>
      </c>
      <c r="R99" s="3">
        <v>77.88</v>
      </c>
      <c r="S99" s="3">
        <v>54.62</v>
      </c>
      <c r="T99" s="3">
        <f t="shared" ref="T99:W99" si="212">(P99-average(P:P))/stdev(P:P)</f>
        <v>0.9738923154</v>
      </c>
      <c r="U99" s="3">
        <f t="shared" si="212"/>
        <v>0.4839854275</v>
      </c>
      <c r="V99" s="3">
        <f t="shared" si="212"/>
        <v>0.4606651829</v>
      </c>
      <c r="W99" s="3">
        <f t="shared" si="212"/>
        <v>-0.07175810096</v>
      </c>
      <c r="X99" s="3">
        <f t="shared" si="10"/>
        <v>0.4616962062</v>
      </c>
      <c r="Y99" s="3">
        <f t="shared" si="11"/>
        <v>0.6794823075</v>
      </c>
      <c r="Z99" s="3"/>
      <c r="AA99" s="11">
        <v>0.0</v>
      </c>
      <c r="AB99" s="3">
        <v>0.0</v>
      </c>
      <c r="AC99" s="9">
        <f t="shared" si="12"/>
        <v>0</v>
      </c>
      <c r="AD99" s="9" t="b">
        <f t="shared" si="13"/>
        <v>1</v>
      </c>
      <c r="AE99" s="6" t="str">
        <f t="shared" si="14"/>
        <v/>
      </c>
      <c r="AF99" s="3">
        <f t="shared" si="15"/>
        <v>-1.032176754</v>
      </c>
      <c r="AG99" s="10" t="str">
        <f t="shared" si="16"/>
        <v/>
      </c>
      <c r="AH99" s="3">
        <f t="shared" si="17"/>
        <v>-1.032176754</v>
      </c>
      <c r="AI99" s="3">
        <f t="shared" si="18"/>
        <v>-1.015961</v>
      </c>
      <c r="AJ99" s="1"/>
      <c r="AK99" s="3">
        <f t="shared" si="19"/>
        <v>-0.07625661198</v>
      </c>
      <c r="AL99" s="3">
        <v>-0.09342927785</v>
      </c>
      <c r="AM99" s="3">
        <f t="shared" si="20"/>
        <v>-0.08054977845</v>
      </c>
      <c r="AN99" s="3"/>
    </row>
    <row r="100">
      <c r="A100" s="3">
        <v>1464.0</v>
      </c>
      <c r="B100" s="1" t="s">
        <v>129</v>
      </c>
      <c r="C100" s="3">
        <v>4.0</v>
      </c>
      <c r="D100" s="3">
        <v>1.0</v>
      </c>
      <c r="E100" s="3">
        <f t="shared" ref="E100:F100" si="213">(C100-average(C:C))/stdev(C:C)</f>
        <v>0.2597855365</v>
      </c>
      <c r="F100" s="3">
        <f t="shared" si="213"/>
        <v>0.4732319217</v>
      </c>
      <c r="G100" s="3">
        <f t="shared" si="4"/>
        <v>0.3665087291</v>
      </c>
      <c r="H100" s="3">
        <f t="shared" si="5"/>
        <v>0.6053996441</v>
      </c>
      <c r="I100" s="1"/>
      <c r="J100" s="3">
        <v>31.5</v>
      </c>
      <c r="K100" s="3">
        <v>3.0</v>
      </c>
      <c r="L100" s="3">
        <f t="shared" si="6"/>
        <v>22.9635</v>
      </c>
      <c r="M100" s="3">
        <f t="shared" si="7"/>
        <v>-0.4345930668</v>
      </c>
      <c r="N100" s="3">
        <f t="shared" si="8"/>
        <v>-0.6592367305</v>
      </c>
      <c r="O100" s="1"/>
      <c r="P100" s="3">
        <v>66.9</v>
      </c>
      <c r="Q100" s="3">
        <v>60.96</v>
      </c>
      <c r="R100" s="3">
        <v>65.63</v>
      </c>
      <c r="S100" s="3">
        <v>47.07</v>
      </c>
      <c r="T100" s="3">
        <f t="shared" ref="T100:W100" si="214">(P100-average(P:P))/stdev(P:P)</f>
        <v>-0.5078970322</v>
      </c>
      <c r="U100" s="3">
        <f t="shared" si="214"/>
        <v>-0.4339616172</v>
      </c>
      <c r="V100" s="3">
        <f t="shared" si="214"/>
        <v>-0.4141535831</v>
      </c>
      <c r="W100" s="3">
        <f t="shared" si="214"/>
        <v>-0.5353908492</v>
      </c>
      <c r="X100" s="3">
        <f t="shared" si="10"/>
        <v>-0.4728507704</v>
      </c>
      <c r="Y100" s="3">
        <f t="shared" si="11"/>
        <v>-0.6876414549</v>
      </c>
      <c r="Z100" s="3"/>
      <c r="AA100" s="11">
        <v>266.0</v>
      </c>
      <c r="AB100" s="3">
        <v>5063.0</v>
      </c>
      <c r="AC100" s="9">
        <f t="shared" si="12"/>
        <v>3.704407927</v>
      </c>
      <c r="AD100" s="9" t="b">
        <f t="shared" si="13"/>
        <v>1</v>
      </c>
      <c r="AE100" s="6" t="str">
        <f t="shared" si="14"/>
        <v/>
      </c>
      <c r="AF100" s="3">
        <f t="shared" si="15"/>
        <v>0.462918497</v>
      </c>
      <c r="AG100" s="10" t="str">
        <f t="shared" si="16"/>
        <v/>
      </c>
      <c r="AH100" s="3">
        <f t="shared" si="17"/>
        <v>0.462918497</v>
      </c>
      <c r="AI100" s="3">
        <f t="shared" si="18"/>
        <v>0.680381141</v>
      </c>
      <c r="AJ100" s="1"/>
      <c r="AK100" s="3">
        <f t="shared" si="19"/>
        <v>-0.01527435005</v>
      </c>
      <c r="AL100" s="3">
        <v>-0.305479975</v>
      </c>
      <c r="AM100" s="3">
        <f t="shared" si="20"/>
        <v>-0.08782575629</v>
      </c>
      <c r="AN100" s="3"/>
    </row>
    <row r="101">
      <c r="A101" s="3">
        <v>1349.0</v>
      </c>
      <c r="B101" s="1" t="s">
        <v>99</v>
      </c>
      <c r="C101" s="3">
        <v>4.0</v>
      </c>
      <c r="D101" s="3">
        <v>1.0</v>
      </c>
      <c r="E101" s="3">
        <f t="shared" ref="E101:F101" si="215">(C101-average(C:C))/stdev(C:C)</f>
        <v>0.2597855365</v>
      </c>
      <c r="F101" s="3">
        <f t="shared" si="215"/>
        <v>0.4732319217</v>
      </c>
      <c r="G101" s="3">
        <f t="shared" si="4"/>
        <v>0.3665087291</v>
      </c>
      <c r="H101" s="3">
        <f t="shared" si="5"/>
        <v>0.6053996441</v>
      </c>
      <c r="I101" s="1"/>
      <c r="J101" s="3">
        <v>57.3</v>
      </c>
      <c r="K101" s="3">
        <v>5.0</v>
      </c>
      <c r="L101" s="3">
        <f t="shared" si="6"/>
        <v>33.835077</v>
      </c>
      <c r="M101" s="3">
        <f t="shared" si="7"/>
        <v>-0.3722308056</v>
      </c>
      <c r="N101" s="3">
        <f t="shared" si="8"/>
        <v>-0.6101072083</v>
      </c>
      <c r="O101" s="1"/>
      <c r="P101" s="3">
        <v>82.41</v>
      </c>
      <c r="Q101" s="3">
        <v>81.16</v>
      </c>
      <c r="R101" s="3">
        <v>72.39</v>
      </c>
      <c r="S101" s="3">
        <v>57.52</v>
      </c>
      <c r="T101" s="3">
        <f t="shared" ref="T101:W101" si="216">(P101-average(P:P))/stdev(P:P)</f>
        <v>0.5287539728</v>
      </c>
      <c r="U101" s="3">
        <f t="shared" si="216"/>
        <v>0.8274350021</v>
      </c>
      <c r="V101" s="3">
        <f t="shared" si="216"/>
        <v>0.0686035482</v>
      </c>
      <c r="W101" s="3">
        <f t="shared" si="216"/>
        <v>0.106326001</v>
      </c>
      <c r="X101" s="3">
        <f t="shared" si="10"/>
        <v>0.382779631</v>
      </c>
      <c r="Y101" s="3">
        <f t="shared" si="11"/>
        <v>0.6186918708</v>
      </c>
      <c r="Z101" s="3"/>
      <c r="AA101" s="11">
        <v>0.0</v>
      </c>
      <c r="AB101" s="3">
        <v>0.0</v>
      </c>
      <c r="AC101" s="9">
        <f t="shared" si="12"/>
        <v>0</v>
      </c>
      <c r="AD101" s="9" t="b">
        <f t="shared" si="13"/>
        <v>1</v>
      </c>
      <c r="AE101" s="6" t="str">
        <f t="shared" si="14"/>
        <v/>
      </c>
      <c r="AF101" s="3">
        <f t="shared" si="15"/>
        <v>-1.032176754</v>
      </c>
      <c r="AG101" s="10" t="str">
        <f t="shared" si="16"/>
        <v/>
      </c>
      <c r="AH101" s="3">
        <f t="shared" si="17"/>
        <v>-1.032176754</v>
      </c>
      <c r="AI101" s="3">
        <f t="shared" si="18"/>
        <v>-1.015961</v>
      </c>
      <c r="AJ101" s="1"/>
      <c r="AK101" s="3">
        <f t="shared" si="19"/>
        <v>-0.1004941735</v>
      </c>
      <c r="AL101" s="3">
        <v>-0.07557037335</v>
      </c>
      <c r="AM101" s="3">
        <f t="shared" si="20"/>
        <v>-0.09426322343</v>
      </c>
      <c r="AN101" s="3"/>
    </row>
    <row r="102">
      <c r="A102" s="3">
        <v>1615.0</v>
      </c>
      <c r="B102" s="1" t="s">
        <v>160</v>
      </c>
      <c r="C102" s="3">
        <v>4.0</v>
      </c>
      <c r="D102" s="3">
        <v>1.0</v>
      </c>
      <c r="E102" s="3">
        <f t="shared" ref="E102:F102" si="217">(C102-average(C:C))/stdev(C:C)</f>
        <v>0.2597855365</v>
      </c>
      <c r="F102" s="3">
        <f t="shared" si="217"/>
        <v>0.4732319217</v>
      </c>
      <c r="G102" s="3">
        <f t="shared" si="4"/>
        <v>0.3665087291</v>
      </c>
      <c r="H102" s="3">
        <f t="shared" si="5"/>
        <v>0.6053996441</v>
      </c>
      <c r="I102" s="1"/>
      <c r="J102" s="3">
        <v>0.0</v>
      </c>
      <c r="K102" s="3">
        <v>0.0</v>
      </c>
      <c r="L102" s="3">
        <f t="shared" si="6"/>
        <v>0</v>
      </c>
      <c r="M102" s="3">
        <f t="shared" si="7"/>
        <v>-1</v>
      </c>
      <c r="N102" s="3">
        <f t="shared" si="8"/>
        <v>-1</v>
      </c>
      <c r="O102" s="1"/>
      <c r="P102" s="3">
        <v>96.09</v>
      </c>
      <c r="Q102" s="3">
        <v>71.88</v>
      </c>
      <c r="R102" s="3">
        <v>84.38</v>
      </c>
      <c r="S102" s="3">
        <v>48.44</v>
      </c>
      <c r="T102" s="3">
        <f t="shared" ref="T102:W102" si="218">(P102-average(P:P))/stdev(P:P)</f>
        <v>1.44309219</v>
      </c>
      <c r="U102" s="3">
        <f t="shared" si="218"/>
        <v>0.2479419017</v>
      </c>
      <c r="V102" s="3">
        <f t="shared" si="218"/>
        <v>0.9248547322</v>
      </c>
      <c r="W102" s="3">
        <f t="shared" si="218"/>
        <v>-0.4512614631</v>
      </c>
      <c r="X102" s="3">
        <f t="shared" si="10"/>
        <v>0.5411568402</v>
      </c>
      <c r="Y102" s="3">
        <f t="shared" si="11"/>
        <v>0.7356336318</v>
      </c>
      <c r="Z102" s="3"/>
      <c r="AA102" s="11">
        <v>0.0</v>
      </c>
      <c r="AB102" s="3">
        <v>0.0</v>
      </c>
      <c r="AC102" s="9">
        <f t="shared" si="12"/>
        <v>0</v>
      </c>
      <c r="AD102" s="9" t="b">
        <f t="shared" si="13"/>
        <v>1</v>
      </c>
      <c r="AE102" s="6" t="str">
        <f t="shared" si="14"/>
        <v/>
      </c>
      <c r="AF102" s="3">
        <f t="shared" si="15"/>
        <v>-1.032176754</v>
      </c>
      <c r="AG102" s="10" t="str">
        <f t="shared" si="16"/>
        <v/>
      </c>
      <c r="AH102" s="3">
        <f t="shared" si="17"/>
        <v>-1.032176754</v>
      </c>
      <c r="AI102" s="3">
        <f t="shared" si="18"/>
        <v>-1.015961</v>
      </c>
      <c r="AJ102" s="1"/>
      <c r="AK102" s="3">
        <f t="shared" si="19"/>
        <v>-0.1687319311</v>
      </c>
      <c r="AL102" s="3">
        <v>0.1053794349</v>
      </c>
      <c r="AM102" s="3">
        <f t="shared" si="20"/>
        <v>-0.1002040896</v>
      </c>
      <c r="AN102" s="3"/>
    </row>
    <row r="103">
      <c r="A103" s="3">
        <v>1752.0</v>
      </c>
      <c r="B103" s="1" t="s">
        <v>181</v>
      </c>
      <c r="C103" s="3">
        <v>4.0</v>
      </c>
      <c r="D103" s="3">
        <v>1.0</v>
      </c>
      <c r="E103" s="3">
        <f t="shared" ref="E103:F103" si="219">(C103-average(C:C))/stdev(C:C)</f>
        <v>0.2597855365</v>
      </c>
      <c r="F103" s="3">
        <f t="shared" si="219"/>
        <v>0.4732319217</v>
      </c>
      <c r="G103" s="3">
        <f t="shared" si="4"/>
        <v>0.3665087291</v>
      </c>
      <c r="H103" s="3">
        <f t="shared" si="5"/>
        <v>0.6053996441</v>
      </c>
      <c r="I103" s="1"/>
      <c r="J103" s="3">
        <v>29.3</v>
      </c>
      <c r="K103" s="3">
        <v>1.0</v>
      </c>
      <c r="L103" s="3">
        <f t="shared" si="6"/>
        <v>26.37</v>
      </c>
      <c r="M103" s="3">
        <f t="shared" si="7"/>
        <v>-0.4150524755</v>
      </c>
      <c r="N103" s="3">
        <f t="shared" si="8"/>
        <v>-0.644245664</v>
      </c>
      <c r="O103" s="1"/>
      <c r="P103" s="3">
        <v>82.81</v>
      </c>
      <c r="Q103" s="3">
        <v>74.22</v>
      </c>
      <c r="R103" s="3">
        <v>84.18</v>
      </c>
      <c r="S103" s="3">
        <v>54.29</v>
      </c>
      <c r="T103" s="3">
        <f t="shared" ref="T103:W103" si="220">(P103-average(P:P))/stdev(P:P)</f>
        <v>0.5554890084</v>
      </c>
      <c r="U103" s="3">
        <f t="shared" si="220"/>
        <v>0.3940640844</v>
      </c>
      <c r="V103" s="3">
        <f t="shared" si="220"/>
        <v>0.9105719769</v>
      </c>
      <c r="W103" s="3">
        <f t="shared" si="220"/>
        <v>-0.09202284359</v>
      </c>
      <c r="X103" s="3">
        <f t="shared" si="10"/>
        <v>0.4420255565</v>
      </c>
      <c r="Y103" s="3">
        <f t="shared" si="11"/>
        <v>0.6648500256</v>
      </c>
      <c r="Z103" s="3"/>
      <c r="AA103" s="11">
        <v>0.0</v>
      </c>
      <c r="AB103" s="3">
        <v>0.0</v>
      </c>
      <c r="AC103" s="9">
        <f t="shared" si="12"/>
        <v>0</v>
      </c>
      <c r="AD103" s="9" t="b">
        <f t="shared" si="13"/>
        <v>1</v>
      </c>
      <c r="AE103" s="6" t="str">
        <f t="shared" si="14"/>
        <v/>
      </c>
      <c r="AF103" s="3">
        <f t="shared" si="15"/>
        <v>-1.032176754</v>
      </c>
      <c r="AG103" s="10" t="str">
        <f t="shared" si="16"/>
        <v/>
      </c>
      <c r="AH103" s="3">
        <f t="shared" si="17"/>
        <v>-1.032176754</v>
      </c>
      <c r="AI103" s="3">
        <f t="shared" si="18"/>
        <v>-1.015961</v>
      </c>
      <c r="AJ103" s="1"/>
      <c r="AK103" s="3">
        <f t="shared" si="19"/>
        <v>-0.09748924868</v>
      </c>
      <c r="AL103" s="3">
        <v>-0.2061851187</v>
      </c>
      <c r="AM103" s="3">
        <f t="shared" si="20"/>
        <v>-0.1246632162</v>
      </c>
      <c r="AN103" s="3"/>
    </row>
    <row r="104">
      <c r="A104" s="3">
        <v>1444.0</v>
      </c>
      <c r="B104" s="1" t="s">
        <v>116</v>
      </c>
      <c r="C104" s="3">
        <v>4.0</v>
      </c>
      <c r="D104" s="3">
        <v>1.0</v>
      </c>
      <c r="E104" s="3">
        <f t="shared" ref="E104:F104" si="221">(C104-average(C:C))/stdev(C:C)</f>
        <v>0.2597855365</v>
      </c>
      <c r="F104" s="3">
        <f t="shared" si="221"/>
        <v>0.4732319217</v>
      </c>
      <c r="G104" s="3">
        <f t="shared" si="4"/>
        <v>0.3665087291</v>
      </c>
      <c r="H104" s="3">
        <f t="shared" si="5"/>
        <v>0.6053996441</v>
      </c>
      <c r="I104" s="1"/>
      <c r="J104" s="3">
        <v>35.3</v>
      </c>
      <c r="K104" s="3">
        <v>3.0</v>
      </c>
      <c r="L104" s="3">
        <f t="shared" si="6"/>
        <v>25.7337</v>
      </c>
      <c r="M104" s="3">
        <f t="shared" si="7"/>
        <v>-0.4187024618</v>
      </c>
      <c r="N104" s="3">
        <f t="shared" si="8"/>
        <v>-0.647072223</v>
      </c>
      <c r="O104" s="1"/>
      <c r="P104" s="3">
        <v>66.52</v>
      </c>
      <c r="Q104" s="3">
        <v>64.38</v>
      </c>
      <c r="R104" s="3">
        <v>62.73</v>
      </c>
      <c r="S104" s="3">
        <v>49.71</v>
      </c>
      <c r="T104" s="3">
        <f t="shared" ref="T104:W104" si="222">(P104-average(P:P))/stdev(P:P)</f>
        <v>-0.533295316</v>
      </c>
      <c r="U104" s="3">
        <f t="shared" si="222"/>
        <v>-0.2203984272</v>
      </c>
      <c r="V104" s="3">
        <f t="shared" si="222"/>
        <v>-0.6212535359</v>
      </c>
      <c r="W104" s="3">
        <f t="shared" si="222"/>
        <v>-0.3732729081</v>
      </c>
      <c r="X104" s="3">
        <f t="shared" si="10"/>
        <v>-0.4370550468</v>
      </c>
      <c r="Y104" s="3">
        <f t="shared" si="11"/>
        <v>-0.6611013892</v>
      </c>
      <c r="Z104" s="3"/>
      <c r="AA104" s="11">
        <v>1100.0</v>
      </c>
      <c r="AB104" s="3">
        <v>2268.0</v>
      </c>
      <c r="AC104" s="9">
        <f t="shared" si="12"/>
        <v>3.35564305</v>
      </c>
      <c r="AD104" s="9" t="b">
        <f t="shared" si="13"/>
        <v>0</v>
      </c>
      <c r="AE104" s="6">
        <f t="shared" si="14"/>
        <v>1.061818182</v>
      </c>
      <c r="AF104" s="3">
        <f t="shared" si="15"/>
        <v>0.3221573492</v>
      </c>
      <c r="AG104" s="10">
        <f t="shared" si="16"/>
        <v>-0.1813571432</v>
      </c>
      <c r="AH104" s="3">
        <f t="shared" si="17"/>
        <v>0.070400103</v>
      </c>
      <c r="AI104" s="3">
        <f t="shared" si="18"/>
        <v>0.2653301773</v>
      </c>
      <c r="AJ104" s="1"/>
      <c r="AK104" s="3">
        <f t="shared" si="19"/>
        <v>-0.1093609477</v>
      </c>
      <c r="AL104" s="3">
        <v>-0.2571163138</v>
      </c>
      <c r="AM104" s="3">
        <f t="shared" si="20"/>
        <v>-0.1462997892</v>
      </c>
      <c r="AN104" s="3"/>
    </row>
    <row r="105">
      <c r="A105" s="3">
        <v>1426.0</v>
      </c>
      <c r="B105" s="1" t="s">
        <v>112</v>
      </c>
      <c r="C105" s="3">
        <v>4.0</v>
      </c>
      <c r="D105" s="3">
        <v>1.0</v>
      </c>
      <c r="E105" s="3">
        <f t="shared" ref="E105:F105" si="223">(C105-average(C:C))/stdev(C:C)</f>
        <v>0.2597855365</v>
      </c>
      <c r="F105" s="3">
        <f t="shared" si="223"/>
        <v>0.4732319217</v>
      </c>
      <c r="G105" s="3">
        <f t="shared" si="4"/>
        <v>0.3665087291</v>
      </c>
      <c r="H105" s="3">
        <f t="shared" si="5"/>
        <v>0.6053996441</v>
      </c>
      <c r="I105" s="1"/>
      <c r="J105" s="3">
        <v>0.0</v>
      </c>
      <c r="K105" s="3">
        <v>0.0</v>
      </c>
      <c r="L105" s="3">
        <f t="shared" si="6"/>
        <v>0</v>
      </c>
      <c r="M105" s="3">
        <f t="shared" si="7"/>
        <v>-1</v>
      </c>
      <c r="N105" s="3">
        <f t="shared" si="8"/>
        <v>-1</v>
      </c>
      <c r="O105" s="1"/>
      <c r="P105" s="3">
        <v>78.78</v>
      </c>
      <c r="Q105" s="3">
        <v>71.08</v>
      </c>
      <c r="R105" s="3">
        <v>74.07</v>
      </c>
      <c r="S105" s="3">
        <v>56.96</v>
      </c>
      <c r="T105" s="3">
        <f t="shared" ref="T105:W105" si="224">(P105-average(P:P))/stdev(P:P)</f>
        <v>0.2861335248</v>
      </c>
      <c r="U105" s="3">
        <f t="shared" si="224"/>
        <v>0.1979856</v>
      </c>
      <c r="V105" s="3">
        <f t="shared" si="224"/>
        <v>0.1885786932</v>
      </c>
      <c r="W105" s="3">
        <f t="shared" si="224"/>
        <v>0.07193734684</v>
      </c>
      <c r="X105" s="3">
        <f t="shared" si="10"/>
        <v>0.1861587912</v>
      </c>
      <c r="Y105" s="3">
        <f t="shared" si="11"/>
        <v>0.4314612279</v>
      </c>
      <c r="Z105" s="3"/>
      <c r="AA105" s="11">
        <v>3838.0</v>
      </c>
      <c r="AB105" s="3">
        <v>0.0</v>
      </c>
      <c r="AC105" s="9">
        <f t="shared" si="12"/>
        <v>0</v>
      </c>
      <c r="AD105" s="9" t="b">
        <f t="shared" si="13"/>
        <v>0</v>
      </c>
      <c r="AE105" s="6">
        <f t="shared" si="14"/>
        <v>-1</v>
      </c>
      <c r="AF105" s="3">
        <f t="shared" si="15"/>
        <v>-1.032176754</v>
      </c>
      <c r="AG105" s="10">
        <f t="shared" si="16"/>
        <v>-0.3574220931</v>
      </c>
      <c r="AH105" s="3">
        <f t="shared" si="17"/>
        <v>-0.6947994238</v>
      </c>
      <c r="AI105" s="3">
        <f t="shared" si="18"/>
        <v>-0.8335462937</v>
      </c>
      <c r="AJ105" s="1"/>
      <c r="AK105" s="3">
        <f t="shared" si="19"/>
        <v>-0.1991713554</v>
      </c>
      <c r="AL105" s="3">
        <v>0.006601278109</v>
      </c>
      <c r="AM105" s="3">
        <f t="shared" si="20"/>
        <v>-0.147728197</v>
      </c>
      <c r="AN105" s="3"/>
    </row>
    <row r="106">
      <c r="A106" s="3">
        <v>1470.0</v>
      </c>
      <c r="B106" s="1" t="s">
        <v>132</v>
      </c>
      <c r="C106" s="3">
        <v>4.0</v>
      </c>
      <c r="D106" s="3">
        <v>1.0</v>
      </c>
      <c r="E106" s="3">
        <f t="shared" ref="E106:F106" si="225">(C106-average(C:C))/stdev(C:C)</f>
        <v>0.2597855365</v>
      </c>
      <c r="F106" s="3">
        <f t="shared" si="225"/>
        <v>0.4732319217</v>
      </c>
      <c r="G106" s="3">
        <f t="shared" si="4"/>
        <v>0.3665087291</v>
      </c>
      <c r="H106" s="3">
        <f t="shared" si="5"/>
        <v>0.6053996441</v>
      </c>
      <c r="I106" s="1"/>
      <c r="J106" s="3">
        <v>45.4</v>
      </c>
      <c r="K106" s="3">
        <v>3.0</v>
      </c>
      <c r="L106" s="3">
        <f t="shared" si="6"/>
        <v>33.0966</v>
      </c>
      <c r="M106" s="3">
        <f t="shared" si="7"/>
        <v>-0.3764669064</v>
      </c>
      <c r="N106" s="3">
        <f t="shared" si="8"/>
        <v>-0.6135689907</v>
      </c>
      <c r="O106" s="1"/>
      <c r="P106" s="3">
        <v>75.37</v>
      </c>
      <c r="Q106" s="3">
        <v>71.52</v>
      </c>
      <c r="R106" s="3">
        <v>77.42</v>
      </c>
      <c r="S106" s="3">
        <v>53.93</v>
      </c>
      <c r="T106" s="3">
        <f t="shared" ref="T106:W106" si="226">(P106-average(P:P))/stdev(P:P)</f>
        <v>0.05821734642</v>
      </c>
      <c r="U106" s="3">
        <f t="shared" si="226"/>
        <v>0.2254615659</v>
      </c>
      <c r="V106" s="3">
        <f t="shared" si="226"/>
        <v>0.4278148456</v>
      </c>
      <c r="W106" s="3">
        <f t="shared" si="226"/>
        <v>-0.1141298356</v>
      </c>
      <c r="X106" s="3">
        <f t="shared" si="10"/>
        <v>0.1493409806</v>
      </c>
      <c r="Y106" s="3">
        <f t="shared" si="11"/>
        <v>0.3864466077</v>
      </c>
      <c r="Z106" s="3"/>
      <c r="AA106" s="11">
        <v>0.0</v>
      </c>
      <c r="AB106" s="3">
        <v>0.0</v>
      </c>
      <c r="AC106" s="9">
        <f t="shared" si="12"/>
        <v>0</v>
      </c>
      <c r="AD106" s="9" t="b">
        <f t="shared" si="13"/>
        <v>1</v>
      </c>
      <c r="AE106" s="6" t="str">
        <f t="shared" si="14"/>
        <v/>
      </c>
      <c r="AF106" s="3">
        <f t="shared" si="15"/>
        <v>-1.032176754</v>
      </c>
      <c r="AG106" s="10" t="str">
        <f t="shared" si="16"/>
        <v/>
      </c>
      <c r="AH106" s="3">
        <f t="shared" si="17"/>
        <v>-1.032176754</v>
      </c>
      <c r="AI106" s="3">
        <f t="shared" si="18"/>
        <v>-1.015961</v>
      </c>
      <c r="AJ106" s="1"/>
      <c r="AK106" s="3">
        <f t="shared" si="19"/>
        <v>-0.1594209348</v>
      </c>
      <c r="AL106" s="3">
        <v>-0.1417596709</v>
      </c>
      <c r="AM106" s="3">
        <f t="shared" si="20"/>
        <v>-0.1550056189</v>
      </c>
      <c r="AN106" s="3"/>
    </row>
    <row r="107">
      <c r="A107" s="3">
        <v>1742.0</v>
      </c>
      <c r="B107" s="1" t="s">
        <v>177</v>
      </c>
      <c r="C107" s="3">
        <v>4.0</v>
      </c>
      <c r="D107" s="3">
        <v>1.0</v>
      </c>
      <c r="E107" s="3">
        <f t="shared" ref="E107:F107" si="227">(C107-average(C:C))/stdev(C:C)</f>
        <v>0.2597855365</v>
      </c>
      <c r="F107" s="3">
        <f t="shared" si="227"/>
        <v>0.4732319217</v>
      </c>
      <c r="G107" s="3">
        <f t="shared" si="4"/>
        <v>0.3665087291</v>
      </c>
      <c r="H107" s="3">
        <f t="shared" si="5"/>
        <v>0.6053996441</v>
      </c>
      <c r="I107" s="1"/>
      <c r="J107" s="3">
        <v>0.0</v>
      </c>
      <c r="K107" s="3">
        <v>0.0</v>
      </c>
      <c r="L107" s="3">
        <f t="shared" si="6"/>
        <v>0</v>
      </c>
      <c r="M107" s="3">
        <f t="shared" si="7"/>
        <v>-1</v>
      </c>
      <c r="N107" s="3">
        <f t="shared" si="8"/>
        <v>-1</v>
      </c>
      <c r="O107" s="1"/>
      <c r="P107" s="3">
        <v>94.14</v>
      </c>
      <c r="Q107" s="3">
        <v>85.94</v>
      </c>
      <c r="R107" s="3">
        <v>84.18</v>
      </c>
      <c r="S107" s="3">
        <v>79.3</v>
      </c>
      <c r="T107" s="3">
        <f t="shared" ref="T107:W107" si="228">(P107-average(P:P))/stdev(P:P)</f>
        <v>1.312758892</v>
      </c>
      <c r="U107" s="3">
        <f t="shared" si="228"/>
        <v>1.125923905</v>
      </c>
      <c r="V107" s="3">
        <f t="shared" si="228"/>
        <v>0.9105719769</v>
      </c>
      <c r="W107" s="3">
        <f t="shared" si="228"/>
        <v>1.443799015</v>
      </c>
      <c r="X107" s="3">
        <f t="shared" si="10"/>
        <v>1.198263447</v>
      </c>
      <c r="Y107" s="3">
        <f t="shared" si="11"/>
        <v>1.094652204</v>
      </c>
      <c r="Z107" s="3"/>
      <c r="AA107" s="11">
        <v>0.0</v>
      </c>
      <c r="AB107" s="3">
        <v>0.0</v>
      </c>
      <c r="AC107" s="9">
        <f t="shared" si="12"/>
        <v>0</v>
      </c>
      <c r="AD107" s="9" t="b">
        <f t="shared" si="13"/>
        <v>1</v>
      </c>
      <c r="AE107" s="6" t="str">
        <f t="shared" si="14"/>
        <v/>
      </c>
      <c r="AF107" s="3">
        <f t="shared" si="15"/>
        <v>-1.032176754</v>
      </c>
      <c r="AG107" s="10" t="str">
        <f t="shared" si="16"/>
        <v/>
      </c>
      <c r="AH107" s="3">
        <f t="shared" si="17"/>
        <v>-1.032176754</v>
      </c>
      <c r="AI107" s="3">
        <f t="shared" si="18"/>
        <v>-1.015961</v>
      </c>
      <c r="AJ107" s="1"/>
      <c r="AK107" s="3">
        <f t="shared" si="19"/>
        <v>-0.07897728815</v>
      </c>
      <c r="AL107" s="3">
        <v>-0.4379672906</v>
      </c>
      <c r="AM107" s="3">
        <f t="shared" si="20"/>
        <v>-0.1687247888</v>
      </c>
      <c r="AN107" s="3"/>
    </row>
    <row r="108">
      <c r="A108" s="3">
        <v>1609.0</v>
      </c>
      <c r="B108" s="1" t="s">
        <v>158</v>
      </c>
      <c r="C108" s="3">
        <v>4.0</v>
      </c>
      <c r="D108" s="3">
        <v>1.0</v>
      </c>
      <c r="E108" s="3">
        <f t="shared" ref="E108:F108" si="229">(C108-average(C:C))/stdev(C:C)</f>
        <v>0.2597855365</v>
      </c>
      <c r="F108" s="3">
        <f t="shared" si="229"/>
        <v>0.4732319217</v>
      </c>
      <c r="G108" s="3">
        <f t="shared" si="4"/>
        <v>0.3665087291</v>
      </c>
      <c r="H108" s="3">
        <f t="shared" si="5"/>
        <v>0.6053996441</v>
      </c>
      <c r="I108" s="1"/>
      <c r="J108" s="3">
        <v>0.0</v>
      </c>
      <c r="K108" s="3">
        <v>0.0</v>
      </c>
      <c r="L108" s="3">
        <f t="shared" si="6"/>
        <v>0</v>
      </c>
      <c r="M108" s="3">
        <f t="shared" si="7"/>
        <v>-1</v>
      </c>
      <c r="N108" s="3">
        <f t="shared" si="8"/>
        <v>-1</v>
      </c>
      <c r="O108" s="1"/>
      <c r="P108" s="3">
        <v>71.88</v>
      </c>
      <c r="Q108" s="3">
        <v>67.19</v>
      </c>
      <c r="R108" s="3">
        <v>71.88</v>
      </c>
      <c r="S108" s="3">
        <v>60.94</v>
      </c>
      <c r="T108" s="3">
        <f t="shared" ref="T108:W108" si="230">(P108-average(P:P))/stdev(P:P)</f>
        <v>-0.1750458391</v>
      </c>
      <c r="U108" s="3">
        <f t="shared" si="230"/>
        <v>-0.04492691732</v>
      </c>
      <c r="V108" s="3">
        <f t="shared" si="230"/>
        <v>0.03218252202</v>
      </c>
      <c r="W108" s="3">
        <f t="shared" si="230"/>
        <v>0.3163424247</v>
      </c>
      <c r="X108" s="3">
        <f t="shared" si="10"/>
        <v>0.03213804757</v>
      </c>
      <c r="Y108" s="3">
        <f t="shared" si="11"/>
        <v>0.1792708776</v>
      </c>
      <c r="Z108" s="3"/>
      <c r="AA108" s="11">
        <v>0.0</v>
      </c>
      <c r="AB108" s="3">
        <v>102.0</v>
      </c>
      <c r="AC108" s="9">
        <f t="shared" si="12"/>
        <v>2.008600172</v>
      </c>
      <c r="AD108" s="9" t="b">
        <f t="shared" si="13"/>
        <v>1</v>
      </c>
      <c r="AE108" s="6" t="str">
        <f t="shared" si="14"/>
        <v/>
      </c>
      <c r="AF108" s="3">
        <f t="shared" si="15"/>
        <v>-0.2215077791</v>
      </c>
      <c r="AG108" s="10" t="str">
        <f t="shared" si="16"/>
        <v/>
      </c>
      <c r="AH108" s="3">
        <f t="shared" si="17"/>
        <v>-0.2215077791</v>
      </c>
      <c r="AI108" s="3">
        <f t="shared" si="18"/>
        <v>-0.4706461293</v>
      </c>
      <c r="AJ108" s="1"/>
      <c r="AK108" s="3">
        <f t="shared" si="19"/>
        <v>-0.1714939019</v>
      </c>
      <c r="AL108" s="1"/>
      <c r="AM108" s="3">
        <f t="shared" si="20"/>
        <v>-0.1714939019</v>
      </c>
      <c r="AN108" s="3"/>
    </row>
    <row r="109">
      <c r="A109" s="3">
        <v>1594.0</v>
      </c>
      <c r="B109" s="1" t="s">
        <v>272</v>
      </c>
      <c r="C109" s="3">
        <v>4.0</v>
      </c>
      <c r="D109" s="3">
        <v>1.0</v>
      </c>
      <c r="E109" s="3">
        <f t="shared" ref="E109:F109" si="231">(C109-average(C:C))/stdev(C:C)</f>
        <v>0.2597855365</v>
      </c>
      <c r="F109" s="3">
        <f t="shared" si="231"/>
        <v>0.4732319217</v>
      </c>
      <c r="G109" s="3">
        <f t="shared" si="4"/>
        <v>0.3665087291</v>
      </c>
      <c r="H109" s="3">
        <f t="shared" si="5"/>
        <v>0.6053996441</v>
      </c>
      <c r="I109" s="1"/>
      <c r="J109" s="3">
        <v>0.0</v>
      </c>
      <c r="K109" s="3">
        <v>0.0</v>
      </c>
      <c r="L109" s="3">
        <f t="shared" si="6"/>
        <v>0</v>
      </c>
      <c r="M109" s="3">
        <f t="shared" si="7"/>
        <v>-1</v>
      </c>
      <c r="N109" s="3">
        <f t="shared" si="8"/>
        <v>-1</v>
      </c>
      <c r="O109" s="1"/>
      <c r="P109" s="3">
        <v>77.35</v>
      </c>
      <c r="Q109" s="3">
        <v>76.42</v>
      </c>
      <c r="R109" s="3">
        <v>81.2</v>
      </c>
      <c r="S109" s="3">
        <v>64.06</v>
      </c>
      <c r="T109" s="3">
        <f t="shared" ref="T109:W109" si="232">(P109-average(P:P))/stdev(P:P)</f>
        <v>0.1905557726</v>
      </c>
      <c r="U109" s="3">
        <f t="shared" si="232"/>
        <v>0.5314439142</v>
      </c>
      <c r="V109" s="3">
        <f t="shared" si="232"/>
        <v>0.697758922</v>
      </c>
      <c r="W109" s="3">
        <f t="shared" si="232"/>
        <v>0.5079363551</v>
      </c>
      <c r="X109" s="3">
        <f t="shared" si="10"/>
        <v>0.481923741</v>
      </c>
      <c r="Y109" s="3">
        <f t="shared" si="11"/>
        <v>0.6942072752</v>
      </c>
      <c r="Z109" s="3"/>
      <c r="AA109" s="11">
        <v>0.0</v>
      </c>
      <c r="AB109" s="3">
        <v>0.0</v>
      </c>
      <c r="AC109" s="9">
        <f t="shared" si="12"/>
        <v>0</v>
      </c>
      <c r="AD109" s="9" t="b">
        <f t="shared" si="13"/>
        <v>1</v>
      </c>
      <c r="AE109" s="6" t="str">
        <f t="shared" si="14"/>
        <v/>
      </c>
      <c r="AF109" s="3">
        <f t="shared" si="15"/>
        <v>-1.032176754</v>
      </c>
      <c r="AG109" s="10" t="str">
        <f t="shared" si="16"/>
        <v/>
      </c>
      <c r="AH109" s="3">
        <f t="shared" si="17"/>
        <v>-1.032176754</v>
      </c>
      <c r="AI109" s="3">
        <f t="shared" si="18"/>
        <v>-1.015961</v>
      </c>
      <c r="AJ109" s="1"/>
      <c r="AK109" s="3">
        <f t="shared" si="19"/>
        <v>-0.1790885203</v>
      </c>
      <c r="AL109" s="3">
        <v>-0.1799596512</v>
      </c>
      <c r="AM109" s="3">
        <f t="shared" si="20"/>
        <v>-0.179306303</v>
      </c>
      <c r="AN109" s="3"/>
    </row>
    <row r="110">
      <c r="A110" s="3">
        <v>1895.0</v>
      </c>
      <c r="B110" s="1" t="s">
        <v>221</v>
      </c>
      <c r="C110" s="3">
        <v>4.0</v>
      </c>
      <c r="D110" s="3">
        <v>1.0</v>
      </c>
      <c r="E110" s="3">
        <f t="shared" ref="E110:F110" si="233">(C110-average(C:C))/stdev(C:C)</f>
        <v>0.2597855365</v>
      </c>
      <c r="F110" s="3">
        <f t="shared" si="233"/>
        <v>0.4732319217</v>
      </c>
      <c r="G110" s="3">
        <f t="shared" si="4"/>
        <v>0.3665087291</v>
      </c>
      <c r="H110" s="3">
        <f t="shared" si="5"/>
        <v>0.6053996441</v>
      </c>
      <c r="I110" s="1"/>
      <c r="J110" s="3">
        <v>50.2</v>
      </c>
      <c r="K110" s="3">
        <v>1.0</v>
      </c>
      <c r="L110" s="3">
        <f t="shared" si="6"/>
        <v>45.18</v>
      </c>
      <c r="M110" s="3">
        <f t="shared" si="7"/>
        <v>-0.3071533057</v>
      </c>
      <c r="N110" s="3">
        <f t="shared" si="8"/>
        <v>-0.5542141334</v>
      </c>
      <c r="O110" s="1"/>
      <c r="P110" s="3">
        <v>46.09</v>
      </c>
      <c r="Q110" s="3">
        <v>31.25</v>
      </c>
      <c r="R110" s="3">
        <v>44.53</v>
      </c>
      <c r="S110" s="3">
        <v>39.84</v>
      </c>
      <c r="T110" s="3">
        <f t="shared" ref="T110:W110" si="234">(P110-average(P:P))/stdev(P:P)</f>
        <v>-1.898787259</v>
      </c>
      <c r="U110" s="3">
        <f t="shared" si="234"/>
        <v>-2.289213774</v>
      </c>
      <c r="V110" s="3">
        <f t="shared" si="234"/>
        <v>-1.920984274</v>
      </c>
      <c r="W110" s="3">
        <f t="shared" si="234"/>
        <v>-0.9793729379</v>
      </c>
      <c r="X110" s="3">
        <f t="shared" si="10"/>
        <v>-1.772089561</v>
      </c>
      <c r="Y110" s="3">
        <f t="shared" si="11"/>
        <v>-1.331198543</v>
      </c>
      <c r="Z110" s="3"/>
      <c r="AA110" s="11">
        <v>0.0</v>
      </c>
      <c r="AB110" s="3">
        <v>40396.0</v>
      </c>
      <c r="AC110" s="9">
        <f t="shared" si="12"/>
        <v>4.606338364</v>
      </c>
      <c r="AD110" s="9" t="b">
        <f t="shared" si="13"/>
        <v>1</v>
      </c>
      <c r="AE110" s="6" t="str">
        <f t="shared" si="14"/>
        <v/>
      </c>
      <c r="AF110" s="3">
        <f t="shared" si="15"/>
        <v>0.8269366988</v>
      </c>
      <c r="AG110" s="10" t="str">
        <f t="shared" si="16"/>
        <v/>
      </c>
      <c r="AH110" s="3">
        <f t="shared" si="17"/>
        <v>0.8269366988</v>
      </c>
      <c r="AI110" s="3">
        <f t="shared" si="18"/>
        <v>0.9093605989</v>
      </c>
      <c r="AJ110" s="1"/>
      <c r="AK110" s="3">
        <f t="shared" si="19"/>
        <v>-0.09266310838</v>
      </c>
      <c r="AL110" s="3">
        <v>-0.4732456648</v>
      </c>
      <c r="AM110" s="3">
        <f t="shared" si="20"/>
        <v>-0.1878087475</v>
      </c>
      <c r="AN110" s="3"/>
    </row>
    <row r="111">
      <c r="A111" s="3">
        <v>1707.0</v>
      </c>
      <c r="B111" s="1" t="s">
        <v>167</v>
      </c>
      <c r="C111" s="3">
        <v>4.0</v>
      </c>
      <c r="D111" s="3">
        <v>1.0</v>
      </c>
      <c r="E111" s="3">
        <f t="shared" ref="E111:F111" si="235">(C111-average(C:C))/stdev(C:C)</f>
        <v>0.2597855365</v>
      </c>
      <c r="F111" s="3">
        <f t="shared" si="235"/>
        <v>0.4732319217</v>
      </c>
      <c r="G111" s="3">
        <f t="shared" si="4"/>
        <v>0.3665087291</v>
      </c>
      <c r="H111" s="3">
        <f t="shared" si="5"/>
        <v>0.6053996441</v>
      </c>
      <c r="I111" s="1"/>
      <c r="J111" s="3">
        <v>24.5</v>
      </c>
      <c r="K111" s="3">
        <v>2.0</v>
      </c>
      <c r="L111" s="3">
        <f t="shared" si="6"/>
        <v>19.845</v>
      </c>
      <c r="M111" s="3">
        <f t="shared" si="7"/>
        <v>-0.4524816134</v>
      </c>
      <c r="N111" s="3">
        <f t="shared" si="8"/>
        <v>-0.6726675356</v>
      </c>
      <c r="O111" s="1"/>
      <c r="P111" s="3">
        <v>63.67</v>
      </c>
      <c r="Q111" s="3">
        <v>40.82</v>
      </c>
      <c r="R111" s="3">
        <v>56.84</v>
      </c>
      <c r="S111" s="3">
        <v>44.73</v>
      </c>
      <c r="T111" s="3">
        <f t="shared" ref="T111:W111" si="236">(P111-average(P:P))/stdev(P:P)</f>
        <v>-0.7237824446</v>
      </c>
      <c r="U111" s="3">
        <f t="shared" si="236"/>
        <v>-1.691611514</v>
      </c>
      <c r="V111" s="3">
        <f t="shared" si="236"/>
        <v>-1.041880681</v>
      </c>
      <c r="W111" s="3">
        <f t="shared" si="236"/>
        <v>-0.679086297</v>
      </c>
      <c r="X111" s="3">
        <f t="shared" si="10"/>
        <v>-1.034090234</v>
      </c>
      <c r="Y111" s="3">
        <f t="shared" si="11"/>
        <v>-1.016902274</v>
      </c>
      <c r="Z111" s="3"/>
      <c r="AA111" s="11">
        <v>526.0</v>
      </c>
      <c r="AB111" s="3">
        <v>2598.0</v>
      </c>
      <c r="AC111" s="9">
        <f t="shared" si="12"/>
        <v>3.414639147</v>
      </c>
      <c r="AD111" s="9" t="b">
        <f t="shared" si="13"/>
        <v>1</v>
      </c>
      <c r="AE111" s="6" t="str">
        <f t="shared" si="14"/>
        <v/>
      </c>
      <c r="AF111" s="3">
        <f t="shared" si="15"/>
        <v>0.3459681135</v>
      </c>
      <c r="AG111" s="10" t="str">
        <f t="shared" si="16"/>
        <v/>
      </c>
      <c r="AH111" s="3">
        <f t="shared" si="17"/>
        <v>0.3459681135</v>
      </c>
      <c r="AI111" s="3">
        <f t="shared" si="18"/>
        <v>0.5881905418</v>
      </c>
      <c r="AJ111" s="1"/>
      <c r="AK111" s="3">
        <f t="shared" si="19"/>
        <v>-0.1239949058</v>
      </c>
      <c r="AL111" s="3">
        <v>-0.3827706826</v>
      </c>
      <c r="AM111" s="3">
        <f t="shared" si="20"/>
        <v>-0.18868885</v>
      </c>
      <c r="AN111" s="3"/>
    </row>
    <row r="112">
      <c r="A112" s="3">
        <v>1402.0</v>
      </c>
      <c r="B112" s="1" t="s">
        <v>273</v>
      </c>
      <c r="C112" s="3">
        <v>2.0</v>
      </c>
      <c r="D112" s="3">
        <v>0.0</v>
      </c>
      <c r="E112" s="3">
        <f t="shared" ref="E112:F112" si="237">(C112-average(C:C))/stdev(C:C)</f>
        <v>-3.919373094</v>
      </c>
      <c r="F112" s="3">
        <f t="shared" si="237"/>
        <v>-2.101706476</v>
      </c>
      <c r="G112" s="3">
        <f t="shared" si="4"/>
        <v>-3.010539785</v>
      </c>
      <c r="H112" s="3">
        <f t="shared" si="5"/>
        <v>-1.735090714</v>
      </c>
      <c r="I112" s="1"/>
      <c r="J112" s="3">
        <v>0.0</v>
      </c>
      <c r="K112" s="3">
        <v>0.0</v>
      </c>
      <c r="L112" s="3">
        <f t="shared" si="6"/>
        <v>0</v>
      </c>
      <c r="M112" s="3">
        <f t="shared" si="7"/>
        <v>-1</v>
      </c>
      <c r="N112" s="3">
        <f t="shared" si="8"/>
        <v>-1</v>
      </c>
      <c r="O112" s="1"/>
      <c r="P112" s="3">
        <v>85.56</v>
      </c>
      <c r="Q112" s="3">
        <v>84.87</v>
      </c>
      <c r="R112" s="3">
        <v>86.74</v>
      </c>
      <c r="S112" s="3">
        <v>83.06</v>
      </c>
      <c r="T112" s="3">
        <f t="shared" ref="T112:W112" si="238">(P112-average(P:P))/stdev(P:P)</f>
        <v>0.7392923781</v>
      </c>
      <c r="U112" s="3">
        <f t="shared" si="238"/>
        <v>1.059107351</v>
      </c>
      <c r="V112" s="3">
        <f t="shared" si="238"/>
        <v>1.093391246</v>
      </c>
      <c r="W112" s="3">
        <f t="shared" si="238"/>
        <v>1.674694265</v>
      </c>
      <c r="X112" s="3">
        <f t="shared" si="10"/>
        <v>1.14162131</v>
      </c>
      <c r="Y112" s="3">
        <f t="shared" si="11"/>
        <v>1.068466803</v>
      </c>
      <c r="Z112" s="3"/>
      <c r="AA112" s="11">
        <v>3700000.0</v>
      </c>
      <c r="AB112" s="3">
        <v>7906638.0</v>
      </c>
      <c r="AC112" s="9">
        <f t="shared" si="12"/>
        <v>6.897991855</v>
      </c>
      <c r="AD112" s="9" t="b">
        <f t="shared" si="13"/>
        <v>0</v>
      </c>
      <c r="AE112" s="6">
        <f t="shared" si="14"/>
        <v>1.136929189</v>
      </c>
      <c r="AF112" s="3">
        <f t="shared" si="15"/>
        <v>1.751845705</v>
      </c>
      <c r="AG112" s="10">
        <f t="shared" si="16"/>
        <v>-0.174943185</v>
      </c>
      <c r="AH112" s="3">
        <f t="shared" si="17"/>
        <v>0.7884512599</v>
      </c>
      <c r="AI112" s="3">
        <f t="shared" si="18"/>
        <v>0.8879477799</v>
      </c>
      <c r="AJ112" s="1"/>
      <c r="AK112" s="3">
        <f t="shared" si="19"/>
        <v>-0.1946690326</v>
      </c>
      <c r="AL112" s="1"/>
      <c r="AM112" s="3">
        <f t="shared" si="20"/>
        <v>-0.1946690326</v>
      </c>
      <c r="AN112" s="3"/>
    </row>
    <row r="113">
      <c r="A113" s="3">
        <v>1412.0</v>
      </c>
      <c r="B113" s="1" t="s">
        <v>109</v>
      </c>
      <c r="C113" s="3">
        <v>4.0</v>
      </c>
      <c r="D113" s="3">
        <v>1.0</v>
      </c>
      <c r="E113" s="3">
        <f t="shared" ref="E113:F113" si="239">(C113-average(C:C))/stdev(C:C)</f>
        <v>0.2597855365</v>
      </c>
      <c r="F113" s="3">
        <f t="shared" si="239"/>
        <v>0.4732319217</v>
      </c>
      <c r="G113" s="3">
        <f t="shared" si="4"/>
        <v>0.3665087291</v>
      </c>
      <c r="H113" s="3">
        <f t="shared" si="5"/>
        <v>0.6053996441</v>
      </c>
      <c r="I113" s="1"/>
      <c r="J113" s="3">
        <v>0.0</v>
      </c>
      <c r="K113" s="3">
        <v>0.0</v>
      </c>
      <c r="L113" s="3">
        <f t="shared" si="6"/>
        <v>0</v>
      </c>
      <c r="M113" s="3">
        <f t="shared" si="7"/>
        <v>-1</v>
      </c>
      <c r="N113" s="3">
        <f t="shared" si="8"/>
        <v>-1</v>
      </c>
      <c r="O113" s="1"/>
      <c r="P113" s="3">
        <v>72.66</v>
      </c>
      <c r="Q113" s="3">
        <v>74.22</v>
      </c>
      <c r="R113" s="3">
        <v>80.47</v>
      </c>
      <c r="S113" s="3">
        <v>62.5</v>
      </c>
      <c r="T113" s="3">
        <f t="shared" ref="T113:W113" si="240">(P113-average(P:P))/stdev(P:P)</f>
        <v>-0.1229125197</v>
      </c>
      <c r="U113" s="3">
        <f t="shared" si="240"/>
        <v>0.3940640844</v>
      </c>
      <c r="V113" s="3">
        <f t="shared" si="240"/>
        <v>0.6456268649</v>
      </c>
      <c r="W113" s="3">
        <f t="shared" si="240"/>
        <v>0.4121393899</v>
      </c>
      <c r="X113" s="3">
        <f t="shared" si="10"/>
        <v>0.3322294549</v>
      </c>
      <c r="Y113" s="3">
        <f t="shared" si="11"/>
        <v>0.5763934896</v>
      </c>
      <c r="Z113" s="3"/>
      <c r="AA113" s="11">
        <v>0.0</v>
      </c>
      <c r="AB113" s="3">
        <v>0.0</v>
      </c>
      <c r="AC113" s="9">
        <f t="shared" si="12"/>
        <v>0</v>
      </c>
      <c r="AD113" s="9" t="b">
        <f t="shared" si="13"/>
        <v>1</v>
      </c>
      <c r="AE113" s="6" t="str">
        <f t="shared" si="14"/>
        <v/>
      </c>
      <c r="AF113" s="3">
        <f t="shared" si="15"/>
        <v>-1.032176754</v>
      </c>
      <c r="AG113" s="10" t="str">
        <f t="shared" si="16"/>
        <v/>
      </c>
      <c r="AH113" s="3">
        <f t="shared" si="17"/>
        <v>-1.032176754</v>
      </c>
      <c r="AI113" s="3">
        <f t="shared" si="18"/>
        <v>-1.015961</v>
      </c>
      <c r="AJ113" s="1"/>
      <c r="AK113" s="3">
        <f t="shared" si="19"/>
        <v>-0.2085419667</v>
      </c>
      <c r="AL113" s="1"/>
      <c r="AM113" s="3">
        <f t="shared" si="20"/>
        <v>-0.2085419667</v>
      </c>
      <c r="AN113" s="3"/>
    </row>
    <row r="114">
      <c r="A114" s="3">
        <v>823.0</v>
      </c>
      <c r="B114" s="1" t="s">
        <v>59</v>
      </c>
      <c r="C114" s="3">
        <v>4.0</v>
      </c>
      <c r="D114" s="3">
        <v>1.0</v>
      </c>
      <c r="E114" s="3">
        <f t="shared" ref="E114:F114" si="241">(C114-average(C:C))/stdev(C:C)</f>
        <v>0.2597855365</v>
      </c>
      <c r="F114" s="3">
        <f t="shared" si="241"/>
        <v>0.4732319217</v>
      </c>
      <c r="G114" s="3">
        <f t="shared" si="4"/>
        <v>0.3665087291</v>
      </c>
      <c r="H114" s="3">
        <f t="shared" si="5"/>
        <v>0.6053996441</v>
      </c>
      <c r="I114" s="1"/>
      <c r="J114" s="15">
        <v>82.5</v>
      </c>
      <c r="K114" s="3">
        <v>10.0</v>
      </c>
      <c r="L114" s="3">
        <f t="shared" si="6"/>
        <v>28.76597131</v>
      </c>
      <c r="M114" s="3">
        <f t="shared" si="7"/>
        <v>-0.401308546</v>
      </c>
      <c r="N114" s="3">
        <f t="shared" si="8"/>
        <v>-0.6334891838</v>
      </c>
      <c r="O114" s="1"/>
      <c r="P114" s="3">
        <v>63.62</v>
      </c>
      <c r="Q114" s="3">
        <v>60.67</v>
      </c>
      <c r="R114" s="3">
        <v>72.86</v>
      </c>
      <c r="S114" s="3">
        <v>54.56</v>
      </c>
      <c r="T114" s="3">
        <f t="shared" ref="T114:W114" si="242">(P114-average(P:P))/stdev(P:P)</f>
        <v>-0.7271243241</v>
      </c>
      <c r="U114" s="3">
        <f t="shared" si="242"/>
        <v>-0.4520707766</v>
      </c>
      <c r="V114" s="3">
        <f t="shared" si="242"/>
        <v>0.1021680233</v>
      </c>
      <c r="W114" s="3">
        <f t="shared" si="242"/>
        <v>-0.07544259962</v>
      </c>
      <c r="X114" s="3">
        <f t="shared" si="10"/>
        <v>-0.2881174193</v>
      </c>
      <c r="Y114" s="3">
        <f t="shared" si="11"/>
        <v>-0.5367657024</v>
      </c>
      <c r="Z114" s="1"/>
      <c r="AA114" s="11">
        <v>39000.0</v>
      </c>
      <c r="AB114" s="11">
        <v>97.0</v>
      </c>
      <c r="AC114" s="9">
        <f t="shared" si="12"/>
        <v>1.986771734</v>
      </c>
      <c r="AD114" s="9" t="b">
        <f t="shared" si="13"/>
        <v>0</v>
      </c>
      <c r="AE114" s="6">
        <f t="shared" si="14"/>
        <v>-0.9975128205</v>
      </c>
      <c r="AF114" s="3">
        <f t="shared" si="15"/>
        <v>-0.2303177141</v>
      </c>
      <c r="AG114" s="10">
        <f t="shared" si="16"/>
        <v>-0.3572097053</v>
      </c>
      <c r="AH114" s="3">
        <f t="shared" si="17"/>
        <v>-0.2937637097</v>
      </c>
      <c r="AI114" s="3">
        <f t="shared" si="18"/>
        <v>-0.5419997322</v>
      </c>
      <c r="AJ114" s="1"/>
      <c r="AK114" s="3">
        <f t="shared" si="19"/>
        <v>-0.2767137436</v>
      </c>
      <c r="AL114" s="3">
        <v>-0.004347761855</v>
      </c>
      <c r="AM114" s="3">
        <f t="shared" si="20"/>
        <v>-0.2086222481</v>
      </c>
      <c r="AN114" s="1"/>
    </row>
    <row r="115">
      <c r="A115" s="3">
        <v>1616.0</v>
      </c>
      <c r="B115" s="1" t="s">
        <v>161</v>
      </c>
      <c r="C115" s="3">
        <v>4.0</v>
      </c>
      <c r="D115" s="3">
        <v>1.0</v>
      </c>
      <c r="E115" s="3">
        <f t="shared" ref="E115:F115" si="243">(C115-average(C:C))/stdev(C:C)</f>
        <v>0.2597855365</v>
      </c>
      <c r="F115" s="3">
        <f t="shared" si="243"/>
        <v>0.4732319217</v>
      </c>
      <c r="G115" s="3">
        <f t="shared" si="4"/>
        <v>0.3665087291</v>
      </c>
      <c r="H115" s="3">
        <f t="shared" si="5"/>
        <v>0.6053996441</v>
      </c>
      <c r="I115" s="1"/>
      <c r="J115" s="3">
        <v>0.0</v>
      </c>
      <c r="K115" s="3">
        <v>0.0</v>
      </c>
      <c r="L115" s="3">
        <f t="shared" si="6"/>
        <v>0</v>
      </c>
      <c r="M115" s="3">
        <f t="shared" si="7"/>
        <v>-1</v>
      </c>
      <c r="N115" s="3">
        <f t="shared" si="8"/>
        <v>-1</v>
      </c>
      <c r="O115" s="1"/>
      <c r="P115" s="3">
        <v>62.85</v>
      </c>
      <c r="Q115" s="3">
        <v>59.81</v>
      </c>
      <c r="R115" s="3">
        <v>67.43</v>
      </c>
      <c r="S115" s="3">
        <v>48.44</v>
      </c>
      <c r="T115" s="3">
        <f t="shared" ref="T115:W115" si="244">(P115-average(P:P))/stdev(P:P)</f>
        <v>-0.7785892676</v>
      </c>
      <c r="U115" s="3">
        <f t="shared" si="244"/>
        <v>-0.505773801</v>
      </c>
      <c r="V115" s="3">
        <f t="shared" si="244"/>
        <v>-0.2856087848</v>
      </c>
      <c r="W115" s="3">
        <f t="shared" si="244"/>
        <v>-0.4512614631</v>
      </c>
      <c r="X115" s="3">
        <f t="shared" si="10"/>
        <v>-0.5053083291</v>
      </c>
      <c r="Y115" s="3">
        <f t="shared" si="11"/>
        <v>-0.7108504267</v>
      </c>
      <c r="Z115" s="3"/>
      <c r="AA115" s="11">
        <v>2.0</v>
      </c>
      <c r="AB115" s="3">
        <v>10407.0</v>
      </c>
      <c r="AC115" s="9">
        <f t="shared" si="12"/>
        <v>4.017325555</v>
      </c>
      <c r="AD115" s="9" t="b">
        <f t="shared" si="13"/>
        <v>1</v>
      </c>
      <c r="AE115" s="6" t="str">
        <f t="shared" si="14"/>
        <v/>
      </c>
      <c r="AF115" s="3">
        <f t="shared" si="15"/>
        <v>0.5892117314</v>
      </c>
      <c r="AG115" s="10" t="str">
        <f t="shared" si="16"/>
        <v/>
      </c>
      <c r="AH115" s="3">
        <f t="shared" si="17"/>
        <v>0.5892117314</v>
      </c>
      <c r="AI115" s="3">
        <f t="shared" si="18"/>
        <v>0.7676012841</v>
      </c>
      <c r="AJ115" s="1"/>
      <c r="AK115" s="3">
        <f t="shared" si="19"/>
        <v>-0.08446237461</v>
      </c>
      <c r="AL115" s="3">
        <v>-0.6176848565</v>
      </c>
      <c r="AM115" s="3">
        <f t="shared" si="20"/>
        <v>-0.2177679951</v>
      </c>
      <c r="AN115" s="3"/>
    </row>
    <row r="116">
      <c r="A116" s="3">
        <v>924.0</v>
      </c>
      <c r="B116" s="1" t="s">
        <v>72</v>
      </c>
      <c r="C116" s="3">
        <v>2.0</v>
      </c>
      <c r="D116" s="3">
        <v>1.0</v>
      </c>
      <c r="E116" s="3">
        <f t="shared" ref="E116:F116" si="245">(C116-average(C:C))/stdev(C:C)</f>
        <v>-3.919373094</v>
      </c>
      <c r="F116" s="3">
        <f t="shared" si="245"/>
        <v>0.4732319217</v>
      </c>
      <c r="G116" s="3">
        <f t="shared" si="4"/>
        <v>-1.723070586</v>
      </c>
      <c r="H116" s="3">
        <f t="shared" si="5"/>
        <v>-1.312657833</v>
      </c>
      <c r="I116" s="1"/>
      <c r="J116" s="3">
        <v>20.7</v>
      </c>
      <c r="K116" s="3">
        <v>4.0</v>
      </c>
      <c r="L116" s="3">
        <f t="shared" si="6"/>
        <v>13.58127</v>
      </c>
      <c r="M116" s="3">
        <f t="shared" si="7"/>
        <v>-0.4884120369</v>
      </c>
      <c r="N116" s="3">
        <f t="shared" si="8"/>
        <v>-0.6988648202</v>
      </c>
      <c r="O116" s="1"/>
      <c r="P116" s="3">
        <v>63.04</v>
      </c>
      <c r="Q116" s="3">
        <v>73.62</v>
      </c>
      <c r="R116" s="3">
        <v>75.59</v>
      </c>
      <c r="S116" s="3">
        <v>65.22</v>
      </c>
      <c r="T116" s="3">
        <f t="shared" ref="T116:W116" si="246">(P116-average(P:P))/stdev(P:P)</f>
        <v>-0.7658901257</v>
      </c>
      <c r="U116" s="3">
        <f t="shared" si="246"/>
        <v>0.356596858</v>
      </c>
      <c r="V116" s="3">
        <f t="shared" si="246"/>
        <v>0.297127634</v>
      </c>
      <c r="W116" s="3">
        <f t="shared" si="246"/>
        <v>0.5791699959</v>
      </c>
      <c r="X116" s="3">
        <f t="shared" si="10"/>
        <v>0.1167510906</v>
      </c>
      <c r="Y116" s="3">
        <f t="shared" si="11"/>
        <v>0.3416885871</v>
      </c>
      <c r="Z116" s="3"/>
      <c r="AA116" s="11">
        <v>1100.0</v>
      </c>
      <c r="AB116" s="3">
        <v>28642.0</v>
      </c>
      <c r="AC116" s="9">
        <f t="shared" si="12"/>
        <v>4.45700334</v>
      </c>
      <c r="AD116" s="9" t="b">
        <f t="shared" si="13"/>
        <v>0</v>
      </c>
      <c r="AE116" s="6">
        <f t="shared" si="14"/>
        <v>25.03818182</v>
      </c>
      <c r="AF116" s="3">
        <f t="shared" si="15"/>
        <v>0.7666652361</v>
      </c>
      <c r="AG116" s="10">
        <f t="shared" si="16"/>
        <v>1.866057754</v>
      </c>
      <c r="AH116" s="3">
        <f t="shared" si="17"/>
        <v>1.316361495</v>
      </c>
      <c r="AI116" s="3">
        <f t="shared" si="18"/>
        <v>1.147327981</v>
      </c>
      <c r="AJ116" s="1"/>
      <c r="AK116" s="3">
        <f t="shared" si="19"/>
        <v>-0.1306265213</v>
      </c>
      <c r="AL116" s="3">
        <v>-0.485914964</v>
      </c>
      <c r="AM116" s="3">
        <f t="shared" si="20"/>
        <v>-0.219448632</v>
      </c>
      <c r="AN116" s="3"/>
    </row>
    <row r="117">
      <c r="A117" s="3">
        <v>869.0</v>
      </c>
      <c r="B117" s="1" t="s">
        <v>67</v>
      </c>
      <c r="C117" s="3">
        <v>4.0</v>
      </c>
      <c r="D117" s="3">
        <v>1.0</v>
      </c>
      <c r="E117" s="3">
        <f t="shared" ref="E117:F117" si="247">(C117-average(C:C))/stdev(C:C)</f>
        <v>0.2597855365</v>
      </c>
      <c r="F117" s="3">
        <f t="shared" si="247"/>
        <v>0.4732319217</v>
      </c>
      <c r="G117" s="3">
        <f t="shared" si="4"/>
        <v>0.3665087291</v>
      </c>
      <c r="H117" s="3">
        <f t="shared" si="5"/>
        <v>0.6053996441</v>
      </c>
      <c r="I117" s="1"/>
      <c r="J117" s="3">
        <v>34.9</v>
      </c>
      <c r="K117" s="3">
        <v>9.0</v>
      </c>
      <c r="L117" s="3">
        <f t="shared" si="6"/>
        <v>13.52097507</v>
      </c>
      <c r="M117" s="3">
        <f t="shared" si="7"/>
        <v>-0.4887579047</v>
      </c>
      <c r="N117" s="3">
        <f t="shared" si="8"/>
        <v>-0.6991122261</v>
      </c>
      <c r="O117" s="1"/>
      <c r="P117" s="3">
        <v>85.28</v>
      </c>
      <c r="Q117" s="3">
        <v>65.16</v>
      </c>
      <c r="R117" s="3">
        <v>74.0</v>
      </c>
      <c r="S117" s="3">
        <v>49.48</v>
      </c>
      <c r="T117" s="3">
        <f t="shared" ref="T117:W117" si="248">(P117-average(P:P))/stdev(P:P)</f>
        <v>0.7205778532</v>
      </c>
      <c r="U117" s="3">
        <f t="shared" si="248"/>
        <v>-0.171691033</v>
      </c>
      <c r="V117" s="3">
        <f t="shared" si="248"/>
        <v>0.1835797289</v>
      </c>
      <c r="W117" s="3">
        <f t="shared" si="248"/>
        <v>-0.3873968196</v>
      </c>
      <c r="X117" s="3">
        <f t="shared" si="10"/>
        <v>0.08626743236</v>
      </c>
      <c r="Y117" s="3">
        <f t="shared" si="11"/>
        <v>0.2937131804</v>
      </c>
      <c r="Z117" s="3"/>
      <c r="AA117" s="11">
        <v>0.0</v>
      </c>
      <c r="AB117" s="3">
        <v>0.0</v>
      </c>
      <c r="AC117" s="9">
        <f t="shared" si="12"/>
        <v>0</v>
      </c>
      <c r="AD117" s="9" t="b">
        <f t="shared" si="13"/>
        <v>1</v>
      </c>
      <c r="AE117" s="6" t="str">
        <f t="shared" si="14"/>
        <v/>
      </c>
      <c r="AF117" s="3">
        <f t="shared" si="15"/>
        <v>-1.032176754</v>
      </c>
      <c r="AG117" s="10" t="str">
        <f t="shared" si="16"/>
        <v/>
      </c>
      <c r="AH117" s="3">
        <f t="shared" si="17"/>
        <v>-1.032176754</v>
      </c>
      <c r="AI117" s="3">
        <f t="shared" si="18"/>
        <v>-1.015961</v>
      </c>
      <c r="AJ117" s="1"/>
      <c r="AK117" s="3">
        <f t="shared" si="19"/>
        <v>-0.2039901005</v>
      </c>
      <c r="AL117" s="3">
        <v>-0.2834405806</v>
      </c>
      <c r="AM117" s="3">
        <f t="shared" si="20"/>
        <v>-0.2238527205</v>
      </c>
      <c r="AN117" s="3"/>
    </row>
    <row r="118">
      <c r="A118" s="3">
        <v>2015.0</v>
      </c>
      <c r="B118" s="1" t="s">
        <v>235</v>
      </c>
      <c r="C118" s="3">
        <v>4.0</v>
      </c>
      <c r="D118" s="3">
        <v>1.0</v>
      </c>
      <c r="E118" s="3">
        <f t="shared" ref="E118:F118" si="249">(C118-average(C:C))/stdev(C:C)</f>
        <v>0.2597855365</v>
      </c>
      <c r="F118" s="3">
        <f t="shared" si="249"/>
        <v>0.4732319217</v>
      </c>
      <c r="G118" s="3">
        <f t="shared" si="4"/>
        <v>0.3665087291</v>
      </c>
      <c r="H118" s="3">
        <f t="shared" si="5"/>
        <v>0.6053996441</v>
      </c>
      <c r="I118" s="1"/>
      <c r="J118" s="3">
        <v>51.5</v>
      </c>
      <c r="K118" s="3">
        <v>0.0</v>
      </c>
      <c r="L118" s="3">
        <f t="shared" si="6"/>
        <v>51.5</v>
      </c>
      <c r="M118" s="3">
        <f t="shared" si="7"/>
        <v>-0.2709001024</v>
      </c>
      <c r="N118" s="3">
        <f t="shared" si="8"/>
        <v>-0.5204806456</v>
      </c>
      <c r="O118" s="1"/>
      <c r="P118" s="3">
        <v>71.88</v>
      </c>
      <c r="Q118" s="3">
        <v>59.38</v>
      </c>
      <c r="R118" s="3">
        <v>55.47</v>
      </c>
      <c r="S118" s="3">
        <v>42.97</v>
      </c>
      <c r="T118" s="3">
        <f t="shared" ref="T118:W118" si="250">(P118-average(P:P))/stdev(P:P)</f>
        <v>-0.1750458391</v>
      </c>
      <c r="U118" s="3">
        <f t="shared" si="250"/>
        <v>-0.5326253132</v>
      </c>
      <c r="V118" s="3">
        <f t="shared" si="250"/>
        <v>-1.139717556</v>
      </c>
      <c r="W118" s="3">
        <f t="shared" si="250"/>
        <v>-0.7871649244</v>
      </c>
      <c r="X118" s="3">
        <f t="shared" si="10"/>
        <v>-0.6586384081</v>
      </c>
      <c r="Y118" s="3">
        <f t="shared" si="11"/>
        <v>-0.8115654059</v>
      </c>
      <c r="Z118" s="3"/>
      <c r="AA118" s="5"/>
      <c r="AB118" s="1"/>
      <c r="AC118" s="9" t="str">
        <f t="shared" si="12"/>
        <v/>
      </c>
      <c r="AD118" s="9" t="b">
        <f t="shared" si="13"/>
        <v>1</v>
      </c>
      <c r="AE118" s="6" t="str">
        <f t="shared" si="14"/>
        <v/>
      </c>
      <c r="AF118" s="3" t="str">
        <f t="shared" si="15"/>
        <v/>
      </c>
      <c r="AG118" s="10" t="str">
        <f t="shared" si="16"/>
        <v/>
      </c>
      <c r="AH118" s="3" t="str">
        <f t="shared" si="17"/>
        <v/>
      </c>
      <c r="AI118" s="3" t="str">
        <f t="shared" si="18"/>
        <v/>
      </c>
      <c r="AJ118" s="1"/>
      <c r="AK118" s="3">
        <f t="shared" si="19"/>
        <v>-0.2422154691</v>
      </c>
      <c r="AL118" s="1"/>
      <c r="AM118" s="3">
        <f t="shared" si="20"/>
        <v>-0.2422154691</v>
      </c>
      <c r="AN118" s="3"/>
    </row>
    <row r="119">
      <c r="A119" s="3">
        <v>676.0</v>
      </c>
      <c r="B119" s="1" t="s">
        <v>274</v>
      </c>
      <c r="C119" s="3">
        <v>4.0</v>
      </c>
      <c r="D119" s="3">
        <v>1.0</v>
      </c>
      <c r="E119" s="3">
        <f t="shared" ref="E119:F119" si="251">(C119-average(C:C))/stdev(C:C)</f>
        <v>0.2597855365</v>
      </c>
      <c r="F119" s="3">
        <f t="shared" si="251"/>
        <v>0.4732319217</v>
      </c>
      <c r="G119" s="3">
        <f t="shared" si="4"/>
        <v>0.3665087291</v>
      </c>
      <c r="H119" s="3">
        <f t="shared" si="5"/>
        <v>0.6053996441</v>
      </c>
      <c r="I119" s="1"/>
      <c r="J119" s="3">
        <v>35.4</v>
      </c>
      <c r="K119" s="3">
        <v>10.0</v>
      </c>
      <c r="L119" s="3">
        <f t="shared" si="6"/>
        <v>12.34321678</v>
      </c>
      <c r="M119" s="3">
        <f t="shared" si="7"/>
        <v>-0.49551384</v>
      </c>
      <c r="N119" s="3">
        <f t="shared" si="8"/>
        <v>-0.7039274394</v>
      </c>
      <c r="O119" s="1"/>
      <c r="P119" s="3">
        <v>60.18</v>
      </c>
      <c r="Q119" s="3">
        <v>67.0</v>
      </c>
      <c r="R119" s="3">
        <v>63.37</v>
      </c>
      <c r="S119" s="3">
        <v>40.05</v>
      </c>
      <c r="T119" s="3">
        <f t="shared" ref="T119:W119" si="252">(P119-average(P:P))/stdev(P:P)</f>
        <v>-0.9570456302</v>
      </c>
      <c r="U119" s="3">
        <f t="shared" si="252"/>
        <v>-0.05679153899</v>
      </c>
      <c r="V119" s="3">
        <f t="shared" si="252"/>
        <v>-0.5755487187</v>
      </c>
      <c r="W119" s="3">
        <f t="shared" si="252"/>
        <v>-0.9664771925</v>
      </c>
      <c r="X119" s="3">
        <f t="shared" si="10"/>
        <v>-0.6389657701</v>
      </c>
      <c r="Y119" s="3">
        <f t="shared" si="11"/>
        <v>-0.799353345</v>
      </c>
      <c r="Z119" s="3"/>
      <c r="AA119" s="11">
        <v>1100.0</v>
      </c>
      <c r="AB119" s="3">
        <v>1131.0</v>
      </c>
      <c r="AC119" s="9">
        <f t="shared" si="12"/>
        <v>3.053462605</v>
      </c>
      <c r="AD119" s="9" t="b">
        <f t="shared" si="13"/>
        <v>0</v>
      </c>
      <c r="AE119" s="6">
        <f t="shared" si="14"/>
        <v>0.02818181818</v>
      </c>
      <c r="AF119" s="3">
        <f t="shared" si="15"/>
        <v>0.2001976305</v>
      </c>
      <c r="AG119" s="10">
        <f t="shared" si="16"/>
        <v>-0.2696225083</v>
      </c>
      <c r="AH119" s="3">
        <f t="shared" si="17"/>
        <v>-0.0347124389</v>
      </c>
      <c r="AI119" s="3">
        <f t="shared" si="18"/>
        <v>-0.1863127449</v>
      </c>
      <c r="AJ119" s="1"/>
      <c r="AK119" s="3">
        <f t="shared" si="19"/>
        <v>-0.2710484713</v>
      </c>
      <c r="AL119" s="3">
        <v>-0.1651756036</v>
      </c>
      <c r="AM119" s="3">
        <f t="shared" si="20"/>
        <v>-0.2445802544</v>
      </c>
      <c r="AN119" s="3"/>
    </row>
    <row r="120">
      <c r="A120" s="3">
        <v>1304.0</v>
      </c>
      <c r="B120" s="1" t="s">
        <v>97</v>
      </c>
      <c r="C120" s="3">
        <v>4.0</v>
      </c>
      <c r="D120" s="3">
        <v>1.0</v>
      </c>
      <c r="E120" s="3">
        <f t="shared" ref="E120:F120" si="253">(C120-average(C:C))/stdev(C:C)</f>
        <v>0.2597855365</v>
      </c>
      <c r="F120" s="3">
        <f t="shared" si="253"/>
        <v>0.4732319217</v>
      </c>
      <c r="G120" s="3">
        <f t="shared" si="4"/>
        <v>0.3665087291</v>
      </c>
      <c r="H120" s="3">
        <f t="shared" si="5"/>
        <v>0.6053996441</v>
      </c>
      <c r="I120" s="1"/>
      <c r="J120" s="3">
        <v>0.0</v>
      </c>
      <c r="K120" s="3">
        <v>3.0</v>
      </c>
      <c r="L120" s="3">
        <f t="shared" si="6"/>
        <v>0</v>
      </c>
      <c r="M120" s="3">
        <f t="shared" si="7"/>
        <v>-1</v>
      </c>
      <c r="N120" s="3">
        <f t="shared" si="8"/>
        <v>-1</v>
      </c>
      <c r="O120" s="1"/>
      <c r="P120" s="3">
        <v>79.61</v>
      </c>
      <c r="Q120" s="3">
        <v>73.72</v>
      </c>
      <c r="R120" s="3">
        <v>74.95</v>
      </c>
      <c r="S120" s="3">
        <v>58.74</v>
      </c>
      <c r="T120" s="3">
        <f t="shared" ref="T120:W120" si="254">(P120-average(P:P))/stdev(P:P)</f>
        <v>0.3416087237</v>
      </c>
      <c r="U120" s="3">
        <f t="shared" si="254"/>
        <v>0.3628413958</v>
      </c>
      <c r="V120" s="3">
        <f t="shared" si="254"/>
        <v>0.2514228168</v>
      </c>
      <c r="W120" s="3">
        <f t="shared" si="254"/>
        <v>0.1812441405</v>
      </c>
      <c r="X120" s="3">
        <f t="shared" si="10"/>
        <v>0.2842792692</v>
      </c>
      <c r="Y120" s="3">
        <f t="shared" si="11"/>
        <v>0.533178459</v>
      </c>
      <c r="Z120" s="3"/>
      <c r="AA120" s="11">
        <v>0.0</v>
      </c>
      <c r="AB120" s="3">
        <v>0.0</v>
      </c>
      <c r="AC120" s="9">
        <f t="shared" si="12"/>
        <v>0</v>
      </c>
      <c r="AD120" s="9" t="b">
        <f t="shared" si="13"/>
        <v>1</v>
      </c>
      <c r="AE120" s="6" t="str">
        <f t="shared" si="14"/>
        <v/>
      </c>
      <c r="AF120" s="3">
        <f t="shared" si="15"/>
        <v>-1.032176754</v>
      </c>
      <c r="AG120" s="10" t="str">
        <f t="shared" si="16"/>
        <v/>
      </c>
      <c r="AH120" s="3">
        <f t="shared" si="17"/>
        <v>-1.032176754</v>
      </c>
      <c r="AI120" s="3">
        <f t="shared" si="18"/>
        <v>-1.015961</v>
      </c>
      <c r="AJ120" s="1"/>
      <c r="AK120" s="3">
        <f t="shared" si="19"/>
        <v>-0.2193457243</v>
      </c>
      <c r="AL120" s="3">
        <v>-0.3226556137</v>
      </c>
      <c r="AM120" s="3">
        <f t="shared" si="20"/>
        <v>-0.2451731967</v>
      </c>
      <c r="AN120" s="3"/>
    </row>
    <row r="121">
      <c r="A121" s="3">
        <v>2016.0</v>
      </c>
      <c r="B121" s="1" t="s">
        <v>275</v>
      </c>
      <c r="C121" s="3">
        <v>4.0</v>
      </c>
      <c r="D121" s="3">
        <v>1.0</v>
      </c>
      <c r="E121" s="3">
        <f t="shared" ref="E121:F121" si="255">(C121-average(C:C))/stdev(C:C)</f>
        <v>0.2597855365</v>
      </c>
      <c r="F121" s="3">
        <f t="shared" si="255"/>
        <v>0.4732319217</v>
      </c>
      <c r="G121" s="3">
        <f t="shared" si="4"/>
        <v>0.3665087291</v>
      </c>
      <c r="H121" s="3">
        <f t="shared" si="5"/>
        <v>0.6053996441</v>
      </c>
      <c r="I121" s="1"/>
      <c r="J121" s="3">
        <v>0.0</v>
      </c>
      <c r="K121" s="3">
        <v>0.0</v>
      </c>
      <c r="L121" s="3">
        <f t="shared" si="6"/>
        <v>0</v>
      </c>
      <c r="M121" s="3">
        <f t="shared" si="7"/>
        <v>-1</v>
      </c>
      <c r="N121" s="3">
        <f t="shared" si="8"/>
        <v>-1</v>
      </c>
      <c r="O121" s="1"/>
      <c r="P121" s="3">
        <v>88.28</v>
      </c>
      <c r="Q121" s="3">
        <v>69.53</v>
      </c>
      <c r="R121" s="3">
        <v>61.72</v>
      </c>
      <c r="S121" s="3">
        <v>39.84</v>
      </c>
      <c r="T121" s="3">
        <f t="shared" ref="T121:W121" si="256">(P121-average(P:P))/stdev(P:P)</f>
        <v>0.9210906201</v>
      </c>
      <c r="U121" s="3">
        <f t="shared" si="256"/>
        <v>0.1011952653</v>
      </c>
      <c r="V121" s="3">
        <f t="shared" si="256"/>
        <v>-0.6933814505</v>
      </c>
      <c r="W121" s="3">
        <f t="shared" si="256"/>
        <v>-0.9793729379</v>
      </c>
      <c r="X121" s="3">
        <f t="shared" si="10"/>
        <v>-0.1626171257</v>
      </c>
      <c r="Y121" s="3">
        <f t="shared" si="11"/>
        <v>-0.4032581378</v>
      </c>
      <c r="Z121" s="3"/>
      <c r="AA121" s="5"/>
      <c r="AB121" s="1"/>
      <c r="AC121" s="9" t="str">
        <f t="shared" si="12"/>
        <v/>
      </c>
      <c r="AD121" s="9" t="b">
        <f t="shared" si="13"/>
        <v>1</v>
      </c>
      <c r="AE121" s="6" t="str">
        <f t="shared" si="14"/>
        <v/>
      </c>
      <c r="AF121" s="3" t="str">
        <f t="shared" si="15"/>
        <v/>
      </c>
      <c r="AG121" s="10" t="str">
        <f t="shared" si="16"/>
        <v/>
      </c>
      <c r="AH121" s="3" t="str">
        <f t="shared" si="17"/>
        <v/>
      </c>
      <c r="AI121" s="3" t="str">
        <f t="shared" si="18"/>
        <v/>
      </c>
      <c r="AJ121" s="1"/>
      <c r="AK121" s="3">
        <f t="shared" si="19"/>
        <v>-0.2659528312</v>
      </c>
      <c r="AL121" s="1"/>
      <c r="AM121" s="3">
        <f t="shared" si="20"/>
        <v>-0.2659528312</v>
      </c>
      <c r="AN121" s="3"/>
    </row>
    <row r="122">
      <c r="A122" s="3">
        <v>1988.0</v>
      </c>
      <c r="B122" s="1" t="s">
        <v>227</v>
      </c>
      <c r="C122" s="3">
        <v>4.0</v>
      </c>
      <c r="D122" s="3">
        <v>1.0</v>
      </c>
      <c r="E122" s="3">
        <f t="shared" ref="E122:F122" si="257">(C122-average(C:C))/stdev(C:C)</f>
        <v>0.2597855365</v>
      </c>
      <c r="F122" s="3">
        <f t="shared" si="257"/>
        <v>0.4732319217</v>
      </c>
      <c r="G122" s="3">
        <f t="shared" si="4"/>
        <v>0.3665087291</v>
      </c>
      <c r="H122" s="3">
        <f t="shared" si="5"/>
        <v>0.6053996441</v>
      </c>
      <c r="I122" s="1"/>
      <c r="J122" s="3">
        <v>0.0</v>
      </c>
      <c r="K122" s="3">
        <v>0.0</v>
      </c>
      <c r="L122" s="3">
        <f t="shared" si="6"/>
        <v>0</v>
      </c>
      <c r="M122" s="3">
        <f t="shared" si="7"/>
        <v>-1</v>
      </c>
      <c r="N122" s="3">
        <f t="shared" si="8"/>
        <v>-1</v>
      </c>
      <c r="O122" s="1"/>
      <c r="P122" s="3">
        <v>83.59</v>
      </c>
      <c r="Q122" s="3">
        <v>71.88</v>
      </c>
      <c r="R122" s="3">
        <v>61.72</v>
      </c>
      <c r="S122" s="3">
        <v>41.41</v>
      </c>
      <c r="T122" s="3">
        <f t="shared" ref="T122:W122" si="258">(P122-average(P:P))/stdev(P:P)</f>
        <v>0.6076223278</v>
      </c>
      <c r="U122" s="3">
        <f t="shared" si="258"/>
        <v>0.2479419017</v>
      </c>
      <c r="V122" s="3">
        <f t="shared" si="258"/>
        <v>-0.6933814505</v>
      </c>
      <c r="W122" s="3">
        <f t="shared" si="258"/>
        <v>-0.8829618896</v>
      </c>
      <c r="X122" s="3">
        <f t="shared" si="10"/>
        <v>-0.1801947776</v>
      </c>
      <c r="Y122" s="3">
        <f t="shared" si="11"/>
        <v>-0.4244935543</v>
      </c>
      <c r="Z122" s="3"/>
      <c r="AA122" s="5"/>
      <c r="AB122" s="1"/>
      <c r="AC122" s="9" t="str">
        <f t="shared" si="12"/>
        <v/>
      </c>
      <c r="AD122" s="9" t="b">
        <f t="shared" si="13"/>
        <v>1</v>
      </c>
      <c r="AE122" s="6" t="str">
        <f t="shared" si="14"/>
        <v/>
      </c>
      <c r="AF122" s="3" t="str">
        <f t="shared" si="15"/>
        <v/>
      </c>
      <c r="AG122" s="10" t="str">
        <f t="shared" si="16"/>
        <v/>
      </c>
      <c r="AH122" s="3" t="str">
        <f t="shared" si="17"/>
        <v/>
      </c>
      <c r="AI122" s="3" t="str">
        <f t="shared" si="18"/>
        <v/>
      </c>
      <c r="AJ122" s="1"/>
      <c r="AK122" s="3">
        <f t="shared" si="19"/>
        <v>-0.2730313034</v>
      </c>
      <c r="AL122" s="1"/>
      <c r="AM122" s="3">
        <f t="shared" si="20"/>
        <v>-0.2730313034</v>
      </c>
      <c r="AN122" s="3"/>
    </row>
    <row r="123">
      <c r="A123" s="3">
        <v>1042.0</v>
      </c>
      <c r="B123" s="1" t="s">
        <v>78</v>
      </c>
      <c r="C123" s="3">
        <v>4.0</v>
      </c>
      <c r="D123" s="3">
        <v>1.0</v>
      </c>
      <c r="E123" s="3">
        <f t="shared" ref="E123:F123" si="259">(C123-average(C:C))/stdev(C:C)</f>
        <v>0.2597855365</v>
      </c>
      <c r="F123" s="3">
        <f t="shared" si="259"/>
        <v>0.4732319217</v>
      </c>
      <c r="G123" s="3">
        <f t="shared" si="4"/>
        <v>0.3665087291</v>
      </c>
      <c r="H123" s="3">
        <f t="shared" si="5"/>
        <v>0.6053996441</v>
      </c>
      <c r="I123" s="1"/>
      <c r="J123" s="3">
        <v>64.3</v>
      </c>
      <c r="K123" s="3">
        <v>8.0</v>
      </c>
      <c r="L123" s="3">
        <f t="shared" si="6"/>
        <v>27.6790416</v>
      </c>
      <c r="M123" s="3">
        <f t="shared" si="7"/>
        <v>-0.4075434642</v>
      </c>
      <c r="N123" s="3">
        <f t="shared" si="8"/>
        <v>-0.6383913097</v>
      </c>
      <c r="O123" s="1"/>
      <c r="P123" s="3">
        <v>57.95</v>
      </c>
      <c r="Q123" s="3">
        <v>54.29</v>
      </c>
      <c r="R123" s="3">
        <v>66.48</v>
      </c>
      <c r="S123" s="3">
        <v>45.05</v>
      </c>
      <c r="T123" s="3">
        <f t="shared" ref="T123:W123" si="260">(P123-average(P:P))/stdev(P:P)</f>
        <v>-1.106093454</v>
      </c>
      <c r="U123" s="3">
        <f t="shared" si="260"/>
        <v>-0.8504722831</v>
      </c>
      <c r="V123" s="3">
        <f t="shared" si="260"/>
        <v>-0.3534518728</v>
      </c>
      <c r="W123" s="3">
        <f t="shared" si="260"/>
        <v>-0.6594356374</v>
      </c>
      <c r="X123" s="3">
        <f t="shared" si="10"/>
        <v>-0.7423633117</v>
      </c>
      <c r="Y123" s="3">
        <f t="shared" si="11"/>
        <v>-0.8616050788</v>
      </c>
      <c r="Z123" s="3"/>
      <c r="AA123" s="11">
        <v>22600.0</v>
      </c>
      <c r="AB123" s="3">
        <v>0.0</v>
      </c>
      <c r="AC123" s="9">
        <f t="shared" si="12"/>
        <v>0</v>
      </c>
      <c r="AD123" s="9" t="b">
        <f t="shared" si="13"/>
        <v>0</v>
      </c>
      <c r="AE123" s="6">
        <f t="shared" si="14"/>
        <v>-1</v>
      </c>
      <c r="AF123" s="3">
        <f t="shared" si="15"/>
        <v>-1.032176754</v>
      </c>
      <c r="AG123" s="10">
        <f t="shared" si="16"/>
        <v>-0.3574220931</v>
      </c>
      <c r="AH123" s="3">
        <f t="shared" si="17"/>
        <v>-0.6947994238</v>
      </c>
      <c r="AI123" s="3">
        <f t="shared" si="18"/>
        <v>-0.8335462937</v>
      </c>
      <c r="AJ123" s="1"/>
      <c r="AK123" s="3">
        <f t="shared" si="19"/>
        <v>-0.4320357595</v>
      </c>
      <c r="AL123" s="3">
        <v>0.1762425657</v>
      </c>
      <c r="AM123" s="3">
        <f t="shared" si="20"/>
        <v>-0.2799661782</v>
      </c>
      <c r="AN123" s="3"/>
    </row>
    <row r="124">
      <c r="A124" s="3">
        <v>523.0</v>
      </c>
      <c r="B124" s="1" t="s">
        <v>50</v>
      </c>
      <c r="C124" s="3">
        <v>4.0</v>
      </c>
      <c r="D124" s="3">
        <v>1.0</v>
      </c>
      <c r="E124" s="3">
        <f t="shared" ref="E124:F124" si="261">(C124-average(C:C))/stdev(C:C)</f>
        <v>0.2597855365</v>
      </c>
      <c r="F124" s="3">
        <f t="shared" si="261"/>
        <v>0.4732319217</v>
      </c>
      <c r="G124" s="3">
        <f t="shared" si="4"/>
        <v>0.3665087291</v>
      </c>
      <c r="H124" s="3">
        <f t="shared" si="5"/>
        <v>0.6053996441</v>
      </c>
      <c r="I124" s="1"/>
      <c r="J124" s="3">
        <v>12.2</v>
      </c>
      <c r="K124" s="3">
        <v>10.0</v>
      </c>
      <c r="L124" s="3">
        <f t="shared" si="6"/>
        <v>4.253876969</v>
      </c>
      <c r="M124" s="3">
        <f t="shared" si="7"/>
        <v>-0.5419164476</v>
      </c>
      <c r="N124" s="3">
        <f t="shared" si="8"/>
        <v>-0.7361497454</v>
      </c>
      <c r="O124" s="1"/>
      <c r="P124" s="3">
        <v>71.78</v>
      </c>
      <c r="Q124" s="3">
        <v>70.45</v>
      </c>
      <c r="R124" s="3">
        <v>69.31</v>
      </c>
      <c r="S124" s="3">
        <v>49.77</v>
      </c>
      <c r="T124" s="3">
        <f t="shared" ref="T124:W124" si="262">(P124-average(P:P))/stdev(P:P)</f>
        <v>-0.181729598</v>
      </c>
      <c r="U124" s="3">
        <f t="shared" si="262"/>
        <v>0.1586450123</v>
      </c>
      <c r="V124" s="3">
        <f t="shared" si="262"/>
        <v>-0.1513508844</v>
      </c>
      <c r="W124" s="3">
        <f t="shared" si="262"/>
        <v>-0.3695884094</v>
      </c>
      <c r="X124" s="3">
        <f t="shared" si="10"/>
        <v>-0.1360059699</v>
      </c>
      <c r="Y124" s="3">
        <f t="shared" si="11"/>
        <v>-0.3687898722</v>
      </c>
      <c r="Z124" s="3"/>
      <c r="AA124" s="11">
        <v>3900.0</v>
      </c>
      <c r="AB124" s="3">
        <v>0.0</v>
      </c>
      <c r="AC124" s="9">
        <f t="shared" si="12"/>
        <v>0</v>
      </c>
      <c r="AD124" s="9" t="b">
        <f t="shared" si="13"/>
        <v>0</v>
      </c>
      <c r="AE124" s="6">
        <f t="shared" si="14"/>
        <v>-1</v>
      </c>
      <c r="AF124" s="3">
        <f t="shared" si="15"/>
        <v>-1.032176754</v>
      </c>
      <c r="AG124" s="10">
        <f t="shared" si="16"/>
        <v>-0.3574220931</v>
      </c>
      <c r="AH124" s="3">
        <f t="shared" si="17"/>
        <v>-0.6947994238</v>
      </c>
      <c r="AI124" s="3">
        <f t="shared" si="18"/>
        <v>-0.8335462937</v>
      </c>
      <c r="AJ124" s="1"/>
      <c r="AK124" s="3">
        <f t="shared" si="19"/>
        <v>-0.3332715668</v>
      </c>
      <c r="AL124" s="3">
        <v>-0.1354517625</v>
      </c>
      <c r="AM124" s="3">
        <f t="shared" si="20"/>
        <v>-0.2838166157</v>
      </c>
      <c r="AN124" s="3"/>
    </row>
    <row r="125">
      <c r="A125" s="3">
        <v>1672.0</v>
      </c>
      <c r="B125" s="1" t="s">
        <v>166</v>
      </c>
      <c r="C125" s="3">
        <v>2.0</v>
      </c>
      <c r="D125" s="3">
        <v>1.0</v>
      </c>
      <c r="E125" s="3">
        <f t="shared" ref="E125:F125" si="263">(C125-average(C:C))/stdev(C:C)</f>
        <v>-3.919373094</v>
      </c>
      <c r="F125" s="3">
        <f t="shared" si="263"/>
        <v>0.4732319217</v>
      </c>
      <c r="G125" s="3">
        <f t="shared" si="4"/>
        <v>-1.723070586</v>
      </c>
      <c r="H125" s="3">
        <f t="shared" si="5"/>
        <v>-1.312657833</v>
      </c>
      <c r="I125" s="1"/>
      <c r="J125" s="3">
        <v>60.5</v>
      </c>
      <c r="K125" s="3">
        <v>2.0</v>
      </c>
      <c r="L125" s="3">
        <f t="shared" si="6"/>
        <v>49.005</v>
      </c>
      <c r="M125" s="3">
        <f t="shared" si="7"/>
        <v>-0.285212087</v>
      </c>
      <c r="N125" s="3">
        <f t="shared" si="8"/>
        <v>-0.5340525133</v>
      </c>
      <c r="O125" s="1"/>
      <c r="P125" s="3">
        <v>71.97</v>
      </c>
      <c r="Q125" s="3">
        <v>76.46</v>
      </c>
      <c r="R125" s="3">
        <v>58.3</v>
      </c>
      <c r="S125" s="3">
        <v>67.48</v>
      </c>
      <c r="T125" s="3">
        <f t="shared" ref="T125:W125" si="264">(P125-average(P:P))/stdev(P:P)</f>
        <v>-0.1690304561</v>
      </c>
      <c r="U125" s="3">
        <f t="shared" si="264"/>
        <v>0.5339417293</v>
      </c>
      <c r="V125" s="3">
        <f t="shared" si="264"/>
        <v>-0.9376165672</v>
      </c>
      <c r="W125" s="3">
        <f t="shared" si="264"/>
        <v>0.7179527788</v>
      </c>
      <c r="X125" s="3">
        <f t="shared" si="10"/>
        <v>0.0363118712</v>
      </c>
      <c r="Y125" s="3">
        <f t="shared" si="11"/>
        <v>0.1905567401</v>
      </c>
      <c r="Z125" s="3"/>
      <c r="AA125" s="11">
        <v>54800.0</v>
      </c>
      <c r="AB125" s="3">
        <v>43800.0</v>
      </c>
      <c r="AC125" s="9">
        <f t="shared" si="12"/>
        <v>4.641474111</v>
      </c>
      <c r="AD125" s="9" t="b">
        <f t="shared" si="13"/>
        <v>0</v>
      </c>
      <c r="AE125" s="6">
        <f t="shared" si="14"/>
        <v>-0.200729927</v>
      </c>
      <c r="AF125" s="3">
        <f t="shared" si="15"/>
        <v>0.8411174503</v>
      </c>
      <c r="AG125" s="10">
        <f t="shared" si="16"/>
        <v>-0.2891699812</v>
      </c>
      <c r="AH125" s="3">
        <f t="shared" si="17"/>
        <v>0.2759737346</v>
      </c>
      <c r="AI125" s="3">
        <f t="shared" si="18"/>
        <v>0.5253320232</v>
      </c>
      <c r="AJ125" s="1"/>
      <c r="AK125" s="3">
        <f t="shared" si="19"/>
        <v>-0.2827053957</v>
      </c>
      <c r="AL125" s="3">
        <v>-0.2924704054</v>
      </c>
      <c r="AM125" s="3">
        <f t="shared" si="20"/>
        <v>-0.2851466481</v>
      </c>
      <c r="AN125" s="3"/>
    </row>
    <row r="126">
      <c r="A126" s="3">
        <v>1984.0</v>
      </c>
      <c r="B126" s="1" t="s">
        <v>226</v>
      </c>
      <c r="C126" s="3">
        <v>4.0</v>
      </c>
      <c r="D126" s="3">
        <v>1.0</v>
      </c>
      <c r="E126" s="3">
        <f t="shared" ref="E126:F126" si="265">(C126-average(C:C))/stdev(C:C)</f>
        <v>0.2597855365</v>
      </c>
      <c r="F126" s="3">
        <f t="shared" si="265"/>
        <v>0.4732319217</v>
      </c>
      <c r="G126" s="3">
        <f t="shared" si="4"/>
        <v>0.3665087291</v>
      </c>
      <c r="H126" s="3">
        <f t="shared" si="5"/>
        <v>0.6053996441</v>
      </c>
      <c r="I126" s="1"/>
      <c r="J126" s="3">
        <v>28.1</v>
      </c>
      <c r="K126" s="3">
        <v>0.0</v>
      </c>
      <c r="L126" s="3">
        <f t="shared" si="6"/>
        <v>28.1</v>
      </c>
      <c r="M126" s="3">
        <f t="shared" si="7"/>
        <v>-0.4051287348</v>
      </c>
      <c r="N126" s="3">
        <f t="shared" si="8"/>
        <v>-0.6364972386</v>
      </c>
      <c r="O126" s="1"/>
      <c r="P126" s="3">
        <v>57.03</v>
      </c>
      <c r="Q126" s="3">
        <v>52.34</v>
      </c>
      <c r="R126" s="3">
        <v>67.19</v>
      </c>
      <c r="S126" s="3">
        <v>39.06</v>
      </c>
      <c r="T126" s="3">
        <f t="shared" ref="T126:W126" si="266">(P126-average(P:P))/stdev(P:P)</f>
        <v>-1.167584035</v>
      </c>
      <c r="U126" s="3">
        <f t="shared" si="266"/>
        <v>-0.9722407687</v>
      </c>
      <c r="V126" s="3">
        <f t="shared" si="266"/>
        <v>-0.3027480913</v>
      </c>
      <c r="W126" s="3">
        <f t="shared" si="266"/>
        <v>-1.02727142</v>
      </c>
      <c r="X126" s="3">
        <f t="shared" si="10"/>
        <v>-0.867461079</v>
      </c>
      <c r="Y126" s="3">
        <f t="shared" si="11"/>
        <v>-0.9313759064</v>
      </c>
      <c r="Z126" s="3"/>
      <c r="AA126" s="5"/>
      <c r="AB126" s="1"/>
      <c r="AC126" s="9" t="str">
        <f t="shared" si="12"/>
        <v/>
      </c>
      <c r="AD126" s="9" t="b">
        <f t="shared" si="13"/>
        <v>1</v>
      </c>
      <c r="AE126" s="6" t="str">
        <f t="shared" si="14"/>
        <v/>
      </c>
      <c r="AF126" s="3" t="str">
        <f t="shared" si="15"/>
        <v/>
      </c>
      <c r="AG126" s="10" t="str">
        <f t="shared" si="16"/>
        <v/>
      </c>
      <c r="AH126" s="3" t="str">
        <f t="shared" si="17"/>
        <v/>
      </c>
      <c r="AI126" s="3" t="str">
        <f t="shared" si="18"/>
        <v/>
      </c>
      <c r="AJ126" s="1"/>
      <c r="AK126" s="3">
        <f t="shared" si="19"/>
        <v>-0.3208245003</v>
      </c>
      <c r="AL126" s="1"/>
      <c r="AM126" s="3">
        <f t="shared" si="20"/>
        <v>-0.3208245003</v>
      </c>
      <c r="AN126" s="3"/>
    </row>
    <row r="127">
      <c r="A127" s="3">
        <v>1074.0</v>
      </c>
      <c r="B127" s="1" t="s">
        <v>81</v>
      </c>
      <c r="C127" s="3">
        <v>4.0</v>
      </c>
      <c r="D127" s="3">
        <v>1.0</v>
      </c>
      <c r="E127" s="3">
        <f t="shared" ref="E127:F127" si="267">(C127-average(C:C))/stdev(C:C)</f>
        <v>0.2597855365</v>
      </c>
      <c r="F127" s="3">
        <f t="shared" si="267"/>
        <v>0.4732319217</v>
      </c>
      <c r="G127" s="3">
        <f t="shared" si="4"/>
        <v>0.3665087291</v>
      </c>
      <c r="H127" s="3">
        <f t="shared" si="5"/>
        <v>0.6053996441</v>
      </c>
      <c r="I127" s="1"/>
      <c r="J127" s="3">
        <v>31.3</v>
      </c>
      <c r="K127" s="3">
        <v>8.0</v>
      </c>
      <c r="L127" s="3">
        <f t="shared" si="6"/>
        <v>13.47362367</v>
      </c>
      <c r="M127" s="3">
        <f t="shared" si="7"/>
        <v>-0.4890295249</v>
      </c>
      <c r="N127" s="3">
        <f t="shared" si="8"/>
        <v>-0.69930646</v>
      </c>
      <c r="O127" s="1"/>
      <c r="P127" s="3">
        <v>70.86</v>
      </c>
      <c r="Q127" s="3">
        <v>65.32</v>
      </c>
      <c r="R127" s="3">
        <v>71.63</v>
      </c>
      <c r="S127" s="3">
        <v>57.54</v>
      </c>
      <c r="T127" s="3">
        <f t="shared" ref="T127:W127" si="268">(P127-average(P:P))/stdev(P:P)</f>
        <v>-0.2432201799</v>
      </c>
      <c r="U127" s="3">
        <f t="shared" si="268"/>
        <v>-0.1616997727</v>
      </c>
      <c r="V127" s="3">
        <f t="shared" si="268"/>
        <v>0.01432907781</v>
      </c>
      <c r="W127" s="3">
        <f t="shared" si="268"/>
        <v>0.1075541672</v>
      </c>
      <c r="X127" s="3">
        <f t="shared" si="10"/>
        <v>-0.07075917688</v>
      </c>
      <c r="Y127" s="3">
        <f t="shared" si="11"/>
        <v>-0.2660059715</v>
      </c>
      <c r="Z127" s="3"/>
      <c r="AA127" s="11">
        <v>0.0</v>
      </c>
      <c r="AB127" s="3">
        <v>0.0</v>
      </c>
      <c r="AC127" s="9">
        <f t="shared" si="12"/>
        <v>0</v>
      </c>
      <c r="AD127" s="9" t="b">
        <f t="shared" si="13"/>
        <v>1</v>
      </c>
      <c r="AE127" s="6" t="str">
        <f t="shared" si="14"/>
        <v/>
      </c>
      <c r="AF127" s="3">
        <f t="shared" si="15"/>
        <v>-1.032176754</v>
      </c>
      <c r="AG127" s="10" t="str">
        <f t="shared" si="16"/>
        <v/>
      </c>
      <c r="AH127" s="3">
        <f t="shared" si="17"/>
        <v>-1.032176754</v>
      </c>
      <c r="AI127" s="3">
        <f t="shared" si="18"/>
        <v>-1.015961</v>
      </c>
      <c r="AJ127" s="1"/>
      <c r="AK127" s="3">
        <f t="shared" si="19"/>
        <v>-0.3439684469</v>
      </c>
      <c r="AL127" s="3">
        <v>-0.2599372783</v>
      </c>
      <c r="AM127" s="3">
        <f t="shared" si="20"/>
        <v>-0.3229606548</v>
      </c>
      <c r="AN127" s="3"/>
    </row>
    <row r="128">
      <c r="A128" s="3">
        <v>1323.0</v>
      </c>
      <c r="B128" s="1" t="s">
        <v>98</v>
      </c>
      <c r="C128" s="3">
        <v>4.0</v>
      </c>
      <c r="D128" s="3">
        <v>0.0</v>
      </c>
      <c r="E128" s="3">
        <f t="shared" ref="E128:F128" si="269">(C128-average(C:C))/stdev(C:C)</f>
        <v>0.2597855365</v>
      </c>
      <c r="F128" s="3">
        <f t="shared" si="269"/>
        <v>-2.101706476</v>
      </c>
      <c r="G128" s="3">
        <f t="shared" si="4"/>
        <v>-0.9209604698</v>
      </c>
      <c r="H128" s="3">
        <f t="shared" si="5"/>
        <v>-0.9596668535</v>
      </c>
      <c r="I128" s="1"/>
      <c r="J128" s="3">
        <v>54.8</v>
      </c>
      <c r="K128" s="3">
        <v>5.0</v>
      </c>
      <c r="L128" s="3">
        <f t="shared" si="6"/>
        <v>32.358852</v>
      </c>
      <c r="M128" s="3">
        <f t="shared" si="7"/>
        <v>-0.3806988254</v>
      </c>
      <c r="N128" s="3">
        <f t="shared" si="8"/>
        <v>-0.6170079622</v>
      </c>
      <c r="O128" s="1"/>
      <c r="P128" s="3">
        <v>91.68</v>
      </c>
      <c r="Q128" s="3">
        <v>87.05</v>
      </c>
      <c r="R128" s="3">
        <v>85.77</v>
      </c>
      <c r="S128" s="3">
        <v>82.54</v>
      </c>
      <c r="T128" s="3">
        <f t="shared" ref="T128:W128" si="270">(P128-average(P:P))/stdev(P:P)</f>
        <v>1.148338423</v>
      </c>
      <c r="U128" s="3">
        <f t="shared" si="270"/>
        <v>1.195238274</v>
      </c>
      <c r="V128" s="3">
        <f t="shared" si="270"/>
        <v>1.024119882</v>
      </c>
      <c r="W128" s="3">
        <f t="shared" si="270"/>
        <v>1.642761943</v>
      </c>
      <c r="X128" s="3">
        <f t="shared" si="10"/>
        <v>1.25261463</v>
      </c>
      <c r="Y128" s="3">
        <f t="shared" si="11"/>
        <v>1.119202676</v>
      </c>
      <c r="Z128" s="3"/>
      <c r="AA128" s="11">
        <v>308.0</v>
      </c>
      <c r="AB128" s="3">
        <v>0.0</v>
      </c>
      <c r="AC128" s="9">
        <f t="shared" si="12"/>
        <v>0</v>
      </c>
      <c r="AD128" s="9" t="b">
        <f t="shared" si="13"/>
        <v>1</v>
      </c>
      <c r="AE128" s="6" t="str">
        <f t="shared" si="14"/>
        <v/>
      </c>
      <c r="AF128" s="3">
        <f t="shared" si="15"/>
        <v>-1.032176754</v>
      </c>
      <c r="AG128" s="10" t="str">
        <f t="shared" si="16"/>
        <v/>
      </c>
      <c r="AH128" s="3">
        <f t="shared" si="17"/>
        <v>-1.032176754</v>
      </c>
      <c r="AI128" s="3">
        <f t="shared" si="18"/>
        <v>-1.015961</v>
      </c>
      <c r="AJ128" s="1"/>
      <c r="AK128" s="3">
        <f t="shared" si="19"/>
        <v>-0.368358285</v>
      </c>
      <c r="AL128" s="3">
        <v>-0.2733512192</v>
      </c>
      <c r="AM128" s="3">
        <f t="shared" si="20"/>
        <v>-0.3446065186</v>
      </c>
      <c r="AN128" s="3"/>
    </row>
    <row r="129">
      <c r="A129" s="3">
        <v>492.0</v>
      </c>
      <c r="B129" s="1" t="s">
        <v>276</v>
      </c>
      <c r="C129" s="3">
        <v>2.0</v>
      </c>
      <c r="D129" s="3">
        <v>0.0</v>
      </c>
      <c r="E129" s="3">
        <f t="shared" ref="E129:F129" si="271">(C129-average(C:C))/stdev(C:C)</f>
        <v>-3.919373094</v>
      </c>
      <c r="F129" s="3">
        <f t="shared" si="271"/>
        <v>-2.101706476</v>
      </c>
      <c r="G129" s="3">
        <f t="shared" si="4"/>
        <v>-3.010539785</v>
      </c>
      <c r="H129" s="3">
        <f t="shared" si="5"/>
        <v>-1.735090714</v>
      </c>
      <c r="I129" s="1"/>
      <c r="J129" s="3">
        <v>33.3</v>
      </c>
      <c r="K129" s="3">
        <v>11.0</v>
      </c>
      <c r="L129" s="3">
        <f t="shared" si="6"/>
        <v>10.44989285</v>
      </c>
      <c r="M129" s="3">
        <f t="shared" si="7"/>
        <v>-0.5063744503</v>
      </c>
      <c r="N129" s="3">
        <f t="shared" si="8"/>
        <v>-0.7115999229</v>
      </c>
      <c r="O129" s="1"/>
      <c r="P129" s="3">
        <v>65.23</v>
      </c>
      <c r="Q129" s="3">
        <v>69.49</v>
      </c>
      <c r="R129" s="3">
        <v>78.29</v>
      </c>
      <c r="S129" s="3">
        <v>61.11</v>
      </c>
      <c r="T129" s="3">
        <f t="shared" ref="T129:W129" si="272">(P129-average(P:P))/stdev(P:P)</f>
        <v>-0.6195158058</v>
      </c>
      <c r="U129" s="3">
        <f t="shared" si="272"/>
        <v>0.09869745023</v>
      </c>
      <c r="V129" s="3">
        <f t="shared" si="272"/>
        <v>0.4899448314</v>
      </c>
      <c r="W129" s="3">
        <f t="shared" si="272"/>
        <v>0.3267818376</v>
      </c>
      <c r="X129" s="3">
        <f t="shared" si="10"/>
        <v>0.07397707835</v>
      </c>
      <c r="Y129" s="3">
        <f t="shared" si="11"/>
        <v>0.2719872761</v>
      </c>
      <c r="Z129" s="3"/>
      <c r="AA129" s="11">
        <v>2000000.0</v>
      </c>
      <c r="AB129" s="3">
        <v>1003991.0</v>
      </c>
      <c r="AC129" s="9">
        <f t="shared" si="12"/>
        <v>6.00172982</v>
      </c>
      <c r="AD129" s="9" t="b">
        <f t="shared" si="13"/>
        <v>0</v>
      </c>
      <c r="AE129" s="6">
        <f t="shared" si="14"/>
        <v>-0.4980045</v>
      </c>
      <c r="AF129" s="3">
        <f t="shared" si="15"/>
        <v>1.390115264</v>
      </c>
      <c r="AG129" s="10">
        <f t="shared" si="16"/>
        <v>-0.3145551646</v>
      </c>
      <c r="AH129" s="3">
        <f t="shared" si="17"/>
        <v>0.5377800495</v>
      </c>
      <c r="AI129" s="3">
        <f t="shared" si="18"/>
        <v>0.7333348822</v>
      </c>
      <c r="AJ129" s="1"/>
      <c r="AK129" s="3">
        <f t="shared" si="19"/>
        <v>-0.3603421196</v>
      </c>
      <c r="AL129" s="1"/>
      <c r="AM129" s="3">
        <f t="shared" si="20"/>
        <v>-0.3603421196</v>
      </c>
      <c r="AN129" s="3"/>
    </row>
    <row r="130">
      <c r="A130" s="3">
        <v>1904.0</v>
      </c>
      <c r="B130" s="1" t="s">
        <v>222</v>
      </c>
      <c r="C130" s="3">
        <v>4.0</v>
      </c>
      <c r="D130" s="3">
        <v>1.0</v>
      </c>
      <c r="E130" s="3">
        <f t="shared" ref="E130:F130" si="273">(C130-average(C:C))/stdev(C:C)</f>
        <v>0.2597855365</v>
      </c>
      <c r="F130" s="3">
        <f t="shared" si="273"/>
        <v>0.4732319217</v>
      </c>
      <c r="G130" s="3">
        <f t="shared" si="4"/>
        <v>0.3665087291</v>
      </c>
      <c r="H130" s="3">
        <f t="shared" si="5"/>
        <v>0.6053996441</v>
      </c>
      <c r="I130" s="1"/>
      <c r="J130" s="3">
        <v>0.0</v>
      </c>
      <c r="K130" s="3">
        <v>0.0</v>
      </c>
      <c r="L130" s="3">
        <f t="shared" si="6"/>
        <v>0</v>
      </c>
      <c r="M130" s="3">
        <f t="shared" si="7"/>
        <v>-1</v>
      </c>
      <c r="N130" s="3">
        <f t="shared" si="8"/>
        <v>-1</v>
      </c>
      <c r="O130" s="1"/>
      <c r="P130" s="3">
        <v>76.56</v>
      </c>
      <c r="Q130" s="3">
        <v>53.91</v>
      </c>
      <c r="R130" s="3">
        <v>62.5</v>
      </c>
      <c r="S130" s="3">
        <v>46.88</v>
      </c>
      <c r="T130" s="3">
        <f t="shared" ref="T130:W130" si="274">(P130-average(P:P))/stdev(P:P)</f>
        <v>0.1377540773</v>
      </c>
      <c r="U130" s="3">
        <f t="shared" si="274"/>
        <v>-0.8742015265</v>
      </c>
      <c r="V130" s="3">
        <f t="shared" si="274"/>
        <v>-0.6376787045</v>
      </c>
      <c r="W130" s="3">
        <f t="shared" si="274"/>
        <v>-0.5470584283</v>
      </c>
      <c r="X130" s="3">
        <f t="shared" si="10"/>
        <v>-0.4802961455</v>
      </c>
      <c r="Y130" s="3">
        <f t="shared" si="11"/>
        <v>-0.6930340147</v>
      </c>
      <c r="Z130" s="3"/>
      <c r="AA130" s="5"/>
      <c r="AB130" s="1"/>
      <c r="AC130" s="9" t="str">
        <f t="shared" si="12"/>
        <v/>
      </c>
      <c r="AD130" s="9" t="b">
        <f t="shared" si="13"/>
        <v>1</v>
      </c>
      <c r="AE130" s="6" t="str">
        <f t="shared" si="14"/>
        <v/>
      </c>
      <c r="AF130" s="3" t="str">
        <f t="shared" si="15"/>
        <v/>
      </c>
      <c r="AG130" s="10" t="str">
        <f t="shared" si="16"/>
        <v/>
      </c>
      <c r="AH130" s="3" t="str">
        <f t="shared" si="17"/>
        <v/>
      </c>
      <c r="AI130" s="3" t="str">
        <f t="shared" si="18"/>
        <v/>
      </c>
      <c r="AJ130" s="1"/>
      <c r="AK130" s="3">
        <f t="shared" si="19"/>
        <v>-0.3625447902</v>
      </c>
      <c r="AL130" s="1"/>
      <c r="AM130" s="3">
        <f t="shared" si="20"/>
        <v>-0.3625447902</v>
      </c>
      <c r="AN130" s="3"/>
    </row>
    <row r="131">
      <c r="A131" s="3">
        <v>1358.0</v>
      </c>
      <c r="B131" s="1" t="s">
        <v>102</v>
      </c>
      <c r="C131" s="3">
        <v>4.0</v>
      </c>
      <c r="D131" s="3">
        <v>1.0</v>
      </c>
      <c r="E131" s="3">
        <f t="shared" ref="E131:F131" si="275">(C131-average(C:C))/stdev(C:C)</f>
        <v>0.2597855365</v>
      </c>
      <c r="F131" s="3">
        <f t="shared" si="275"/>
        <v>0.4732319217</v>
      </c>
      <c r="G131" s="3">
        <f t="shared" si="4"/>
        <v>0.3665087291</v>
      </c>
      <c r="H131" s="3">
        <f t="shared" si="5"/>
        <v>0.6053996441</v>
      </c>
      <c r="I131" s="1"/>
      <c r="J131" s="3">
        <v>28.3</v>
      </c>
      <c r="K131" s="3">
        <v>5.0</v>
      </c>
      <c r="L131" s="3">
        <f t="shared" si="6"/>
        <v>16.710867</v>
      </c>
      <c r="M131" s="3">
        <f t="shared" si="7"/>
        <v>-0.470459835</v>
      </c>
      <c r="N131" s="3">
        <f t="shared" si="8"/>
        <v>-0.6859007472</v>
      </c>
      <c r="O131" s="1"/>
      <c r="P131" s="3">
        <v>76.23</v>
      </c>
      <c r="Q131" s="3">
        <v>58.97</v>
      </c>
      <c r="R131" s="3">
        <v>69.71</v>
      </c>
      <c r="S131" s="3">
        <v>41.77</v>
      </c>
      <c r="T131" s="3">
        <f t="shared" ref="T131:W131" si="276">(P131-average(P:P))/stdev(P:P)</f>
        <v>0.1156976729</v>
      </c>
      <c r="U131" s="3">
        <f t="shared" si="276"/>
        <v>-0.5582279179</v>
      </c>
      <c r="V131" s="3">
        <f t="shared" si="276"/>
        <v>-0.1227853737</v>
      </c>
      <c r="W131" s="3">
        <f t="shared" si="276"/>
        <v>-0.8608548976</v>
      </c>
      <c r="X131" s="3">
        <f t="shared" si="10"/>
        <v>-0.356542629</v>
      </c>
      <c r="Y131" s="3">
        <f t="shared" si="11"/>
        <v>-0.5971119066</v>
      </c>
      <c r="Z131" s="3"/>
      <c r="AA131" s="11">
        <v>0.0</v>
      </c>
      <c r="AB131" s="3">
        <v>0.0</v>
      </c>
      <c r="AC131" s="9">
        <f t="shared" si="12"/>
        <v>0</v>
      </c>
      <c r="AD131" s="9" t="b">
        <f t="shared" si="13"/>
        <v>1</v>
      </c>
      <c r="AE131" s="6" t="str">
        <f t="shared" si="14"/>
        <v/>
      </c>
      <c r="AF131" s="3">
        <f t="shared" si="15"/>
        <v>-1.032176754</v>
      </c>
      <c r="AG131" s="10" t="str">
        <f t="shared" si="16"/>
        <v/>
      </c>
      <c r="AH131" s="3">
        <f t="shared" si="17"/>
        <v>-1.032176754</v>
      </c>
      <c r="AI131" s="3">
        <f t="shared" si="18"/>
        <v>-1.015961</v>
      </c>
      <c r="AJ131" s="1"/>
      <c r="AK131" s="3">
        <f t="shared" si="19"/>
        <v>-0.4233935025</v>
      </c>
      <c r="AL131" s="3">
        <v>-0.1999351264</v>
      </c>
      <c r="AM131" s="3">
        <f t="shared" si="20"/>
        <v>-0.3675289085</v>
      </c>
      <c r="AN131" s="3"/>
    </row>
    <row r="132">
      <c r="A132" s="3">
        <v>1855.0</v>
      </c>
      <c r="B132" s="13" t="s">
        <v>277</v>
      </c>
      <c r="C132" s="3">
        <v>4.0</v>
      </c>
      <c r="D132" s="3">
        <v>0.0</v>
      </c>
      <c r="E132" s="3">
        <f t="shared" ref="E132:F132" si="277">(C132-average(C:C))/stdev(C:C)</f>
        <v>0.2597855365</v>
      </c>
      <c r="F132" s="3">
        <f t="shared" si="277"/>
        <v>-2.101706476</v>
      </c>
      <c r="G132" s="3">
        <f t="shared" si="4"/>
        <v>-0.9209604698</v>
      </c>
      <c r="H132" s="3">
        <f t="shared" si="5"/>
        <v>-0.9596668535</v>
      </c>
      <c r="I132" s="1"/>
      <c r="J132" s="3">
        <v>0.0</v>
      </c>
      <c r="K132" s="3">
        <v>0.0</v>
      </c>
      <c r="L132" s="3">
        <f t="shared" si="6"/>
        <v>0</v>
      </c>
      <c r="M132" s="3">
        <f t="shared" si="7"/>
        <v>-1</v>
      </c>
      <c r="N132" s="3">
        <f t="shared" si="8"/>
        <v>-1</v>
      </c>
      <c r="O132" s="1"/>
      <c r="P132" s="3">
        <v>62.5</v>
      </c>
      <c r="Q132" s="3">
        <v>62.5</v>
      </c>
      <c r="R132" s="3">
        <v>67.19</v>
      </c>
      <c r="S132" s="3">
        <v>59.38</v>
      </c>
      <c r="T132" s="3">
        <f t="shared" ref="T132:W132" si="278">(P132-average(P:P))/stdev(P:P)</f>
        <v>-0.8019824237</v>
      </c>
      <c r="U132" s="3">
        <f t="shared" si="278"/>
        <v>-0.3377957364</v>
      </c>
      <c r="V132" s="3">
        <f t="shared" si="278"/>
        <v>-0.3027480913</v>
      </c>
      <c r="W132" s="3">
        <f t="shared" si="278"/>
        <v>0.2205454595</v>
      </c>
      <c r="X132" s="3">
        <f t="shared" si="10"/>
        <v>-0.305495198</v>
      </c>
      <c r="Y132" s="3">
        <f t="shared" si="11"/>
        <v>-0.5527162002</v>
      </c>
      <c r="Z132" s="3"/>
      <c r="AA132" s="11">
        <v>0.0</v>
      </c>
      <c r="AB132" s="3">
        <v>83103.0</v>
      </c>
      <c r="AC132" s="9">
        <f t="shared" si="12"/>
        <v>4.919616702</v>
      </c>
      <c r="AD132" s="9" t="b">
        <f t="shared" si="13"/>
        <v>1</v>
      </c>
      <c r="AE132" s="6" t="str">
        <f t="shared" si="14"/>
        <v/>
      </c>
      <c r="AF132" s="3">
        <f t="shared" si="15"/>
        <v>0.9533755158</v>
      </c>
      <c r="AG132" s="10" t="str">
        <f t="shared" si="16"/>
        <v/>
      </c>
      <c r="AH132" s="3">
        <f t="shared" si="17"/>
        <v>0.9533755158</v>
      </c>
      <c r="AI132" s="3">
        <f t="shared" si="18"/>
        <v>0.9764095021</v>
      </c>
      <c r="AJ132" s="1"/>
      <c r="AK132" s="3">
        <f t="shared" si="19"/>
        <v>-0.3839933879</v>
      </c>
      <c r="AL132" s="3">
        <v>-0.3478016887</v>
      </c>
      <c r="AM132" s="3">
        <f t="shared" si="20"/>
        <v>-0.3749454631</v>
      </c>
      <c r="AN132" s="3"/>
    </row>
    <row r="133">
      <c r="A133" s="3">
        <v>1586.0</v>
      </c>
      <c r="B133" s="1" t="s">
        <v>148</v>
      </c>
      <c r="C133" s="3">
        <v>4.0</v>
      </c>
      <c r="D133" s="3">
        <v>1.0</v>
      </c>
      <c r="E133" s="3">
        <f t="shared" ref="E133:F133" si="279">(C133-average(C:C))/stdev(C:C)</f>
        <v>0.2597855365</v>
      </c>
      <c r="F133" s="3">
        <f t="shared" si="279"/>
        <v>0.4732319217</v>
      </c>
      <c r="G133" s="3">
        <f t="shared" si="4"/>
        <v>0.3665087291</v>
      </c>
      <c r="H133" s="3">
        <f t="shared" si="5"/>
        <v>0.6053996441</v>
      </c>
      <c r="I133" s="1"/>
      <c r="J133" s="3">
        <v>32.5</v>
      </c>
      <c r="K133" s="3">
        <v>3.0</v>
      </c>
      <c r="L133" s="3">
        <f t="shared" si="6"/>
        <v>23.6925</v>
      </c>
      <c r="M133" s="3">
        <f t="shared" si="7"/>
        <v>-0.4304113286</v>
      </c>
      <c r="N133" s="3">
        <f t="shared" si="8"/>
        <v>-0.6560574126</v>
      </c>
      <c r="O133" s="1"/>
      <c r="P133" s="3">
        <v>57.22</v>
      </c>
      <c r="Q133" s="3">
        <v>46.62</v>
      </c>
      <c r="R133" s="3">
        <v>66.56</v>
      </c>
      <c r="S133" s="3">
        <v>39.49</v>
      </c>
      <c r="T133" s="3">
        <f t="shared" ref="T133:W133" si="280">(P133-average(P:P))/stdev(P:P)</f>
        <v>-1.154884894</v>
      </c>
      <c r="U133" s="3">
        <f t="shared" si="280"/>
        <v>-1.329428326</v>
      </c>
      <c r="V133" s="3">
        <f t="shared" si="280"/>
        <v>-0.3477387707</v>
      </c>
      <c r="W133" s="3">
        <f t="shared" si="280"/>
        <v>-1.000865847</v>
      </c>
      <c r="X133" s="3">
        <f t="shared" si="10"/>
        <v>-0.9582294593</v>
      </c>
      <c r="Y133" s="3">
        <f t="shared" si="11"/>
        <v>-0.9788919549</v>
      </c>
      <c r="Z133" s="3"/>
      <c r="AA133" s="11">
        <v>9000.0</v>
      </c>
      <c r="AB133" s="3">
        <v>486.0</v>
      </c>
      <c r="AC133" s="9">
        <f t="shared" si="12"/>
        <v>2.686636269</v>
      </c>
      <c r="AD133" s="9" t="b">
        <f t="shared" si="13"/>
        <v>0</v>
      </c>
      <c r="AE133" s="6">
        <f t="shared" si="14"/>
        <v>-0.946</v>
      </c>
      <c r="AF133" s="3">
        <f t="shared" si="15"/>
        <v>0.05214689655</v>
      </c>
      <c r="AG133" s="10">
        <f t="shared" si="16"/>
        <v>-0.3528108682</v>
      </c>
      <c r="AH133" s="3">
        <f t="shared" si="17"/>
        <v>-0.1503319858</v>
      </c>
      <c r="AI133" s="3">
        <f t="shared" si="18"/>
        <v>-0.3877266896</v>
      </c>
      <c r="AJ133" s="1"/>
      <c r="AK133" s="3">
        <f t="shared" si="19"/>
        <v>-0.3543191032</v>
      </c>
      <c r="AL133" s="3">
        <v>-0.4784061006</v>
      </c>
      <c r="AM133" s="3">
        <f t="shared" si="20"/>
        <v>-0.3853408526</v>
      </c>
      <c r="AN133" s="3"/>
    </row>
    <row r="134">
      <c r="A134" s="3">
        <v>1222.0</v>
      </c>
      <c r="B134" s="1" t="s">
        <v>91</v>
      </c>
      <c r="C134" s="3">
        <v>4.0</v>
      </c>
      <c r="D134" s="3">
        <v>1.0</v>
      </c>
      <c r="E134" s="3">
        <f t="shared" ref="E134:F134" si="281">(C134-average(C:C))/stdev(C:C)</f>
        <v>0.2597855365</v>
      </c>
      <c r="F134" s="3">
        <f t="shared" si="281"/>
        <v>0.4732319217</v>
      </c>
      <c r="G134" s="3">
        <f t="shared" si="4"/>
        <v>0.3665087291</v>
      </c>
      <c r="H134" s="3">
        <f t="shared" si="5"/>
        <v>0.6053996441</v>
      </c>
      <c r="I134" s="1"/>
      <c r="J134" s="3">
        <v>29.1</v>
      </c>
      <c r="K134" s="3">
        <v>6.0</v>
      </c>
      <c r="L134" s="3">
        <f t="shared" si="6"/>
        <v>15.4649331</v>
      </c>
      <c r="M134" s="3">
        <f t="shared" si="7"/>
        <v>-0.4776068437</v>
      </c>
      <c r="N134" s="3">
        <f t="shared" si="8"/>
        <v>-0.6910910531</v>
      </c>
      <c r="O134" s="1"/>
      <c r="P134" s="3">
        <v>67.82</v>
      </c>
      <c r="Q134" s="3">
        <v>64.65</v>
      </c>
      <c r="R134" s="3">
        <v>68.7</v>
      </c>
      <c r="S134" s="3">
        <v>50.44</v>
      </c>
      <c r="T134" s="3">
        <f t="shared" ref="T134:W134" si="282">(P134-average(P:P))/stdev(P:P)</f>
        <v>-0.4464064504</v>
      </c>
      <c r="U134" s="3">
        <f t="shared" si="282"/>
        <v>-0.2035381754</v>
      </c>
      <c r="V134" s="3">
        <f t="shared" si="282"/>
        <v>-0.1949132883</v>
      </c>
      <c r="W134" s="3">
        <f t="shared" si="282"/>
        <v>-0.328444841</v>
      </c>
      <c r="X134" s="3">
        <f t="shared" si="10"/>
        <v>-0.2933256888</v>
      </c>
      <c r="Y134" s="3">
        <f t="shared" si="11"/>
        <v>-0.5415955029</v>
      </c>
      <c r="Z134" s="3"/>
      <c r="AA134" s="11">
        <v>0.0</v>
      </c>
      <c r="AB134" s="3">
        <v>0.0</v>
      </c>
      <c r="AC134" s="9">
        <f t="shared" si="12"/>
        <v>0</v>
      </c>
      <c r="AD134" s="9" t="b">
        <f t="shared" si="13"/>
        <v>1</v>
      </c>
      <c r="AE134" s="6" t="str">
        <f t="shared" si="14"/>
        <v/>
      </c>
      <c r="AF134" s="3">
        <f t="shared" si="15"/>
        <v>-1.032176754</v>
      </c>
      <c r="AG134" s="10" t="str">
        <f t="shared" si="16"/>
        <v/>
      </c>
      <c r="AH134" s="3">
        <f t="shared" si="17"/>
        <v>-1.032176754</v>
      </c>
      <c r="AI134" s="3">
        <f t="shared" si="18"/>
        <v>-1.015961</v>
      </c>
      <c r="AJ134" s="1"/>
      <c r="AK134" s="3">
        <f t="shared" si="19"/>
        <v>-0.4108119781</v>
      </c>
      <c r="AL134" s="3">
        <v>-0.316303276</v>
      </c>
      <c r="AM134" s="3">
        <f t="shared" si="20"/>
        <v>-0.3871848026</v>
      </c>
      <c r="AN134" s="3"/>
    </row>
    <row r="135">
      <c r="A135" s="3">
        <v>1877.0</v>
      </c>
      <c r="B135" s="1" t="s">
        <v>218</v>
      </c>
      <c r="C135" s="3">
        <v>4.0</v>
      </c>
      <c r="D135" s="3">
        <v>1.0</v>
      </c>
      <c r="E135" s="3">
        <f t="shared" ref="E135:F135" si="283">(C135-average(C:C))/stdev(C:C)</f>
        <v>0.2597855365</v>
      </c>
      <c r="F135" s="3">
        <f t="shared" si="283"/>
        <v>0.4732319217</v>
      </c>
      <c r="G135" s="3">
        <f t="shared" si="4"/>
        <v>0.3665087291</v>
      </c>
      <c r="H135" s="3">
        <f t="shared" si="5"/>
        <v>0.6053996441</v>
      </c>
      <c r="I135" s="1"/>
      <c r="J135" s="3">
        <v>0.0</v>
      </c>
      <c r="K135" s="3">
        <v>1.0</v>
      </c>
      <c r="L135" s="3">
        <f t="shared" si="6"/>
        <v>0</v>
      </c>
      <c r="M135" s="3">
        <f t="shared" si="7"/>
        <v>-1</v>
      </c>
      <c r="N135" s="3">
        <f t="shared" si="8"/>
        <v>-1</v>
      </c>
      <c r="O135" s="1"/>
      <c r="P135" s="3">
        <v>62.5</v>
      </c>
      <c r="Q135" s="3">
        <v>68.75</v>
      </c>
      <c r="R135" s="3">
        <v>67.19</v>
      </c>
      <c r="S135" s="3">
        <v>53.13</v>
      </c>
      <c r="T135" s="3">
        <f t="shared" ref="T135:W135" si="284">(P135-average(P:P))/stdev(P:P)</f>
        <v>-0.8019824237</v>
      </c>
      <c r="U135" s="3">
        <f t="shared" si="284"/>
        <v>0.0524878711</v>
      </c>
      <c r="V135" s="3">
        <f t="shared" si="284"/>
        <v>-0.3027480913</v>
      </c>
      <c r="W135" s="3">
        <f t="shared" si="284"/>
        <v>-0.1632564844</v>
      </c>
      <c r="X135" s="3">
        <f t="shared" si="10"/>
        <v>-0.3038747821</v>
      </c>
      <c r="Y135" s="3">
        <f t="shared" si="11"/>
        <v>-0.5512483851</v>
      </c>
      <c r="Z135" s="3"/>
      <c r="AA135" s="11">
        <v>0.0</v>
      </c>
      <c r="AB135" s="3">
        <v>0.0</v>
      </c>
      <c r="AC135" s="9">
        <f t="shared" si="12"/>
        <v>0</v>
      </c>
      <c r="AD135" s="9" t="b">
        <f t="shared" si="13"/>
        <v>1</v>
      </c>
      <c r="AE135" s="6" t="str">
        <f t="shared" si="14"/>
        <v/>
      </c>
      <c r="AF135" s="3">
        <f t="shared" si="15"/>
        <v>-1.032176754</v>
      </c>
      <c r="AG135" s="10" t="str">
        <f t="shared" si="16"/>
        <v/>
      </c>
      <c r="AH135" s="3">
        <f t="shared" si="17"/>
        <v>-1.032176754</v>
      </c>
      <c r="AI135" s="3">
        <f t="shared" si="18"/>
        <v>-1.015961</v>
      </c>
      <c r="AJ135" s="1"/>
      <c r="AK135" s="3">
        <f t="shared" si="19"/>
        <v>-0.4904524354</v>
      </c>
      <c r="AL135" s="3">
        <v>-0.1010958026</v>
      </c>
      <c r="AM135" s="3">
        <f t="shared" si="20"/>
        <v>-0.3931132772</v>
      </c>
      <c r="AN135" s="3"/>
    </row>
    <row r="136">
      <c r="A136" s="3">
        <v>1823.0</v>
      </c>
      <c r="B136" s="1" t="s">
        <v>194</v>
      </c>
      <c r="C136" s="3">
        <v>2.0</v>
      </c>
      <c r="D136" s="3">
        <v>0.0</v>
      </c>
      <c r="E136" s="3">
        <f t="shared" ref="E136:F136" si="285">(C136-average(C:C))/stdev(C:C)</f>
        <v>-3.919373094</v>
      </c>
      <c r="F136" s="3">
        <f t="shared" si="285"/>
        <v>-2.101706476</v>
      </c>
      <c r="G136" s="3">
        <f t="shared" si="4"/>
        <v>-3.010539785</v>
      </c>
      <c r="H136" s="3">
        <f t="shared" si="5"/>
        <v>-1.735090714</v>
      </c>
      <c r="I136" s="1"/>
      <c r="J136" s="3">
        <v>66.6</v>
      </c>
      <c r="K136" s="3">
        <v>1.0</v>
      </c>
      <c r="L136" s="3">
        <f t="shared" si="6"/>
        <v>59.94</v>
      </c>
      <c r="M136" s="3">
        <f t="shared" si="7"/>
        <v>-0.2224860145</v>
      </c>
      <c r="N136" s="3">
        <f t="shared" si="8"/>
        <v>-0.4716842318</v>
      </c>
      <c r="O136" s="1"/>
      <c r="P136" s="3">
        <v>77.34</v>
      </c>
      <c r="Q136" s="3">
        <v>75.0</v>
      </c>
      <c r="R136" s="3">
        <v>67.19</v>
      </c>
      <c r="S136" s="3">
        <v>53.91</v>
      </c>
      <c r="T136" s="3">
        <f t="shared" ref="T136:W136" si="286">(P136-average(P:P))/stdev(P:P)</f>
        <v>0.1898873967</v>
      </c>
      <c r="U136" s="3">
        <f t="shared" si="286"/>
        <v>0.4427714786</v>
      </c>
      <c r="V136" s="3">
        <f t="shared" si="286"/>
        <v>-0.3027480913</v>
      </c>
      <c r="W136" s="3">
        <f t="shared" si="286"/>
        <v>-0.1153580018</v>
      </c>
      <c r="X136" s="3">
        <f t="shared" si="10"/>
        <v>0.05363819556</v>
      </c>
      <c r="Y136" s="3">
        <f t="shared" si="11"/>
        <v>0.2315992132</v>
      </c>
      <c r="Z136" s="3"/>
      <c r="AA136" s="11">
        <v>0.0</v>
      </c>
      <c r="AB136" s="3">
        <v>52121.0</v>
      </c>
      <c r="AC136" s="9">
        <f t="shared" si="12"/>
        <v>4.71701274</v>
      </c>
      <c r="AD136" s="9" t="b">
        <f t="shared" si="13"/>
        <v>1</v>
      </c>
      <c r="AE136" s="6" t="str">
        <f t="shared" si="14"/>
        <v/>
      </c>
      <c r="AF136" s="3">
        <f t="shared" si="15"/>
        <v>0.8716047638</v>
      </c>
      <c r="AG136" s="10" t="str">
        <f t="shared" si="16"/>
        <v/>
      </c>
      <c r="AH136" s="3">
        <f t="shared" si="17"/>
        <v>0.8716047638</v>
      </c>
      <c r="AI136" s="3">
        <f t="shared" si="18"/>
        <v>0.9335977526</v>
      </c>
      <c r="AJ136" s="1"/>
      <c r="AK136" s="3">
        <f t="shared" si="19"/>
        <v>-0.2603944949</v>
      </c>
      <c r="AL136" s="3">
        <v>-0.7932513807</v>
      </c>
      <c r="AM136" s="3">
        <f t="shared" si="20"/>
        <v>-0.3936087164</v>
      </c>
      <c r="AN136" s="3"/>
    </row>
    <row r="137">
      <c r="A137" s="3">
        <v>2010.0</v>
      </c>
      <c r="B137" s="1" t="s">
        <v>233</v>
      </c>
      <c r="C137" s="3">
        <v>4.0</v>
      </c>
      <c r="D137" s="3">
        <v>1.0</v>
      </c>
      <c r="E137" s="3">
        <f t="shared" ref="E137:F137" si="287">(C137-average(C:C))/stdev(C:C)</f>
        <v>0.2597855365</v>
      </c>
      <c r="F137" s="3">
        <f t="shared" si="287"/>
        <v>0.4732319217</v>
      </c>
      <c r="G137" s="3">
        <f t="shared" si="4"/>
        <v>0.3665087291</v>
      </c>
      <c r="H137" s="3">
        <f t="shared" si="5"/>
        <v>0.6053996441</v>
      </c>
      <c r="I137" s="1"/>
      <c r="J137" s="3">
        <v>0.0</v>
      </c>
      <c r="K137" s="3">
        <v>0.0</v>
      </c>
      <c r="L137" s="3">
        <f t="shared" si="6"/>
        <v>0</v>
      </c>
      <c r="M137" s="3">
        <f t="shared" si="7"/>
        <v>-1</v>
      </c>
      <c r="N137" s="3">
        <f t="shared" si="8"/>
        <v>-1</v>
      </c>
      <c r="O137" s="1"/>
      <c r="P137" s="3">
        <v>67.97</v>
      </c>
      <c r="Q137" s="3">
        <v>57.03</v>
      </c>
      <c r="R137" s="3">
        <v>60.94</v>
      </c>
      <c r="S137" s="3">
        <v>45.31</v>
      </c>
      <c r="T137" s="3">
        <f t="shared" ref="T137:W137" si="288">(P137-average(P:P))/stdev(P:P)</f>
        <v>-0.436380812</v>
      </c>
      <c r="U137" s="3">
        <f t="shared" si="288"/>
        <v>-0.6793719496</v>
      </c>
      <c r="V137" s="3">
        <f t="shared" si="288"/>
        <v>-0.7490841964</v>
      </c>
      <c r="W137" s="3">
        <f t="shared" si="288"/>
        <v>-0.6434694766</v>
      </c>
      <c r="X137" s="3">
        <f t="shared" si="10"/>
        <v>-0.6270766086</v>
      </c>
      <c r="Y137" s="3">
        <f t="shared" si="11"/>
        <v>-0.7918816885</v>
      </c>
      <c r="Z137" s="3"/>
      <c r="AA137" s="5"/>
      <c r="AB137" s="1"/>
      <c r="AC137" s="9" t="str">
        <f t="shared" si="12"/>
        <v/>
      </c>
      <c r="AD137" s="9" t="b">
        <f t="shared" si="13"/>
        <v>1</v>
      </c>
      <c r="AE137" s="6" t="str">
        <f t="shared" si="14"/>
        <v/>
      </c>
      <c r="AF137" s="3" t="str">
        <f t="shared" si="15"/>
        <v/>
      </c>
      <c r="AG137" s="10" t="str">
        <f t="shared" si="16"/>
        <v/>
      </c>
      <c r="AH137" s="3" t="str">
        <f t="shared" si="17"/>
        <v/>
      </c>
      <c r="AI137" s="3" t="str">
        <f t="shared" si="18"/>
        <v/>
      </c>
      <c r="AJ137" s="1"/>
      <c r="AK137" s="3">
        <f t="shared" si="19"/>
        <v>-0.3954940148</v>
      </c>
      <c r="AL137" s="1"/>
      <c r="AM137" s="3">
        <f t="shared" si="20"/>
        <v>-0.3954940148</v>
      </c>
      <c r="AN137" s="3"/>
    </row>
    <row r="138">
      <c r="A138" s="3">
        <v>1874.0</v>
      </c>
      <c r="B138" s="1" t="s">
        <v>215</v>
      </c>
      <c r="C138" s="3">
        <v>4.0</v>
      </c>
      <c r="D138" s="3">
        <v>0.0</v>
      </c>
      <c r="E138" s="3">
        <f t="shared" ref="E138:F138" si="289">(C138-average(C:C))/stdev(C:C)</f>
        <v>0.2597855365</v>
      </c>
      <c r="F138" s="3">
        <f t="shared" si="289"/>
        <v>-2.101706476</v>
      </c>
      <c r="G138" s="3">
        <f t="shared" si="4"/>
        <v>-0.9209604698</v>
      </c>
      <c r="H138" s="3">
        <f t="shared" si="5"/>
        <v>-0.9596668535</v>
      </c>
      <c r="I138" s="1"/>
      <c r="J138" s="3">
        <v>0.0</v>
      </c>
      <c r="K138" s="3">
        <v>0.0</v>
      </c>
      <c r="L138" s="3">
        <f t="shared" si="6"/>
        <v>0</v>
      </c>
      <c r="M138" s="3">
        <f t="shared" si="7"/>
        <v>-1</v>
      </c>
      <c r="N138" s="3">
        <f t="shared" si="8"/>
        <v>-1</v>
      </c>
      <c r="O138" s="1"/>
      <c r="P138" s="3">
        <v>80.47</v>
      </c>
      <c r="Q138" s="3">
        <v>75.0</v>
      </c>
      <c r="R138" s="3">
        <v>85.94</v>
      </c>
      <c r="S138" s="3">
        <v>64.06</v>
      </c>
      <c r="T138" s="3">
        <f t="shared" ref="T138:W138" si="290">(P138-average(P:P))/stdev(P:P)</f>
        <v>0.3990890502</v>
      </c>
      <c r="U138" s="3">
        <f t="shared" si="290"/>
        <v>0.4427714786</v>
      </c>
      <c r="V138" s="3">
        <f t="shared" si="290"/>
        <v>1.036260224</v>
      </c>
      <c r="W138" s="3">
        <f t="shared" si="290"/>
        <v>0.5079363551</v>
      </c>
      <c r="X138" s="3">
        <f t="shared" si="10"/>
        <v>0.596514277</v>
      </c>
      <c r="Y138" s="3">
        <f t="shared" si="11"/>
        <v>0.7723433673</v>
      </c>
      <c r="Z138" s="3"/>
      <c r="AA138" s="5"/>
      <c r="AB138" s="1"/>
      <c r="AC138" s="9" t="str">
        <f t="shared" si="12"/>
        <v/>
      </c>
      <c r="AD138" s="9" t="b">
        <f t="shared" si="13"/>
        <v>1</v>
      </c>
      <c r="AE138" s="6" t="str">
        <f t="shared" si="14"/>
        <v/>
      </c>
      <c r="AF138" s="3" t="str">
        <f t="shared" si="15"/>
        <v/>
      </c>
      <c r="AG138" s="10" t="str">
        <f t="shared" si="16"/>
        <v/>
      </c>
      <c r="AH138" s="3" t="str">
        <f t="shared" si="17"/>
        <v/>
      </c>
      <c r="AI138" s="3" t="str">
        <f t="shared" si="18"/>
        <v/>
      </c>
      <c r="AJ138" s="1"/>
      <c r="AK138" s="3">
        <f t="shared" si="19"/>
        <v>-0.3957744954</v>
      </c>
      <c r="AL138" s="1"/>
      <c r="AM138" s="3">
        <f t="shared" si="20"/>
        <v>-0.3957744954</v>
      </c>
      <c r="AN138" s="3"/>
    </row>
    <row r="139">
      <c r="A139" s="3">
        <v>1849.0</v>
      </c>
      <c r="B139" s="1" t="s">
        <v>202</v>
      </c>
      <c r="C139" s="3">
        <v>4.0</v>
      </c>
      <c r="D139" s="3">
        <v>0.0</v>
      </c>
      <c r="E139" s="3">
        <f t="shared" ref="E139:F139" si="291">(C139-average(C:C))/stdev(C:C)</f>
        <v>0.2597855365</v>
      </c>
      <c r="F139" s="3">
        <f t="shared" si="291"/>
        <v>-2.101706476</v>
      </c>
      <c r="G139" s="3">
        <f t="shared" si="4"/>
        <v>-0.9209604698</v>
      </c>
      <c r="H139" s="3">
        <f t="shared" si="5"/>
        <v>-0.9596668535</v>
      </c>
      <c r="I139" s="1"/>
      <c r="J139" s="3">
        <v>0.0</v>
      </c>
      <c r="K139" s="3">
        <v>0.0</v>
      </c>
      <c r="L139" s="3">
        <f t="shared" si="6"/>
        <v>0</v>
      </c>
      <c r="M139" s="3">
        <f t="shared" si="7"/>
        <v>-1</v>
      </c>
      <c r="N139" s="3">
        <f t="shared" si="8"/>
        <v>-1</v>
      </c>
      <c r="O139" s="1"/>
      <c r="P139" s="3">
        <v>95.31</v>
      </c>
      <c r="Q139" s="3">
        <v>89.06</v>
      </c>
      <c r="R139" s="3">
        <v>88.28</v>
      </c>
      <c r="S139" s="3">
        <v>81.25</v>
      </c>
      <c r="T139" s="3">
        <f t="shared" ref="T139:W139" si="292">(P139-average(P:P))/stdev(P:P)</f>
        <v>1.390958871</v>
      </c>
      <c r="U139" s="3">
        <f t="shared" si="292"/>
        <v>1.320753482</v>
      </c>
      <c r="V139" s="3">
        <f t="shared" si="292"/>
        <v>1.203368462</v>
      </c>
      <c r="W139" s="3">
        <f t="shared" si="292"/>
        <v>1.563545222</v>
      </c>
      <c r="X139" s="3">
        <f t="shared" si="10"/>
        <v>1.369656509</v>
      </c>
      <c r="Y139" s="3">
        <f t="shared" si="11"/>
        <v>1.17032325</v>
      </c>
      <c r="Z139" s="3"/>
      <c r="AA139" s="11">
        <v>0.0</v>
      </c>
      <c r="AB139" s="3">
        <v>0.0</v>
      </c>
      <c r="AC139" s="9">
        <f t="shared" si="12"/>
        <v>0</v>
      </c>
      <c r="AD139" s="9" t="b">
        <f t="shared" si="13"/>
        <v>1</v>
      </c>
      <c r="AE139" s="6" t="str">
        <f t="shared" si="14"/>
        <v/>
      </c>
      <c r="AF139" s="3">
        <f t="shared" si="15"/>
        <v>-1.032176754</v>
      </c>
      <c r="AG139" s="10" t="str">
        <f t="shared" si="16"/>
        <v/>
      </c>
      <c r="AH139" s="3">
        <f t="shared" si="17"/>
        <v>-1.032176754</v>
      </c>
      <c r="AI139" s="3">
        <f t="shared" si="18"/>
        <v>-1.015961</v>
      </c>
      <c r="AJ139" s="1"/>
      <c r="AK139" s="3">
        <f t="shared" si="19"/>
        <v>-0.4513261511</v>
      </c>
      <c r="AL139" s="3">
        <v>-0.2576007686</v>
      </c>
      <c r="AM139" s="3">
        <f t="shared" si="20"/>
        <v>-0.4028948054</v>
      </c>
      <c r="AN139" s="3"/>
    </row>
    <row r="140">
      <c r="A140" s="3">
        <v>1617.0</v>
      </c>
      <c r="B140" s="1" t="s">
        <v>162</v>
      </c>
      <c r="C140" s="3">
        <v>2.0</v>
      </c>
      <c r="D140" s="3">
        <v>0.0</v>
      </c>
      <c r="E140" s="3">
        <f t="shared" ref="E140:F140" si="293">(C140-average(C:C))/stdev(C:C)</f>
        <v>-3.919373094</v>
      </c>
      <c r="F140" s="3">
        <f t="shared" si="293"/>
        <v>-2.101706476</v>
      </c>
      <c r="G140" s="3">
        <f t="shared" si="4"/>
        <v>-3.010539785</v>
      </c>
      <c r="H140" s="3">
        <f t="shared" si="5"/>
        <v>-1.735090714</v>
      </c>
      <c r="I140" s="1"/>
      <c r="J140" s="3">
        <v>21.6</v>
      </c>
      <c r="K140" s="3">
        <v>2.0</v>
      </c>
      <c r="L140" s="3">
        <f t="shared" si="6"/>
        <v>17.496</v>
      </c>
      <c r="M140" s="3">
        <f t="shared" si="7"/>
        <v>-0.465956103</v>
      </c>
      <c r="N140" s="3">
        <f t="shared" si="8"/>
        <v>-0.6826097736</v>
      </c>
      <c r="O140" s="1"/>
      <c r="P140" s="3">
        <v>75.0</v>
      </c>
      <c r="Q140" s="3">
        <v>62.31</v>
      </c>
      <c r="R140" s="3">
        <v>72.07</v>
      </c>
      <c r="S140" s="3">
        <v>58.4</v>
      </c>
      <c r="T140" s="3">
        <f t="shared" ref="T140:W140" si="294">(P140-average(P:P))/stdev(P:P)</f>
        <v>0.0334874385</v>
      </c>
      <c r="U140" s="3">
        <f t="shared" si="294"/>
        <v>-0.349660358</v>
      </c>
      <c r="V140" s="3">
        <f t="shared" si="294"/>
        <v>0.04575113961</v>
      </c>
      <c r="W140" s="3">
        <f t="shared" si="294"/>
        <v>0.1603653147</v>
      </c>
      <c r="X140" s="3">
        <f t="shared" si="10"/>
        <v>-0.0275141163</v>
      </c>
      <c r="Y140" s="3">
        <f t="shared" si="11"/>
        <v>-0.1658737963</v>
      </c>
      <c r="Z140" s="3"/>
      <c r="AA140" s="11">
        <v>77300.0</v>
      </c>
      <c r="AB140" s="3">
        <v>765197.0</v>
      </c>
      <c r="AC140" s="9">
        <f t="shared" si="12"/>
        <v>5.883773259</v>
      </c>
      <c r="AD140" s="9" t="b">
        <f t="shared" si="13"/>
        <v>0</v>
      </c>
      <c r="AE140" s="6">
        <f t="shared" si="14"/>
        <v>8.899055627</v>
      </c>
      <c r="AF140" s="3">
        <f t="shared" si="15"/>
        <v>1.342508116</v>
      </c>
      <c r="AG140" s="10">
        <f t="shared" si="16"/>
        <v>0.4878884916</v>
      </c>
      <c r="AH140" s="3">
        <f t="shared" si="17"/>
        <v>0.9151983039</v>
      </c>
      <c r="AI140" s="3">
        <f t="shared" si="18"/>
        <v>0.956659973</v>
      </c>
      <c r="AJ140" s="1"/>
      <c r="AK140" s="3">
        <f t="shared" si="19"/>
        <v>-0.4067285777</v>
      </c>
      <c r="AL140" s="1"/>
      <c r="AM140" s="3">
        <f t="shared" si="20"/>
        <v>-0.4067285777</v>
      </c>
      <c r="AN140" s="3"/>
    </row>
    <row r="141">
      <c r="A141" s="3">
        <v>1869.0</v>
      </c>
      <c r="B141" s="1" t="s">
        <v>210</v>
      </c>
      <c r="C141" s="3">
        <v>4.0</v>
      </c>
      <c r="D141" s="3">
        <v>0.0</v>
      </c>
      <c r="E141" s="3">
        <f t="shared" ref="E141:F141" si="295">(C141-average(C:C))/stdev(C:C)</f>
        <v>0.2597855365</v>
      </c>
      <c r="F141" s="3">
        <f t="shared" si="295"/>
        <v>-2.101706476</v>
      </c>
      <c r="G141" s="3">
        <f t="shared" si="4"/>
        <v>-0.9209604698</v>
      </c>
      <c r="H141" s="3">
        <f t="shared" si="5"/>
        <v>-0.9596668535</v>
      </c>
      <c r="I141" s="1"/>
      <c r="J141" s="3">
        <v>0.0</v>
      </c>
      <c r="K141" s="3">
        <v>0.0</v>
      </c>
      <c r="L141" s="3">
        <f t="shared" si="6"/>
        <v>0</v>
      </c>
      <c r="M141" s="3">
        <f t="shared" si="7"/>
        <v>-1</v>
      </c>
      <c r="N141" s="3">
        <f t="shared" si="8"/>
        <v>-1</v>
      </c>
      <c r="O141" s="1"/>
      <c r="P141" s="3">
        <v>87.5</v>
      </c>
      <c r="Q141" s="3">
        <v>73.44</v>
      </c>
      <c r="R141" s="3">
        <v>86.72</v>
      </c>
      <c r="S141" s="3">
        <v>70.31</v>
      </c>
      <c r="T141" s="3">
        <f t="shared" ref="T141:W141" si="296">(P141-average(P:P))/stdev(P:P)</f>
        <v>0.8689573007</v>
      </c>
      <c r="U141" s="3">
        <f t="shared" si="296"/>
        <v>0.3453566901</v>
      </c>
      <c r="V141" s="3">
        <f t="shared" si="296"/>
        <v>1.09196297</v>
      </c>
      <c r="W141" s="3">
        <f t="shared" si="296"/>
        <v>0.891738299</v>
      </c>
      <c r="X141" s="3">
        <f t="shared" si="10"/>
        <v>0.799503815</v>
      </c>
      <c r="Y141" s="3">
        <f t="shared" si="11"/>
        <v>0.8941497721</v>
      </c>
      <c r="Z141" s="3"/>
      <c r="AA141" s="11">
        <v>0.0</v>
      </c>
      <c r="AB141" s="3">
        <v>0.0</v>
      </c>
      <c r="AC141" s="9">
        <f t="shared" si="12"/>
        <v>0</v>
      </c>
      <c r="AD141" s="9" t="b">
        <f t="shared" si="13"/>
        <v>1</v>
      </c>
      <c r="AE141" s="6" t="str">
        <f t="shared" si="14"/>
        <v/>
      </c>
      <c r="AF141" s="3">
        <f t="shared" si="15"/>
        <v>-1.032176754</v>
      </c>
      <c r="AG141" s="10" t="str">
        <f t="shared" si="16"/>
        <v/>
      </c>
      <c r="AH141" s="3">
        <f t="shared" si="17"/>
        <v>-1.032176754</v>
      </c>
      <c r="AI141" s="3">
        <f t="shared" si="18"/>
        <v>-1.015961</v>
      </c>
      <c r="AJ141" s="1"/>
      <c r="AK141" s="3">
        <f t="shared" si="19"/>
        <v>-0.5203695205</v>
      </c>
      <c r="AL141" s="3">
        <v>-0.1121580864</v>
      </c>
      <c r="AM141" s="3">
        <f t="shared" si="20"/>
        <v>-0.418316662</v>
      </c>
      <c r="AN141" s="3"/>
    </row>
    <row r="142">
      <c r="A142" s="3">
        <v>1859.0</v>
      </c>
      <c r="B142" s="1" t="s">
        <v>207</v>
      </c>
      <c r="C142" s="3">
        <v>4.0</v>
      </c>
      <c r="D142" s="3">
        <v>1.0</v>
      </c>
      <c r="E142" s="3">
        <f t="shared" ref="E142:F142" si="297">(C142-average(C:C))/stdev(C:C)</f>
        <v>0.2597855365</v>
      </c>
      <c r="F142" s="3">
        <f t="shared" si="297"/>
        <v>0.4732319217</v>
      </c>
      <c r="G142" s="3">
        <f t="shared" si="4"/>
        <v>0.3665087291</v>
      </c>
      <c r="H142" s="3">
        <f t="shared" si="5"/>
        <v>0.6053996441</v>
      </c>
      <c r="I142" s="1"/>
      <c r="J142" s="3">
        <v>35.8</v>
      </c>
      <c r="K142" s="3">
        <v>1.0</v>
      </c>
      <c r="L142" s="3">
        <f t="shared" si="6"/>
        <v>32.22</v>
      </c>
      <c r="M142" s="3">
        <f t="shared" si="7"/>
        <v>-0.3814953174</v>
      </c>
      <c r="N142" s="3">
        <f t="shared" si="8"/>
        <v>-0.6176530721</v>
      </c>
      <c r="O142" s="1"/>
      <c r="P142" s="3">
        <v>73.44</v>
      </c>
      <c r="Q142" s="3">
        <v>55.47</v>
      </c>
      <c r="R142" s="3">
        <v>55.47</v>
      </c>
      <c r="S142" s="3">
        <v>47.66</v>
      </c>
      <c r="T142" s="3">
        <f t="shared" ref="T142:W142" si="298">(P142-average(P:P))/stdev(P:P)</f>
        <v>-0.07077920031</v>
      </c>
      <c r="U142" s="3">
        <f t="shared" si="298"/>
        <v>-0.776786738</v>
      </c>
      <c r="V142" s="3">
        <f t="shared" si="298"/>
        <v>-1.139717556</v>
      </c>
      <c r="W142" s="3">
        <f t="shared" si="298"/>
        <v>-0.4991599457</v>
      </c>
      <c r="X142" s="3">
        <f t="shared" si="10"/>
        <v>-0.6216108599</v>
      </c>
      <c r="Y142" s="3">
        <f t="shared" si="11"/>
        <v>-0.7884230209</v>
      </c>
      <c r="Z142" s="3"/>
      <c r="AA142" s="11">
        <v>0.0</v>
      </c>
      <c r="AB142" s="3">
        <v>0.0</v>
      </c>
      <c r="AC142" s="9">
        <f t="shared" si="12"/>
        <v>0</v>
      </c>
      <c r="AD142" s="9" t="b">
        <f t="shared" si="13"/>
        <v>1</v>
      </c>
      <c r="AE142" s="6" t="str">
        <f t="shared" si="14"/>
        <v/>
      </c>
      <c r="AF142" s="3">
        <f t="shared" si="15"/>
        <v>-1.032176754</v>
      </c>
      <c r="AG142" s="10" t="str">
        <f t="shared" si="16"/>
        <v/>
      </c>
      <c r="AH142" s="3">
        <f t="shared" si="17"/>
        <v>-1.032176754</v>
      </c>
      <c r="AI142" s="3">
        <f t="shared" si="18"/>
        <v>-1.015961</v>
      </c>
      <c r="AJ142" s="1"/>
      <c r="AK142" s="3">
        <f t="shared" si="19"/>
        <v>-0.4541593623</v>
      </c>
      <c r="AL142" s="3">
        <v>-0.3382890269</v>
      </c>
      <c r="AM142" s="3">
        <f t="shared" si="20"/>
        <v>-0.4251917785</v>
      </c>
      <c r="AN142" s="3"/>
    </row>
    <row r="143">
      <c r="A143" s="3">
        <v>245.0</v>
      </c>
      <c r="B143" s="1" t="s">
        <v>47</v>
      </c>
      <c r="C143" s="3">
        <v>2.0</v>
      </c>
      <c r="D143" s="3">
        <v>1.0</v>
      </c>
      <c r="E143" s="3">
        <f t="shared" ref="E143:F143" si="299">(C143-average(C:C))/stdev(C:C)</f>
        <v>-3.919373094</v>
      </c>
      <c r="F143" s="3">
        <f t="shared" si="299"/>
        <v>0.4732319217</v>
      </c>
      <c r="G143" s="3">
        <f t="shared" si="4"/>
        <v>-1.723070586</v>
      </c>
      <c r="H143" s="3">
        <f t="shared" si="5"/>
        <v>-1.312657833</v>
      </c>
      <c r="I143" s="1"/>
      <c r="J143" s="3">
        <v>44.1</v>
      </c>
      <c r="K143" s="3">
        <v>6.0</v>
      </c>
      <c r="L143" s="3">
        <f t="shared" si="6"/>
        <v>23.4365481</v>
      </c>
      <c r="M143" s="3">
        <f t="shared" si="7"/>
        <v>-0.4318795369</v>
      </c>
      <c r="N143" s="3">
        <f t="shared" si="8"/>
        <v>-0.6571754232</v>
      </c>
      <c r="O143" s="1"/>
      <c r="P143" s="3">
        <v>70.26</v>
      </c>
      <c r="Q143" s="3">
        <v>70.04</v>
      </c>
      <c r="R143" s="3">
        <v>75.75</v>
      </c>
      <c r="S143" s="3">
        <v>61.21</v>
      </c>
      <c r="T143" s="3">
        <f t="shared" ref="T143:W143" si="300">(P143-average(P:P))/stdev(P:P)</f>
        <v>-0.2833227333</v>
      </c>
      <c r="U143" s="3">
        <f t="shared" si="300"/>
        <v>0.1330424077</v>
      </c>
      <c r="V143" s="3">
        <f t="shared" si="300"/>
        <v>0.3085538383</v>
      </c>
      <c r="W143" s="3">
        <f t="shared" si="300"/>
        <v>0.3329226687</v>
      </c>
      <c r="X143" s="3">
        <f t="shared" si="10"/>
        <v>0.1227990454</v>
      </c>
      <c r="Y143" s="3">
        <f t="shared" si="11"/>
        <v>0.3504269472</v>
      </c>
      <c r="Z143" s="3"/>
      <c r="AA143" s="11">
        <v>33300.0</v>
      </c>
      <c r="AB143" s="3">
        <v>1681.0</v>
      </c>
      <c r="AC143" s="9">
        <f t="shared" si="12"/>
        <v>3.225567713</v>
      </c>
      <c r="AD143" s="9" t="b">
        <f t="shared" si="13"/>
        <v>0</v>
      </c>
      <c r="AE143" s="6">
        <f t="shared" si="14"/>
        <v>-0.9495195195</v>
      </c>
      <c r="AF143" s="3">
        <f t="shared" si="15"/>
        <v>0.2696590763</v>
      </c>
      <c r="AG143" s="10">
        <f t="shared" si="16"/>
        <v>-0.3531114108</v>
      </c>
      <c r="AH143" s="3">
        <f t="shared" si="17"/>
        <v>-0.04172616721</v>
      </c>
      <c r="AI143" s="3">
        <f t="shared" si="18"/>
        <v>-0.2042698392</v>
      </c>
      <c r="AJ143" s="1"/>
      <c r="AK143" s="3">
        <f t="shared" si="19"/>
        <v>-0.455919037</v>
      </c>
      <c r="AL143" s="3">
        <v>-0.3647352192</v>
      </c>
      <c r="AM143" s="3">
        <f t="shared" si="20"/>
        <v>-0.4331230825</v>
      </c>
      <c r="AN143" s="3"/>
    </row>
    <row r="144">
      <c r="A144" s="3">
        <v>1873.0</v>
      </c>
      <c r="B144" s="1" t="s">
        <v>214</v>
      </c>
      <c r="C144" s="3">
        <v>4.0</v>
      </c>
      <c r="D144" s="3">
        <v>1.0</v>
      </c>
      <c r="E144" s="3">
        <f t="shared" ref="E144:F144" si="301">(C144-average(C:C))/stdev(C:C)</f>
        <v>0.2597855365</v>
      </c>
      <c r="F144" s="3">
        <f t="shared" si="301"/>
        <v>0.4732319217</v>
      </c>
      <c r="G144" s="3">
        <f t="shared" si="4"/>
        <v>0.3665087291</v>
      </c>
      <c r="H144" s="3">
        <f t="shared" si="5"/>
        <v>0.6053996441</v>
      </c>
      <c r="I144" s="1"/>
      <c r="J144" s="3">
        <v>0.0</v>
      </c>
      <c r="K144" s="3">
        <v>1.0</v>
      </c>
      <c r="L144" s="3">
        <f t="shared" si="6"/>
        <v>0</v>
      </c>
      <c r="M144" s="3">
        <f t="shared" si="7"/>
        <v>-1</v>
      </c>
      <c r="N144" s="3">
        <f t="shared" si="8"/>
        <v>-1</v>
      </c>
      <c r="O144" s="1"/>
      <c r="P144" s="3">
        <v>74.22</v>
      </c>
      <c r="Q144" s="3">
        <v>54.69</v>
      </c>
      <c r="R144" s="3">
        <v>59.38</v>
      </c>
      <c r="S144" s="3">
        <v>47.66</v>
      </c>
      <c r="T144" s="3">
        <f t="shared" ref="T144:W144" si="302">(P144-average(P:P))/stdev(P:P)</f>
        <v>-0.0186458809</v>
      </c>
      <c r="U144" s="3">
        <f t="shared" si="302"/>
        <v>-0.8254941323</v>
      </c>
      <c r="V144" s="3">
        <f t="shared" si="302"/>
        <v>-0.8604896882</v>
      </c>
      <c r="W144" s="3">
        <f t="shared" si="302"/>
        <v>-0.4991599457</v>
      </c>
      <c r="X144" s="3">
        <f t="shared" si="10"/>
        <v>-0.5509474118</v>
      </c>
      <c r="Y144" s="3">
        <f t="shared" si="11"/>
        <v>-0.7422583188</v>
      </c>
      <c r="Z144" s="3"/>
      <c r="AA144" s="11">
        <v>0.0</v>
      </c>
      <c r="AB144" s="3">
        <v>0.0</v>
      </c>
      <c r="AC144" s="9">
        <f t="shared" si="12"/>
        <v>0</v>
      </c>
      <c r="AD144" s="9" t="b">
        <f t="shared" si="13"/>
        <v>1</v>
      </c>
      <c r="AE144" s="6" t="str">
        <f t="shared" si="14"/>
        <v/>
      </c>
      <c r="AF144" s="3">
        <f t="shared" si="15"/>
        <v>-1.032176754</v>
      </c>
      <c r="AG144" s="10" t="str">
        <f t="shared" si="16"/>
        <v/>
      </c>
      <c r="AH144" s="3">
        <f t="shared" si="17"/>
        <v>-1.032176754</v>
      </c>
      <c r="AI144" s="3">
        <f t="shared" si="18"/>
        <v>-1.015961</v>
      </c>
      <c r="AJ144" s="1"/>
      <c r="AK144" s="3">
        <f t="shared" si="19"/>
        <v>-0.5382049188</v>
      </c>
      <c r="AL144" s="3">
        <v>-0.1579397244</v>
      </c>
      <c r="AM144" s="3">
        <f t="shared" si="20"/>
        <v>-0.4431386202</v>
      </c>
      <c r="AN144" s="3"/>
    </row>
    <row r="145">
      <c r="A145" s="3">
        <v>1726.0</v>
      </c>
      <c r="B145" s="1" t="s">
        <v>176</v>
      </c>
      <c r="C145" s="3">
        <v>4.0</v>
      </c>
      <c r="D145" s="3">
        <v>1.0</v>
      </c>
      <c r="E145" s="3">
        <f t="shared" ref="E145:F145" si="303">(C145-average(C:C))/stdev(C:C)</f>
        <v>0.2597855365</v>
      </c>
      <c r="F145" s="3">
        <f t="shared" si="303"/>
        <v>0.4732319217</v>
      </c>
      <c r="G145" s="3">
        <f t="shared" si="4"/>
        <v>0.3665087291</v>
      </c>
      <c r="H145" s="3">
        <f t="shared" si="5"/>
        <v>0.6053996441</v>
      </c>
      <c r="I145" s="1"/>
      <c r="J145" s="3">
        <v>0.0</v>
      </c>
      <c r="K145" s="3">
        <v>0.0</v>
      </c>
      <c r="L145" s="3">
        <f t="shared" si="6"/>
        <v>0</v>
      </c>
      <c r="M145" s="3">
        <f t="shared" si="7"/>
        <v>-1</v>
      </c>
      <c r="N145" s="3">
        <f t="shared" si="8"/>
        <v>-1</v>
      </c>
      <c r="O145" s="1"/>
      <c r="P145" s="3">
        <v>70.51</v>
      </c>
      <c r="Q145" s="3">
        <v>65.62</v>
      </c>
      <c r="R145" s="3">
        <v>63.28</v>
      </c>
      <c r="S145" s="3">
        <v>47.9</v>
      </c>
      <c r="T145" s="3">
        <f t="shared" ref="T145:W145" si="304">(P145-average(P:P))/stdev(P:P)</f>
        <v>-0.266613336</v>
      </c>
      <c r="U145" s="3">
        <f t="shared" si="304"/>
        <v>-0.1429661595</v>
      </c>
      <c r="V145" s="3">
        <f t="shared" si="304"/>
        <v>-0.5819759586</v>
      </c>
      <c r="W145" s="3">
        <f t="shared" si="304"/>
        <v>-0.484421951</v>
      </c>
      <c r="X145" s="3">
        <f t="shared" si="10"/>
        <v>-0.3689943513</v>
      </c>
      <c r="Y145" s="3">
        <f t="shared" si="11"/>
        <v>-0.6074490524</v>
      </c>
      <c r="Z145" s="3"/>
      <c r="AA145" s="11">
        <v>0.0</v>
      </c>
      <c r="AB145" s="3">
        <v>0.0</v>
      </c>
      <c r="AC145" s="9">
        <f t="shared" si="12"/>
        <v>0</v>
      </c>
      <c r="AD145" s="9" t="b">
        <f t="shared" si="13"/>
        <v>1</v>
      </c>
      <c r="AE145" s="6" t="str">
        <f t="shared" si="14"/>
        <v/>
      </c>
      <c r="AF145" s="3">
        <f t="shared" si="15"/>
        <v>-1.032176754</v>
      </c>
      <c r="AG145" s="10" t="str">
        <f t="shared" si="16"/>
        <v/>
      </c>
      <c r="AH145" s="3">
        <f t="shared" si="17"/>
        <v>-1.032176754</v>
      </c>
      <c r="AI145" s="3">
        <f t="shared" si="18"/>
        <v>-1.015961</v>
      </c>
      <c r="AJ145" s="1"/>
      <c r="AK145" s="3">
        <f t="shared" si="19"/>
        <v>-0.5045026022</v>
      </c>
      <c r="AL145" s="3">
        <v>-0.3083672729</v>
      </c>
      <c r="AM145" s="3">
        <f t="shared" si="20"/>
        <v>-0.4554687699</v>
      </c>
      <c r="AN145" s="3"/>
    </row>
    <row r="146">
      <c r="A146" s="3">
        <v>1552.0</v>
      </c>
      <c r="B146" s="1" t="s">
        <v>144</v>
      </c>
      <c r="C146" s="3">
        <v>4.0</v>
      </c>
      <c r="D146" s="3">
        <v>1.0</v>
      </c>
      <c r="E146" s="3">
        <f t="shared" ref="E146:F146" si="305">(C146-average(C:C))/stdev(C:C)</f>
        <v>0.2597855365</v>
      </c>
      <c r="F146" s="3">
        <f t="shared" si="305"/>
        <v>0.4732319217</v>
      </c>
      <c r="G146" s="3">
        <f t="shared" si="4"/>
        <v>0.3665087291</v>
      </c>
      <c r="H146" s="3">
        <f t="shared" si="5"/>
        <v>0.6053996441</v>
      </c>
      <c r="I146" s="1"/>
      <c r="J146" s="3">
        <v>26.5</v>
      </c>
      <c r="K146" s="3">
        <v>3.0</v>
      </c>
      <c r="L146" s="3">
        <f t="shared" si="6"/>
        <v>19.3185</v>
      </c>
      <c r="M146" s="3">
        <f t="shared" si="7"/>
        <v>-0.4555017576</v>
      </c>
      <c r="N146" s="3">
        <f t="shared" si="8"/>
        <v>-0.6749087032</v>
      </c>
      <c r="O146" s="1"/>
      <c r="P146" s="3">
        <v>68.99</v>
      </c>
      <c r="Q146" s="3">
        <v>60.39</v>
      </c>
      <c r="R146" s="3">
        <v>57.23</v>
      </c>
      <c r="S146" s="3">
        <v>37.84</v>
      </c>
      <c r="T146" s="3">
        <f t="shared" ref="T146:W146" si="306">(P146-average(P:P))/stdev(P:P)</f>
        <v>-0.3682064713</v>
      </c>
      <c r="U146" s="3">
        <f t="shared" si="306"/>
        <v>-0.4695554822</v>
      </c>
      <c r="V146" s="3">
        <f t="shared" si="306"/>
        <v>-1.014029308</v>
      </c>
      <c r="W146" s="3">
        <f t="shared" si="306"/>
        <v>-1.10218956</v>
      </c>
      <c r="X146" s="3">
        <f t="shared" si="10"/>
        <v>-0.7384952054</v>
      </c>
      <c r="Y146" s="3">
        <f t="shared" si="11"/>
        <v>-0.8593574375</v>
      </c>
      <c r="Z146" s="3"/>
      <c r="AA146" s="11">
        <v>0.0</v>
      </c>
      <c r="AB146" s="3">
        <v>0.0</v>
      </c>
      <c r="AC146" s="9">
        <f t="shared" si="12"/>
        <v>0</v>
      </c>
      <c r="AD146" s="9" t="b">
        <f t="shared" si="13"/>
        <v>1</v>
      </c>
      <c r="AE146" s="6" t="str">
        <f t="shared" si="14"/>
        <v/>
      </c>
      <c r="AF146" s="3">
        <f t="shared" si="15"/>
        <v>-1.032176754</v>
      </c>
      <c r="AG146" s="10" t="str">
        <f t="shared" si="16"/>
        <v/>
      </c>
      <c r="AH146" s="3">
        <f t="shared" si="17"/>
        <v>-1.032176754</v>
      </c>
      <c r="AI146" s="3">
        <f t="shared" si="18"/>
        <v>-1.015961</v>
      </c>
      <c r="AJ146" s="1"/>
      <c r="AK146" s="3">
        <f t="shared" si="19"/>
        <v>-0.4862068743</v>
      </c>
      <c r="AL146" s="3">
        <v>-0.4000684017</v>
      </c>
      <c r="AM146" s="3">
        <f t="shared" si="20"/>
        <v>-0.4646722561</v>
      </c>
      <c r="AN146" s="3"/>
    </row>
    <row r="147">
      <c r="A147" s="3">
        <v>1440.0</v>
      </c>
      <c r="B147" s="1" t="s">
        <v>115</v>
      </c>
      <c r="C147" s="3">
        <v>4.0</v>
      </c>
      <c r="D147" s="3">
        <v>1.0</v>
      </c>
      <c r="E147" s="3">
        <f t="shared" ref="E147:F147" si="307">(C147-average(C:C))/stdev(C:C)</f>
        <v>0.2597855365</v>
      </c>
      <c r="F147" s="3">
        <f t="shared" si="307"/>
        <v>0.4732319217</v>
      </c>
      <c r="G147" s="3">
        <f t="shared" si="4"/>
        <v>0.3665087291</v>
      </c>
      <c r="H147" s="3">
        <f t="shared" si="5"/>
        <v>0.6053996441</v>
      </c>
      <c r="I147" s="1"/>
      <c r="J147" s="3">
        <v>0.0</v>
      </c>
      <c r="K147" s="3">
        <v>0.0</v>
      </c>
      <c r="L147" s="3">
        <f t="shared" si="6"/>
        <v>0</v>
      </c>
      <c r="M147" s="3">
        <f t="shared" si="7"/>
        <v>-1</v>
      </c>
      <c r="N147" s="3">
        <f t="shared" si="8"/>
        <v>-1</v>
      </c>
      <c r="O147" s="1"/>
      <c r="P147" s="3">
        <v>78.83</v>
      </c>
      <c r="Q147" s="3">
        <v>71.91</v>
      </c>
      <c r="R147" s="3">
        <v>61.11</v>
      </c>
      <c r="S147" s="3">
        <v>51.06</v>
      </c>
      <c r="T147" s="3">
        <f t="shared" ref="T147:W147" si="308">(P147-average(P:P))/stdev(P:P)</f>
        <v>0.2894754043</v>
      </c>
      <c r="U147" s="3">
        <f t="shared" si="308"/>
        <v>0.249815263</v>
      </c>
      <c r="V147" s="3">
        <f t="shared" si="308"/>
        <v>-0.7369438543</v>
      </c>
      <c r="W147" s="3">
        <f t="shared" si="308"/>
        <v>-0.2903716882</v>
      </c>
      <c r="X147" s="3">
        <f t="shared" si="10"/>
        <v>-0.1220062188</v>
      </c>
      <c r="Y147" s="3">
        <f t="shared" si="11"/>
        <v>-0.349293886</v>
      </c>
      <c r="Z147" s="3"/>
      <c r="AA147" s="11">
        <v>0.0</v>
      </c>
      <c r="AB147" s="3">
        <v>0.0</v>
      </c>
      <c r="AC147" s="9">
        <f t="shared" si="12"/>
        <v>0</v>
      </c>
      <c r="AD147" s="9" t="b">
        <f t="shared" si="13"/>
        <v>1</v>
      </c>
      <c r="AE147" s="6" t="str">
        <f t="shared" si="14"/>
        <v/>
      </c>
      <c r="AF147" s="3">
        <f t="shared" si="15"/>
        <v>-1.032176754</v>
      </c>
      <c r="AG147" s="10" t="str">
        <f t="shared" si="16"/>
        <v/>
      </c>
      <c r="AH147" s="3">
        <f t="shared" si="17"/>
        <v>-1.032176754</v>
      </c>
      <c r="AI147" s="3">
        <f t="shared" si="18"/>
        <v>-1.015961</v>
      </c>
      <c r="AJ147" s="1"/>
      <c r="AK147" s="3">
        <f t="shared" si="19"/>
        <v>-0.4399638106</v>
      </c>
      <c r="AL147" s="3">
        <v>-0.5478759484</v>
      </c>
      <c r="AM147" s="3">
        <f t="shared" si="20"/>
        <v>-0.466941845</v>
      </c>
      <c r="AN147" s="3"/>
    </row>
    <row r="148">
      <c r="A148" s="3">
        <v>1850.0</v>
      </c>
      <c r="B148" s="1" t="s">
        <v>203</v>
      </c>
      <c r="C148" s="3">
        <v>4.0</v>
      </c>
      <c r="D148" s="3">
        <v>0.0</v>
      </c>
      <c r="E148" s="3">
        <f t="shared" ref="E148:F148" si="309">(C148-average(C:C))/stdev(C:C)</f>
        <v>0.2597855365</v>
      </c>
      <c r="F148" s="3">
        <f t="shared" si="309"/>
        <v>-2.101706476</v>
      </c>
      <c r="G148" s="3">
        <f t="shared" si="4"/>
        <v>-0.9209604698</v>
      </c>
      <c r="H148" s="3">
        <f t="shared" si="5"/>
        <v>-0.9596668535</v>
      </c>
      <c r="I148" s="1"/>
      <c r="J148" s="3">
        <v>0.0</v>
      </c>
      <c r="K148" s="3">
        <v>0.0</v>
      </c>
      <c r="L148" s="3">
        <f t="shared" si="6"/>
        <v>0</v>
      </c>
      <c r="M148" s="3">
        <f t="shared" si="7"/>
        <v>-1</v>
      </c>
      <c r="N148" s="3">
        <f t="shared" si="8"/>
        <v>-1</v>
      </c>
      <c r="O148" s="1"/>
      <c r="P148" s="3">
        <v>93.04</v>
      </c>
      <c r="Q148" s="3">
        <v>65.88</v>
      </c>
      <c r="R148" s="3">
        <v>76.11</v>
      </c>
      <c r="S148" s="3">
        <v>40.24</v>
      </c>
      <c r="T148" s="3">
        <f t="shared" ref="T148:W148" si="310">(P148-average(P:P))/stdev(P:P)</f>
        <v>1.239237544</v>
      </c>
      <c r="U148" s="3">
        <f t="shared" si="310"/>
        <v>-0.1267303614</v>
      </c>
      <c r="V148" s="3">
        <f t="shared" si="310"/>
        <v>0.334262798</v>
      </c>
      <c r="W148" s="3">
        <f t="shared" si="310"/>
        <v>-0.9548096134</v>
      </c>
      <c r="X148" s="3">
        <f t="shared" si="10"/>
        <v>0.1229900917</v>
      </c>
      <c r="Y148" s="3">
        <f t="shared" si="11"/>
        <v>0.3506994321</v>
      </c>
      <c r="Z148" s="3"/>
      <c r="AA148" s="5"/>
      <c r="AB148" s="1"/>
      <c r="AC148" s="9" t="str">
        <f t="shared" si="12"/>
        <v/>
      </c>
      <c r="AD148" s="9" t="b">
        <f t="shared" si="13"/>
        <v>1</v>
      </c>
      <c r="AE148" s="6" t="str">
        <f t="shared" si="14"/>
        <v/>
      </c>
      <c r="AF148" s="3" t="str">
        <f t="shared" si="15"/>
        <v/>
      </c>
      <c r="AG148" s="10" t="str">
        <f t="shared" si="16"/>
        <v/>
      </c>
      <c r="AH148" s="3" t="str">
        <f t="shared" si="17"/>
        <v/>
      </c>
      <c r="AI148" s="3" t="str">
        <f t="shared" si="18"/>
        <v/>
      </c>
      <c r="AJ148" s="1"/>
      <c r="AK148" s="3">
        <f t="shared" si="19"/>
        <v>-0.5363224738</v>
      </c>
      <c r="AL148" s="3">
        <v>-0.4059820537</v>
      </c>
      <c r="AM148" s="3">
        <f t="shared" si="20"/>
        <v>-0.5037373688</v>
      </c>
      <c r="AN148" s="3"/>
    </row>
    <row r="149">
      <c r="A149" s="3">
        <v>1448.0</v>
      </c>
      <c r="B149" s="1" t="s">
        <v>120</v>
      </c>
      <c r="C149" s="3">
        <v>4.0</v>
      </c>
      <c r="D149" s="3">
        <v>1.0</v>
      </c>
      <c r="E149" s="3">
        <f t="shared" ref="E149:F149" si="311">(C149-average(C:C))/stdev(C:C)</f>
        <v>0.2597855365</v>
      </c>
      <c r="F149" s="3">
        <f t="shared" si="311"/>
        <v>0.4732319217</v>
      </c>
      <c r="G149" s="3">
        <f t="shared" si="4"/>
        <v>0.3665087291</v>
      </c>
      <c r="H149" s="3">
        <f t="shared" si="5"/>
        <v>0.6053996441</v>
      </c>
      <c r="I149" s="1"/>
      <c r="J149" s="3">
        <v>0.0</v>
      </c>
      <c r="K149" s="3">
        <v>0.0</v>
      </c>
      <c r="L149" s="3">
        <f t="shared" si="6"/>
        <v>0</v>
      </c>
      <c r="M149" s="3">
        <f t="shared" si="7"/>
        <v>-1</v>
      </c>
      <c r="N149" s="3">
        <f t="shared" si="8"/>
        <v>-1</v>
      </c>
      <c r="O149" s="1"/>
      <c r="P149" s="3">
        <v>64.84</v>
      </c>
      <c r="Q149" s="3">
        <v>67.97</v>
      </c>
      <c r="R149" s="3">
        <v>67.19</v>
      </c>
      <c r="S149" s="3">
        <v>46.09</v>
      </c>
      <c r="T149" s="3">
        <f t="shared" ref="T149:W149" si="312">(P149-average(P:P))/stdev(P:P)</f>
        <v>-0.6455824655</v>
      </c>
      <c r="U149" s="3">
        <f t="shared" si="312"/>
        <v>0.00378047689</v>
      </c>
      <c r="V149" s="3">
        <f t="shared" si="312"/>
        <v>-0.3027480913</v>
      </c>
      <c r="W149" s="3">
        <f t="shared" si="312"/>
        <v>-0.595570994</v>
      </c>
      <c r="X149" s="3">
        <f t="shared" si="10"/>
        <v>-0.3850302685</v>
      </c>
      <c r="Y149" s="3">
        <f t="shared" si="11"/>
        <v>-0.6205080728</v>
      </c>
      <c r="Z149" s="3"/>
      <c r="AA149" s="11">
        <v>0.0</v>
      </c>
      <c r="AB149" s="3">
        <v>0.0</v>
      </c>
      <c r="AC149" s="9">
        <f t="shared" si="12"/>
        <v>0</v>
      </c>
      <c r="AD149" s="9" t="b">
        <f t="shared" si="13"/>
        <v>1</v>
      </c>
      <c r="AE149" s="6" t="str">
        <f t="shared" si="14"/>
        <v/>
      </c>
      <c r="AF149" s="3">
        <f t="shared" si="15"/>
        <v>-1.032176754</v>
      </c>
      <c r="AG149" s="10" t="str">
        <f t="shared" si="16"/>
        <v/>
      </c>
      <c r="AH149" s="3">
        <f t="shared" si="17"/>
        <v>-1.032176754</v>
      </c>
      <c r="AI149" s="3">
        <f t="shared" si="18"/>
        <v>-1.015961</v>
      </c>
      <c r="AJ149" s="1"/>
      <c r="AK149" s="3">
        <f t="shared" si="19"/>
        <v>-0.5077673573</v>
      </c>
      <c r="AL149" s="1"/>
      <c r="AM149" s="3">
        <f t="shared" si="20"/>
        <v>-0.5077673573</v>
      </c>
      <c r="AN149" s="3"/>
    </row>
    <row r="150">
      <c r="A150" s="3">
        <v>826.0</v>
      </c>
      <c r="B150" s="1" t="s">
        <v>62</v>
      </c>
      <c r="C150" s="3">
        <v>2.0</v>
      </c>
      <c r="D150" s="3">
        <v>0.0</v>
      </c>
      <c r="E150" s="3">
        <f t="shared" ref="E150:F150" si="313">(C150-average(C:C))/stdev(C:C)</f>
        <v>-3.919373094</v>
      </c>
      <c r="F150" s="3">
        <f t="shared" si="313"/>
        <v>-2.101706476</v>
      </c>
      <c r="G150" s="3">
        <f t="shared" si="4"/>
        <v>-3.010539785</v>
      </c>
      <c r="H150" s="3">
        <f t="shared" si="5"/>
        <v>-1.735090714</v>
      </c>
      <c r="I150" s="1"/>
      <c r="J150" s="3">
        <v>28.5</v>
      </c>
      <c r="K150" s="3">
        <v>6.0</v>
      </c>
      <c r="L150" s="3">
        <f t="shared" si="6"/>
        <v>15.1460685</v>
      </c>
      <c r="M150" s="3">
        <f t="shared" si="7"/>
        <v>-0.479435936</v>
      </c>
      <c r="N150" s="3">
        <f t="shared" si="8"/>
        <v>-0.6924131252</v>
      </c>
      <c r="O150" s="1"/>
      <c r="P150" s="3">
        <v>83.72</v>
      </c>
      <c r="Q150" s="3">
        <v>70.4</v>
      </c>
      <c r="R150" s="3">
        <v>73.58</v>
      </c>
      <c r="S150" s="3">
        <v>48.75</v>
      </c>
      <c r="T150" s="3">
        <f t="shared" ref="T150:W150" si="314">(P150-average(P:P))/stdev(P:P)</f>
        <v>0.6163112144</v>
      </c>
      <c r="U150" s="3">
        <f t="shared" si="314"/>
        <v>0.1555227435</v>
      </c>
      <c r="V150" s="3">
        <f t="shared" si="314"/>
        <v>0.1535859426</v>
      </c>
      <c r="W150" s="3">
        <f t="shared" si="314"/>
        <v>-0.4322248867</v>
      </c>
      <c r="X150" s="3">
        <f t="shared" si="10"/>
        <v>0.1232987535</v>
      </c>
      <c r="Y150" s="3">
        <f t="shared" si="11"/>
        <v>0.3511392223</v>
      </c>
      <c r="Z150" s="3"/>
      <c r="AA150" s="11">
        <v>3763.0</v>
      </c>
      <c r="AB150" s="3">
        <v>1907.0</v>
      </c>
      <c r="AC150" s="9">
        <f t="shared" si="12"/>
        <v>3.280350693</v>
      </c>
      <c r="AD150" s="9" t="b">
        <f t="shared" si="13"/>
        <v>0</v>
      </c>
      <c r="AE150" s="6">
        <f t="shared" si="14"/>
        <v>-0.4932234919</v>
      </c>
      <c r="AF150" s="3">
        <f t="shared" si="15"/>
        <v>0.2917694309</v>
      </c>
      <c r="AG150" s="10">
        <f t="shared" si="16"/>
        <v>-0.3141468998</v>
      </c>
      <c r="AH150" s="3">
        <f t="shared" si="17"/>
        <v>-0.01118873444</v>
      </c>
      <c r="AI150" s="3">
        <f t="shared" si="18"/>
        <v>-0.1057768143</v>
      </c>
      <c r="AJ150" s="1"/>
      <c r="AK150" s="3">
        <f t="shared" si="19"/>
        <v>-0.5455353577</v>
      </c>
      <c r="AL150" s="3">
        <v>-0.4131585579</v>
      </c>
      <c r="AM150" s="3">
        <f t="shared" si="20"/>
        <v>-0.5124411578</v>
      </c>
      <c r="AN150" s="3"/>
    </row>
    <row r="151">
      <c r="A151" s="3">
        <v>2018.0</v>
      </c>
      <c r="B151" s="1" t="s">
        <v>236</v>
      </c>
      <c r="C151" s="3">
        <v>4.0</v>
      </c>
      <c r="D151" s="3">
        <v>1.0</v>
      </c>
      <c r="E151" s="3">
        <f t="shared" ref="E151:F151" si="315">(C151-average(C:C))/stdev(C:C)</f>
        <v>0.2597855365</v>
      </c>
      <c r="F151" s="3">
        <f t="shared" si="315"/>
        <v>0.4732319217</v>
      </c>
      <c r="G151" s="3">
        <f t="shared" si="4"/>
        <v>0.3665087291</v>
      </c>
      <c r="H151" s="3">
        <f t="shared" si="5"/>
        <v>0.6053996441</v>
      </c>
      <c r="I151" s="1"/>
      <c r="J151" s="3">
        <v>30.3</v>
      </c>
      <c r="K151" s="3">
        <v>0.0</v>
      </c>
      <c r="L151" s="3">
        <f t="shared" si="6"/>
        <v>30.3</v>
      </c>
      <c r="M151" s="3">
        <f t="shared" si="7"/>
        <v>-0.3925089488</v>
      </c>
      <c r="N151" s="3">
        <f t="shared" si="8"/>
        <v>-0.6265053462</v>
      </c>
      <c r="O151" s="1"/>
      <c r="P151" s="3">
        <v>40.63</v>
      </c>
      <c r="Q151" s="3">
        <v>32.03</v>
      </c>
      <c r="R151" s="3">
        <v>36.72</v>
      </c>
      <c r="S151" s="3">
        <v>17.97</v>
      </c>
      <c r="T151" s="3">
        <f t="shared" ref="T151:W151" si="316">(P151-average(P:P))/stdev(P:P)</f>
        <v>-2.263720495</v>
      </c>
      <c r="U151" s="3">
        <f t="shared" si="316"/>
        <v>-2.240506379</v>
      </c>
      <c r="V151" s="3">
        <f t="shared" si="316"/>
        <v>-2.478725871</v>
      </c>
      <c r="W151" s="3">
        <f t="shared" si="316"/>
        <v>-2.3223727</v>
      </c>
      <c r="X151" s="3">
        <f t="shared" si="10"/>
        <v>-2.326331361</v>
      </c>
      <c r="Y151" s="3">
        <f t="shared" si="11"/>
        <v>-1.525231576</v>
      </c>
      <c r="Z151" s="3"/>
      <c r="AA151" s="5"/>
      <c r="AB151" s="1"/>
      <c r="AC151" s="9" t="str">
        <f t="shared" si="12"/>
        <v/>
      </c>
      <c r="AD151" s="9" t="b">
        <f t="shared" si="13"/>
        <v>1</v>
      </c>
      <c r="AE151" s="6" t="str">
        <f t="shared" si="14"/>
        <v/>
      </c>
      <c r="AF151" s="3" t="str">
        <f t="shared" si="15"/>
        <v/>
      </c>
      <c r="AG151" s="10" t="str">
        <f t="shared" si="16"/>
        <v/>
      </c>
      <c r="AH151" s="3" t="str">
        <f t="shared" si="17"/>
        <v/>
      </c>
      <c r="AI151" s="3" t="str">
        <f t="shared" si="18"/>
        <v/>
      </c>
      <c r="AJ151" s="1"/>
      <c r="AK151" s="3">
        <f t="shared" si="19"/>
        <v>-0.5154457594</v>
      </c>
      <c r="AL151" s="1"/>
      <c r="AM151" s="3">
        <f t="shared" si="20"/>
        <v>-0.5154457594</v>
      </c>
      <c r="AN151" s="3"/>
    </row>
    <row r="152">
      <c r="A152" s="3">
        <v>1853.0</v>
      </c>
      <c r="B152" s="1" t="s">
        <v>206</v>
      </c>
      <c r="C152" s="3">
        <v>4.0</v>
      </c>
      <c r="D152" s="3">
        <v>0.0</v>
      </c>
      <c r="E152" s="3">
        <f t="shared" ref="E152:F152" si="317">(C152-average(C:C))/stdev(C:C)</f>
        <v>0.2597855365</v>
      </c>
      <c r="F152" s="3">
        <f t="shared" si="317"/>
        <v>-2.101706476</v>
      </c>
      <c r="G152" s="3">
        <f t="shared" si="4"/>
        <v>-0.9209604698</v>
      </c>
      <c r="H152" s="3">
        <f t="shared" si="5"/>
        <v>-0.9596668535</v>
      </c>
      <c r="I152" s="1"/>
      <c r="J152" s="3">
        <v>0.0</v>
      </c>
      <c r="K152" s="3">
        <v>0.0</v>
      </c>
      <c r="L152" s="3">
        <f t="shared" si="6"/>
        <v>0</v>
      </c>
      <c r="M152" s="3">
        <f t="shared" si="7"/>
        <v>-1</v>
      </c>
      <c r="N152" s="3">
        <f t="shared" si="8"/>
        <v>-1</v>
      </c>
      <c r="O152" s="1"/>
      <c r="P152" s="3">
        <v>66.41</v>
      </c>
      <c r="Q152" s="3">
        <v>71.88</v>
      </c>
      <c r="R152" s="3">
        <v>75.0</v>
      </c>
      <c r="S152" s="3">
        <v>67.19</v>
      </c>
      <c r="T152" s="3">
        <f t="shared" ref="T152:W152" si="318">(P152-average(P:P))/stdev(P:P)</f>
        <v>-0.5406474508</v>
      </c>
      <c r="U152" s="3">
        <f t="shared" si="318"/>
        <v>0.2479419017</v>
      </c>
      <c r="V152" s="3">
        <f t="shared" si="318"/>
        <v>0.2549935057</v>
      </c>
      <c r="W152" s="3">
        <f t="shared" si="318"/>
        <v>0.7001443686</v>
      </c>
      <c r="X152" s="3">
        <f t="shared" si="10"/>
        <v>0.1656080813</v>
      </c>
      <c r="Y152" s="3">
        <f t="shared" si="11"/>
        <v>0.4069497282</v>
      </c>
      <c r="Z152" s="3"/>
      <c r="AA152" s="5"/>
      <c r="AB152" s="1"/>
      <c r="AC152" s="9" t="str">
        <f t="shared" si="12"/>
        <v/>
      </c>
      <c r="AD152" s="9" t="b">
        <f t="shared" si="13"/>
        <v>1</v>
      </c>
      <c r="AE152" s="6" t="str">
        <f t="shared" si="14"/>
        <v/>
      </c>
      <c r="AF152" s="3" t="str">
        <f t="shared" si="15"/>
        <v/>
      </c>
      <c r="AG152" s="10" t="str">
        <f t="shared" si="16"/>
        <v/>
      </c>
      <c r="AH152" s="3" t="str">
        <f t="shared" si="17"/>
        <v/>
      </c>
      <c r="AI152" s="3" t="str">
        <f t="shared" si="18"/>
        <v/>
      </c>
      <c r="AJ152" s="1"/>
      <c r="AK152" s="3">
        <f t="shared" si="19"/>
        <v>-0.5175723751</v>
      </c>
      <c r="AL152" s="1"/>
      <c r="AM152" s="3">
        <f t="shared" si="20"/>
        <v>-0.5175723751</v>
      </c>
      <c r="AN152" s="3"/>
    </row>
    <row r="153">
      <c r="A153" s="3">
        <v>1476.0</v>
      </c>
      <c r="B153" s="1" t="s">
        <v>133</v>
      </c>
      <c r="C153" s="3">
        <v>4.0</v>
      </c>
      <c r="D153" s="3">
        <v>1.0</v>
      </c>
      <c r="E153" s="3">
        <f t="shared" ref="E153:F153" si="319">(C153-average(C:C))/stdev(C:C)</f>
        <v>0.2597855365</v>
      </c>
      <c r="F153" s="3">
        <f t="shared" si="319"/>
        <v>0.4732319217</v>
      </c>
      <c r="G153" s="3">
        <f t="shared" si="4"/>
        <v>0.3665087291</v>
      </c>
      <c r="H153" s="3">
        <f t="shared" si="5"/>
        <v>0.6053996441</v>
      </c>
      <c r="I153" s="1"/>
      <c r="J153" s="3">
        <v>0.0</v>
      </c>
      <c r="K153" s="3">
        <v>0.0</v>
      </c>
      <c r="L153" s="3">
        <f t="shared" si="6"/>
        <v>0</v>
      </c>
      <c r="M153" s="3">
        <f t="shared" si="7"/>
        <v>-1</v>
      </c>
      <c r="N153" s="3">
        <f t="shared" si="8"/>
        <v>-1</v>
      </c>
      <c r="O153" s="1"/>
      <c r="P153" s="3">
        <v>60.21</v>
      </c>
      <c r="Q153" s="3">
        <v>61.73</v>
      </c>
      <c r="R153" s="3">
        <v>69.3</v>
      </c>
      <c r="S153" s="3">
        <v>49.11</v>
      </c>
      <c r="T153" s="3">
        <f t="shared" ref="T153:W153" si="320">(P153-average(P:P))/stdev(P:P)</f>
        <v>-0.9550405025</v>
      </c>
      <c r="U153" s="3">
        <f t="shared" si="320"/>
        <v>-0.3858786768</v>
      </c>
      <c r="V153" s="3">
        <f t="shared" si="320"/>
        <v>-0.1520650222</v>
      </c>
      <c r="W153" s="3">
        <f t="shared" si="320"/>
        <v>-0.4101178947</v>
      </c>
      <c r="X153" s="3">
        <f t="shared" si="10"/>
        <v>-0.475775524</v>
      </c>
      <c r="Y153" s="3">
        <f t="shared" si="11"/>
        <v>-0.6897648324</v>
      </c>
      <c r="Z153" s="3"/>
      <c r="AA153" s="11">
        <v>0.0</v>
      </c>
      <c r="AB153" s="3">
        <v>0.0</v>
      </c>
      <c r="AC153" s="9">
        <f t="shared" si="12"/>
        <v>0</v>
      </c>
      <c r="AD153" s="9" t="b">
        <f t="shared" si="13"/>
        <v>1</v>
      </c>
      <c r="AE153" s="6" t="str">
        <f t="shared" si="14"/>
        <v/>
      </c>
      <c r="AF153" s="3">
        <f t="shared" si="15"/>
        <v>-1.032176754</v>
      </c>
      <c r="AG153" s="10" t="str">
        <f t="shared" si="16"/>
        <v/>
      </c>
      <c r="AH153" s="3">
        <f t="shared" si="17"/>
        <v>-1.032176754</v>
      </c>
      <c r="AI153" s="3">
        <f t="shared" si="18"/>
        <v>-1.015961</v>
      </c>
      <c r="AJ153" s="1"/>
      <c r="AK153" s="3">
        <f t="shared" si="19"/>
        <v>-0.5250815472</v>
      </c>
      <c r="AL153" s="3">
        <v>-0.5701833836</v>
      </c>
      <c r="AM153" s="3">
        <f t="shared" si="20"/>
        <v>-0.5363570063</v>
      </c>
      <c r="AN153" s="3"/>
    </row>
    <row r="154">
      <c r="A154" s="3">
        <v>1832.0</v>
      </c>
      <c r="B154" s="1" t="s">
        <v>197</v>
      </c>
      <c r="C154" s="3">
        <v>4.0</v>
      </c>
      <c r="D154" s="3">
        <v>1.0</v>
      </c>
      <c r="E154" s="3">
        <f t="shared" ref="E154:F154" si="321">(C154-average(C:C))/stdev(C:C)</f>
        <v>0.2597855365</v>
      </c>
      <c r="F154" s="3">
        <f t="shared" si="321"/>
        <v>0.4732319217</v>
      </c>
      <c r="G154" s="3">
        <f t="shared" si="4"/>
        <v>0.3665087291</v>
      </c>
      <c r="H154" s="3">
        <f t="shared" si="5"/>
        <v>0.6053996441</v>
      </c>
      <c r="I154" s="1"/>
      <c r="J154" s="3">
        <v>0.0</v>
      </c>
      <c r="K154" s="3">
        <v>0.0</v>
      </c>
      <c r="L154" s="3">
        <f t="shared" si="6"/>
        <v>0</v>
      </c>
      <c r="M154" s="3">
        <f t="shared" si="7"/>
        <v>-1</v>
      </c>
      <c r="N154" s="3">
        <f t="shared" si="8"/>
        <v>-1</v>
      </c>
      <c r="O154" s="1"/>
      <c r="P154" s="3">
        <v>58.6</v>
      </c>
      <c r="Q154" s="3">
        <v>48.63</v>
      </c>
      <c r="R154" s="3">
        <v>60.94</v>
      </c>
      <c r="S154" s="3">
        <v>31.25</v>
      </c>
      <c r="T154" s="3">
        <f t="shared" ref="T154:W154" si="322">(P154-average(P:P))/stdev(P:P)</f>
        <v>-1.062649021</v>
      </c>
      <c r="U154" s="3">
        <f t="shared" si="322"/>
        <v>-1.203913118</v>
      </c>
      <c r="V154" s="3">
        <f t="shared" si="322"/>
        <v>-0.7490841964</v>
      </c>
      <c r="W154" s="3">
        <f t="shared" si="322"/>
        <v>-1.50687033</v>
      </c>
      <c r="X154" s="3">
        <f t="shared" si="10"/>
        <v>-1.130629166</v>
      </c>
      <c r="Y154" s="3">
        <f t="shared" si="11"/>
        <v>-1.063310475</v>
      </c>
      <c r="Z154" s="3"/>
      <c r="AA154" s="11">
        <v>0.0</v>
      </c>
      <c r="AB154" s="3">
        <v>0.0</v>
      </c>
      <c r="AC154" s="9">
        <f t="shared" si="12"/>
        <v>0</v>
      </c>
      <c r="AD154" s="9" t="b">
        <f t="shared" si="13"/>
        <v>1</v>
      </c>
      <c r="AE154" s="6" t="str">
        <f t="shared" si="14"/>
        <v/>
      </c>
      <c r="AF154" s="3">
        <f t="shared" si="15"/>
        <v>-1.032176754</v>
      </c>
      <c r="AG154" s="10" t="str">
        <f t="shared" si="16"/>
        <v/>
      </c>
      <c r="AH154" s="3">
        <f t="shared" si="17"/>
        <v>-1.032176754</v>
      </c>
      <c r="AI154" s="3">
        <f t="shared" si="18"/>
        <v>-1.015961</v>
      </c>
      <c r="AJ154" s="1"/>
      <c r="AK154" s="3">
        <f t="shared" si="19"/>
        <v>-0.6184679578</v>
      </c>
      <c r="AL154" s="3">
        <v>-0.3060153556</v>
      </c>
      <c r="AM154" s="3">
        <f t="shared" si="20"/>
        <v>-0.5403548073</v>
      </c>
      <c r="AN154" s="3"/>
    </row>
    <row r="155">
      <c r="A155" s="3">
        <v>1606.0</v>
      </c>
      <c r="B155" s="1" t="s">
        <v>155</v>
      </c>
      <c r="C155" s="3">
        <v>4.0</v>
      </c>
      <c r="D155" s="3">
        <v>1.0</v>
      </c>
      <c r="E155" s="3">
        <f t="shared" ref="E155:F155" si="323">(C155-average(C:C))/stdev(C:C)</f>
        <v>0.2597855365</v>
      </c>
      <c r="F155" s="3">
        <f t="shared" si="323"/>
        <v>0.4732319217</v>
      </c>
      <c r="G155" s="3">
        <f t="shared" si="4"/>
        <v>0.3665087291</v>
      </c>
      <c r="H155" s="3">
        <f t="shared" si="5"/>
        <v>0.6053996441</v>
      </c>
      <c r="I155" s="1"/>
      <c r="J155" s="3">
        <v>0.0</v>
      </c>
      <c r="K155" s="3">
        <v>0.0</v>
      </c>
      <c r="L155" s="3">
        <f t="shared" si="6"/>
        <v>0</v>
      </c>
      <c r="M155" s="3">
        <f t="shared" si="7"/>
        <v>-1</v>
      </c>
      <c r="N155" s="3">
        <f t="shared" si="8"/>
        <v>-1</v>
      </c>
      <c r="O155" s="1"/>
      <c r="P155" s="3">
        <v>53.98</v>
      </c>
      <c r="Q155" s="3">
        <v>35.61</v>
      </c>
      <c r="R155" s="3">
        <v>36.12</v>
      </c>
      <c r="S155" s="3">
        <v>29.43</v>
      </c>
      <c r="T155" s="3">
        <f t="shared" ref="T155:W155" si="324">(P155-average(P:P))/stdev(P:P)</f>
        <v>-1.371438682</v>
      </c>
      <c r="U155" s="3">
        <f t="shared" si="324"/>
        <v>-2.016951929</v>
      </c>
      <c r="V155" s="3">
        <f t="shared" si="324"/>
        <v>-2.521574137</v>
      </c>
      <c r="W155" s="3">
        <f t="shared" si="324"/>
        <v>-1.618633456</v>
      </c>
      <c r="X155" s="3">
        <f t="shared" si="10"/>
        <v>-1.882149551</v>
      </c>
      <c r="Y155" s="3">
        <f t="shared" si="11"/>
        <v>-1.371914557</v>
      </c>
      <c r="Z155" s="3"/>
      <c r="AA155" s="11">
        <v>111.0</v>
      </c>
      <c r="AB155" s="3">
        <v>224.0</v>
      </c>
      <c r="AC155" s="9">
        <f t="shared" si="12"/>
        <v>2.350248018</v>
      </c>
      <c r="AD155" s="9" t="b">
        <f t="shared" si="13"/>
        <v>1</v>
      </c>
      <c r="AE155" s="6" t="str">
        <f t="shared" si="14"/>
        <v/>
      </c>
      <c r="AF155" s="3">
        <f t="shared" si="15"/>
        <v>-0.08361905754</v>
      </c>
      <c r="AG155" s="10" t="str">
        <f t="shared" si="16"/>
        <v/>
      </c>
      <c r="AH155" s="3">
        <f t="shared" si="17"/>
        <v>-0.08361905754</v>
      </c>
      <c r="AI155" s="3">
        <f t="shared" si="18"/>
        <v>-0.2891696</v>
      </c>
      <c r="AJ155" s="1"/>
      <c r="AK155" s="3">
        <f t="shared" si="19"/>
        <v>-0.5139211281</v>
      </c>
      <c r="AL155" s="3">
        <v>-0.623705346</v>
      </c>
      <c r="AM155" s="3">
        <f t="shared" si="20"/>
        <v>-0.5413671826</v>
      </c>
      <c r="AN155" s="3"/>
    </row>
    <row r="156">
      <c r="A156" s="3">
        <v>1468.0</v>
      </c>
      <c r="B156" s="1" t="s">
        <v>131</v>
      </c>
      <c r="C156" s="3">
        <v>4.0</v>
      </c>
      <c r="D156" s="3">
        <v>1.0</v>
      </c>
      <c r="E156" s="3">
        <f t="shared" ref="E156:F156" si="325">(C156-average(C:C))/stdev(C:C)</f>
        <v>0.2597855365</v>
      </c>
      <c r="F156" s="3">
        <f t="shared" si="325"/>
        <v>0.4732319217</v>
      </c>
      <c r="G156" s="3">
        <f t="shared" si="4"/>
        <v>0.3665087291</v>
      </c>
      <c r="H156" s="3">
        <f t="shared" si="5"/>
        <v>0.6053996441</v>
      </c>
      <c r="I156" s="1"/>
      <c r="J156" s="3">
        <v>0.0</v>
      </c>
      <c r="K156" s="3">
        <v>0.0</v>
      </c>
      <c r="L156" s="3">
        <f t="shared" si="6"/>
        <v>0</v>
      </c>
      <c r="M156" s="3">
        <f t="shared" si="7"/>
        <v>-1</v>
      </c>
      <c r="N156" s="3">
        <f t="shared" si="8"/>
        <v>-1</v>
      </c>
      <c r="O156" s="1"/>
      <c r="P156" s="3">
        <v>75.87</v>
      </c>
      <c r="Q156" s="3">
        <v>63.52</v>
      </c>
      <c r="R156" s="3">
        <v>69.18</v>
      </c>
      <c r="S156" s="3">
        <v>48.11</v>
      </c>
      <c r="T156" s="3">
        <f t="shared" ref="T156:W156" si="326">(P156-average(P:P))/stdev(P:P)</f>
        <v>0.09163614091</v>
      </c>
      <c r="U156" s="3">
        <f t="shared" si="326"/>
        <v>-0.2741014516</v>
      </c>
      <c r="V156" s="3">
        <f t="shared" si="326"/>
        <v>-0.1606346754</v>
      </c>
      <c r="W156" s="3">
        <f t="shared" si="326"/>
        <v>-0.4715262057</v>
      </c>
      <c r="X156" s="3">
        <f t="shared" si="10"/>
        <v>-0.203656548</v>
      </c>
      <c r="Y156" s="3">
        <f t="shared" si="11"/>
        <v>-0.4512832237</v>
      </c>
      <c r="Z156" s="3"/>
      <c r="AA156" s="11">
        <v>0.0</v>
      </c>
      <c r="AB156" s="3">
        <v>0.0</v>
      </c>
      <c r="AC156" s="9">
        <f t="shared" si="12"/>
        <v>0</v>
      </c>
      <c r="AD156" s="9" t="b">
        <f t="shared" si="13"/>
        <v>1</v>
      </c>
      <c r="AE156" s="6" t="str">
        <f t="shared" si="14"/>
        <v/>
      </c>
      <c r="AF156" s="3">
        <f t="shared" si="15"/>
        <v>-1.032176754</v>
      </c>
      <c r="AG156" s="10" t="str">
        <f t="shared" si="16"/>
        <v/>
      </c>
      <c r="AH156" s="3">
        <f t="shared" si="17"/>
        <v>-1.032176754</v>
      </c>
      <c r="AI156" s="3">
        <f t="shared" si="18"/>
        <v>-1.015961</v>
      </c>
      <c r="AJ156" s="1"/>
      <c r="AK156" s="3">
        <f t="shared" si="19"/>
        <v>-0.465461145</v>
      </c>
      <c r="AL156" s="3">
        <v>-0.770473128</v>
      </c>
      <c r="AM156" s="3">
        <f t="shared" si="20"/>
        <v>-0.5417141407</v>
      </c>
      <c r="AN156" s="3"/>
    </row>
    <row r="157">
      <c r="A157" s="3">
        <v>1827.0</v>
      </c>
      <c r="B157" s="1" t="s">
        <v>196</v>
      </c>
      <c r="C157" s="3">
        <v>4.0</v>
      </c>
      <c r="D157" s="3">
        <v>1.0</v>
      </c>
      <c r="E157" s="3">
        <f t="shared" ref="E157:F157" si="327">(C157-average(C:C))/stdev(C:C)</f>
        <v>0.2597855365</v>
      </c>
      <c r="F157" s="3">
        <f t="shared" si="327"/>
        <v>0.4732319217</v>
      </c>
      <c r="G157" s="3">
        <f t="shared" si="4"/>
        <v>0.3665087291</v>
      </c>
      <c r="H157" s="3">
        <f t="shared" si="5"/>
        <v>0.6053996441</v>
      </c>
      <c r="I157" s="1"/>
      <c r="J157" s="3">
        <v>0.0</v>
      </c>
      <c r="K157" s="3">
        <v>0.0</v>
      </c>
      <c r="L157" s="3">
        <f t="shared" si="6"/>
        <v>0</v>
      </c>
      <c r="M157" s="3">
        <f t="shared" si="7"/>
        <v>-1</v>
      </c>
      <c r="N157" s="3">
        <f t="shared" si="8"/>
        <v>-1</v>
      </c>
      <c r="O157" s="1"/>
      <c r="P157" s="3">
        <v>67.97</v>
      </c>
      <c r="Q157" s="3">
        <v>30.47</v>
      </c>
      <c r="R157" s="3">
        <v>45.31</v>
      </c>
      <c r="S157" s="3">
        <v>32.03</v>
      </c>
      <c r="T157" s="3">
        <f t="shared" ref="T157:W157" si="328">(P157-average(P:P))/stdev(P:P)</f>
        <v>-0.436380812</v>
      </c>
      <c r="U157" s="3">
        <f t="shared" si="328"/>
        <v>-2.337921168</v>
      </c>
      <c r="V157" s="3">
        <f t="shared" si="328"/>
        <v>-1.865281528</v>
      </c>
      <c r="W157" s="3">
        <f t="shared" si="328"/>
        <v>-1.458971847</v>
      </c>
      <c r="X157" s="3">
        <f t="shared" si="10"/>
        <v>-1.524638839</v>
      </c>
      <c r="Y157" s="3">
        <f t="shared" si="11"/>
        <v>-1.234762665</v>
      </c>
      <c r="Z157" s="3"/>
      <c r="AA157" s="5"/>
      <c r="AB157" s="1"/>
      <c r="AC157" s="9" t="str">
        <f t="shared" si="12"/>
        <v/>
      </c>
      <c r="AD157" s="9" t="b">
        <f t="shared" si="13"/>
        <v>1</v>
      </c>
      <c r="AE157" s="6" t="str">
        <f t="shared" si="14"/>
        <v/>
      </c>
      <c r="AF157" s="3" t="str">
        <f t="shared" si="15"/>
        <v/>
      </c>
      <c r="AG157" s="10" t="str">
        <f t="shared" si="16"/>
        <v/>
      </c>
      <c r="AH157" s="3" t="str">
        <f t="shared" si="17"/>
        <v/>
      </c>
      <c r="AI157" s="3" t="str">
        <f t="shared" si="18"/>
        <v/>
      </c>
      <c r="AJ157" s="1"/>
      <c r="AK157" s="3">
        <f t="shared" si="19"/>
        <v>-0.5431210069</v>
      </c>
      <c r="AL157" s="3">
        <v>-0.5660453598</v>
      </c>
      <c r="AM157" s="3">
        <f t="shared" si="20"/>
        <v>-0.5488520952</v>
      </c>
      <c r="AN157" s="3"/>
    </row>
    <row r="158">
      <c r="A158" s="3">
        <v>1780.0</v>
      </c>
      <c r="B158" s="1" t="s">
        <v>189</v>
      </c>
      <c r="C158" s="3">
        <v>4.0</v>
      </c>
      <c r="D158" s="3">
        <v>1.0</v>
      </c>
      <c r="E158" s="3">
        <f t="shared" ref="E158:F158" si="329">(C158-average(C:C))/stdev(C:C)</f>
        <v>0.2597855365</v>
      </c>
      <c r="F158" s="3">
        <f t="shared" si="329"/>
        <v>0.4732319217</v>
      </c>
      <c r="G158" s="3">
        <f t="shared" si="4"/>
        <v>0.3665087291</v>
      </c>
      <c r="H158" s="3">
        <f t="shared" si="5"/>
        <v>0.6053996441</v>
      </c>
      <c r="I158" s="1"/>
      <c r="J158" s="3">
        <v>1.1</v>
      </c>
      <c r="K158" s="3">
        <v>1.0</v>
      </c>
      <c r="L158" s="3">
        <f t="shared" si="6"/>
        <v>0.99</v>
      </c>
      <c r="M158" s="3">
        <f t="shared" si="7"/>
        <v>-0.5606389152</v>
      </c>
      <c r="N158" s="3">
        <f t="shared" si="8"/>
        <v>-0.7487582488</v>
      </c>
      <c r="O158" s="1"/>
      <c r="P158" s="3">
        <v>64.65</v>
      </c>
      <c r="Q158" s="3">
        <v>34.18</v>
      </c>
      <c r="R158" s="3">
        <v>54.3</v>
      </c>
      <c r="S158" s="3">
        <v>25.39</v>
      </c>
      <c r="T158" s="3">
        <f t="shared" ref="T158:W158" si="330">(P158-average(P:P))/stdev(P:P)</f>
        <v>-0.6582816074</v>
      </c>
      <c r="U158" s="3">
        <f t="shared" si="330"/>
        <v>-2.106248819</v>
      </c>
      <c r="V158" s="3">
        <f t="shared" si="330"/>
        <v>-1.223271674</v>
      </c>
      <c r="W158" s="3">
        <f t="shared" si="330"/>
        <v>-1.866723032</v>
      </c>
      <c r="X158" s="3">
        <f t="shared" si="10"/>
        <v>-1.463631283</v>
      </c>
      <c r="Y158" s="3">
        <f t="shared" si="11"/>
        <v>-1.2098063</v>
      </c>
      <c r="Z158" s="3"/>
      <c r="AA158" s="11">
        <v>0.0</v>
      </c>
      <c r="AB158" s="3">
        <v>0.0</v>
      </c>
      <c r="AC158" s="9">
        <f t="shared" si="12"/>
        <v>0</v>
      </c>
      <c r="AD158" s="9" t="b">
        <f t="shared" si="13"/>
        <v>1</v>
      </c>
      <c r="AE158" s="6" t="str">
        <f t="shared" si="14"/>
        <v/>
      </c>
      <c r="AF158" s="3">
        <f t="shared" si="15"/>
        <v>-1.032176754</v>
      </c>
      <c r="AG158" s="10" t="str">
        <f t="shared" si="16"/>
        <v/>
      </c>
      <c r="AH158" s="3">
        <f t="shared" si="17"/>
        <v>-1.032176754</v>
      </c>
      <c r="AI158" s="3">
        <f t="shared" si="18"/>
        <v>-1.015961</v>
      </c>
      <c r="AJ158" s="1"/>
      <c r="AK158" s="3">
        <f t="shared" si="19"/>
        <v>-0.5922814763</v>
      </c>
      <c r="AL158" s="3">
        <v>-0.440660914</v>
      </c>
      <c r="AM158" s="3">
        <f t="shared" si="20"/>
        <v>-0.5543763357</v>
      </c>
      <c r="AN158" s="3"/>
    </row>
    <row r="159">
      <c r="A159" s="3">
        <v>1833.0</v>
      </c>
      <c r="B159" s="1" t="s">
        <v>198</v>
      </c>
      <c r="C159" s="3">
        <v>4.0</v>
      </c>
      <c r="D159" s="3">
        <v>1.0</v>
      </c>
      <c r="E159" s="3">
        <f t="shared" ref="E159:F159" si="331">(C159-average(C:C))/stdev(C:C)</f>
        <v>0.2597855365</v>
      </c>
      <c r="F159" s="3">
        <f t="shared" si="331"/>
        <v>0.4732319217</v>
      </c>
      <c r="G159" s="3">
        <f t="shared" si="4"/>
        <v>0.3665087291</v>
      </c>
      <c r="H159" s="3">
        <f t="shared" si="5"/>
        <v>0.6053996441</v>
      </c>
      <c r="I159" s="1"/>
      <c r="J159" s="3">
        <v>0.0</v>
      </c>
      <c r="K159" s="3">
        <v>0.0</v>
      </c>
      <c r="L159" s="3">
        <f t="shared" si="6"/>
        <v>0</v>
      </c>
      <c r="M159" s="3">
        <f t="shared" si="7"/>
        <v>-1</v>
      </c>
      <c r="N159" s="3">
        <f t="shared" si="8"/>
        <v>-1</v>
      </c>
      <c r="O159" s="1"/>
      <c r="P159" s="3">
        <v>71.88</v>
      </c>
      <c r="Q159" s="3">
        <v>46.09</v>
      </c>
      <c r="R159" s="3">
        <v>55.47</v>
      </c>
      <c r="S159" s="3">
        <v>28.13</v>
      </c>
      <c r="T159" s="3">
        <f t="shared" ref="T159:W159" si="332">(P159-average(P:P))/stdev(P:P)</f>
        <v>-0.1750458391</v>
      </c>
      <c r="U159" s="3">
        <f t="shared" si="332"/>
        <v>-1.362524376</v>
      </c>
      <c r="V159" s="3">
        <f t="shared" si="332"/>
        <v>-1.139717556</v>
      </c>
      <c r="W159" s="3">
        <f t="shared" si="332"/>
        <v>-1.69846426</v>
      </c>
      <c r="X159" s="3">
        <f t="shared" si="10"/>
        <v>-1.093938008</v>
      </c>
      <c r="Y159" s="3">
        <f t="shared" si="11"/>
        <v>-1.045914914</v>
      </c>
      <c r="Z159" s="3"/>
      <c r="AA159" s="11">
        <v>0.0</v>
      </c>
      <c r="AB159" s="3">
        <v>0.0</v>
      </c>
      <c r="AC159" s="9">
        <f t="shared" si="12"/>
        <v>0</v>
      </c>
      <c r="AD159" s="9" t="b">
        <f t="shared" si="13"/>
        <v>1</v>
      </c>
      <c r="AE159" s="6" t="str">
        <f t="shared" si="14"/>
        <v/>
      </c>
      <c r="AF159" s="3">
        <f t="shared" si="15"/>
        <v>-1.032176754</v>
      </c>
      <c r="AG159" s="10" t="str">
        <f t="shared" si="16"/>
        <v/>
      </c>
      <c r="AH159" s="3">
        <f t="shared" si="17"/>
        <v>-1.032176754</v>
      </c>
      <c r="AI159" s="3">
        <f t="shared" si="18"/>
        <v>-1.015961</v>
      </c>
      <c r="AJ159" s="1"/>
      <c r="AK159" s="3">
        <f t="shared" si="19"/>
        <v>-0.6141190676</v>
      </c>
      <c r="AL159" s="3">
        <v>-0.5031897788</v>
      </c>
      <c r="AM159" s="3">
        <f t="shared" si="20"/>
        <v>-0.5863867454</v>
      </c>
      <c r="AN159" s="3"/>
    </row>
    <row r="160">
      <c r="A160" s="3">
        <v>1446.0</v>
      </c>
      <c r="B160" s="1" t="s">
        <v>118</v>
      </c>
      <c r="C160" s="3">
        <v>4.0</v>
      </c>
      <c r="D160" s="3">
        <v>1.0</v>
      </c>
      <c r="E160" s="3">
        <f t="shared" ref="E160:F160" si="333">(C160-average(C:C))/stdev(C:C)</f>
        <v>0.2597855365</v>
      </c>
      <c r="F160" s="3">
        <f t="shared" si="333"/>
        <v>0.4732319217</v>
      </c>
      <c r="G160" s="3">
        <f t="shared" si="4"/>
        <v>0.3665087291</v>
      </c>
      <c r="H160" s="3">
        <f t="shared" si="5"/>
        <v>0.6053996441</v>
      </c>
      <c r="I160" s="1"/>
      <c r="J160" s="3">
        <v>0.0</v>
      </c>
      <c r="K160" s="3">
        <v>0.0</v>
      </c>
      <c r="L160" s="3">
        <f t="shared" si="6"/>
        <v>0</v>
      </c>
      <c r="M160" s="3">
        <f t="shared" si="7"/>
        <v>-1</v>
      </c>
      <c r="N160" s="3">
        <f t="shared" si="8"/>
        <v>-1</v>
      </c>
      <c r="O160" s="1"/>
      <c r="P160" s="3">
        <v>65.63</v>
      </c>
      <c r="Q160" s="3">
        <v>57.03</v>
      </c>
      <c r="R160" s="3">
        <v>50.78</v>
      </c>
      <c r="S160" s="3">
        <v>42.19</v>
      </c>
      <c r="T160" s="3">
        <f t="shared" ref="T160:W160" si="334">(P160-average(P:P))/stdev(P:P)</f>
        <v>-0.5927807702</v>
      </c>
      <c r="U160" s="3">
        <f t="shared" si="334"/>
        <v>-0.6793719496</v>
      </c>
      <c r="V160" s="3">
        <f t="shared" si="334"/>
        <v>-1.474648169</v>
      </c>
      <c r="W160" s="3">
        <f t="shared" si="334"/>
        <v>-0.835063407</v>
      </c>
      <c r="X160" s="3">
        <f t="shared" si="10"/>
        <v>-0.8954660739</v>
      </c>
      <c r="Y160" s="3">
        <f t="shared" si="11"/>
        <v>-0.9462906921</v>
      </c>
      <c r="Z160" s="3"/>
      <c r="AA160" s="11">
        <v>0.0</v>
      </c>
      <c r="AB160" s="3">
        <v>0.0</v>
      </c>
      <c r="AC160" s="9">
        <f t="shared" si="12"/>
        <v>0</v>
      </c>
      <c r="AD160" s="9" t="b">
        <f t="shared" si="13"/>
        <v>1</v>
      </c>
      <c r="AE160" s="6" t="str">
        <f t="shared" si="14"/>
        <v/>
      </c>
      <c r="AF160" s="3">
        <f t="shared" si="15"/>
        <v>-1.032176754</v>
      </c>
      <c r="AG160" s="10" t="str">
        <f t="shared" si="16"/>
        <v/>
      </c>
      <c r="AH160" s="3">
        <f t="shared" si="17"/>
        <v>-1.032176754</v>
      </c>
      <c r="AI160" s="3">
        <f t="shared" si="18"/>
        <v>-1.015961</v>
      </c>
      <c r="AJ160" s="1"/>
      <c r="AK160" s="3">
        <f t="shared" si="19"/>
        <v>-0.5892130121</v>
      </c>
      <c r="AL160" s="1"/>
      <c r="AM160" s="3">
        <f t="shared" si="20"/>
        <v>-0.5892130121</v>
      </c>
      <c r="AN160" s="3"/>
    </row>
    <row r="161">
      <c r="A161" s="3">
        <v>1590.0</v>
      </c>
      <c r="B161" s="1" t="s">
        <v>149</v>
      </c>
      <c r="C161" s="3">
        <v>4.0</v>
      </c>
      <c r="D161" s="3">
        <v>1.0</v>
      </c>
      <c r="E161" s="3">
        <f t="shared" ref="E161:F161" si="335">(C161-average(C:C))/stdev(C:C)</f>
        <v>0.2597855365</v>
      </c>
      <c r="F161" s="3">
        <f t="shared" si="335"/>
        <v>0.4732319217</v>
      </c>
      <c r="G161" s="3">
        <f t="shared" si="4"/>
        <v>0.3665087291</v>
      </c>
      <c r="H161" s="3">
        <f t="shared" si="5"/>
        <v>0.6053996441</v>
      </c>
      <c r="I161" s="1"/>
      <c r="J161" s="3">
        <v>0.0</v>
      </c>
      <c r="K161" s="3">
        <v>0.0</v>
      </c>
      <c r="L161" s="3">
        <f t="shared" si="6"/>
        <v>0</v>
      </c>
      <c r="M161" s="3">
        <f t="shared" si="7"/>
        <v>-1</v>
      </c>
      <c r="N161" s="3">
        <f t="shared" si="8"/>
        <v>-1</v>
      </c>
      <c r="O161" s="1"/>
      <c r="P161" s="3">
        <v>61.06</v>
      </c>
      <c r="Q161" s="3">
        <v>52.65</v>
      </c>
      <c r="R161" s="3">
        <v>48.18</v>
      </c>
      <c r="S161" s="3">
        <v>41.21</v>
      </c>
      <c r="T161" s="3">
        <f t="shared" ref="T161:W161" si="336">(P161-average(P:P))/stdev(P:P)</f>
        <v>-0.8982285519</v>
      </c>
      <c r="U161" s="3">
        <f t="shared" si="336"/>
        <v>-0.9528827017</v>
      </c>
      <c r="V161" s="3">
        <f t="shared" si="336"/>
        <v>-1.660323989</v>
      </c>
      <c r="W161" s="3">
        <f t="shared" si="336"/>
        <v>-0.8952435518</v>
      </c>
      <c r="X161" s="3">
        <f t="shared" si="10"/>
        <v>-1.101669698</v>
      </c>
      <c r="Y161" s="3">
        <f t="shared" si="11"/>
        <v>-1.049604544</v>
      </c>
      <c r="Z161" s="3"/>
      <c r="AA161" s="11">
        <v>0.0</v>
      </c>
      <c r="AB161" s="3">
        <v>0.0</v>
      </c>
      <c r="AC161" s="9">
        <f t="shared" si="12"/>
        <v>0</v>
      </c>
      <c r="AD161" s="9" t="b">
        <f t="shared" si="13"/>
        <v>1</v>
      </c>
      <c r="AE161" s="6" t="str">
        <f t="shared" si="14"/>
        <v/>
      </c>
      <c r="AF161" s="3">
        <f t="shared" si="15"/>
        <v>-1.032176754</v>
      </c>
      <c r="AG161" s="10" t="str">
        <f t="shared" si="16"/>
        <v/>
      </c>
      <c r="AH161" s="3">
        <f t="shared" si="17"/>
        <v>-1.032176754</v>
      </c>
      <c r="AI161" s="3">
        <f t="shared" si="18"/>
        <v>-1.015961</v>
      </c>
      <c r="AJ161" s="1"/>
      <c r="AK161" s="3">
        <f t="shared" si="19"/>
        <v>-0.615041475</v>
      </c>
      <c r="AL161" s="3">
        <v>-0.5987847011</v>
      </c>
      <c r="AM161" s="3">
        <f t="shared" si="20"/>
        <v>-0.6109772816</v>
      </c>
      <c r="AN161" s="3"/>
    </row>
    <row r="162">
      <c r="A162" s="3">
        <v>1481.0</v>
      </c>
      <c r="B162" s="1" t="s">
        <v>134</v>
      </c>
      <c r="C162" s="3">
        <v>4.0</v>
      </c>
      <c r="D162" s="3">
        <v>1.0</v>
      </c>
      <c r="E162" s="3">
        <f t="shared" ref="E162:F162" si="337">(C162-average(C:C))/stdev(C:C)</f>
        <v>0.2597855365</v>
      </c>
      <c r="F162" s="3">
        <f t="shared" si="337"/>
        <v>0.4732319217</v>
      </c>
      <c r="G162" s="3">
        <f t="shared" si="4"/>
        <v>0.3665087291</v>
      </c>
      <c r="H162" s="3">
        <f t="shared" si="5"/>
        <v>0.6053996441</v>
      </c>
      <c r="I162" s="1"/>
      <c r="J162" s="3">
        <v>0.0</v>
      </c>
      <c r="K162" s="3">
        <v>0.0</v>
      </c>
      <c r="L162" s="3">
        <f t="shared" si="6"/>
        <v>0</v>
      </c>
      <c r="M162" s="3">
        <f t="shared" si="7"/>
        <v>-1</v>
      </c>
      <c r="N162" s="3">
        <f t="shared" si="8"/>
        <v>-1</v>
      </c>
      <c r="O162" s="1"/>
      <c r="P162" s="3">
        <v>49.22</v>
      </c>
      <c r="Q162" s="3">
        <v>53.13</v>
      </c>
      <c r="R162" s="3">
        <v>51.56</v>
      </c>
      <c r="S162" s="3">
        <v>39.06</v>
      </c>
      <c r="T162" s="3">
        <f t="shared" ref="T162:W162" si="338">(P162-average(P:P))/stdev(P:P)</f>
        <v>-1.689585605</v>
      </c>
      <c r="U162" s="3">
        <f t="shared" si="338"/>
        <v>-0.9229089207</v>
      </c>
      <c r="V162" s="3">
        <f t="shared" si="338"/>
        <v>-1.418945423</v>
      </c>
      <c r="W162" s="3">
        <f t="shared" si="338"/>
        <v>-1.02727142</v>
      </c>
      <c r="X162" s="3">
        <f t="shared" si="10"/>
        <v>-1.264677842</v>
      </c>
      <c r="Y162" s="3">
        <f t="shared" si="11"/>
        <v>-1.124578962</v>
      </c>
      <c r="Z162" s="3"/>
      <c r="AA162" s="11">
        <v>0.0</v>
      </c>
      <c r="AB162" s="3">
        <v>0.0</v>
      </c>
      <c r="AC162" s="9">
        <f t="shared" si="12"/>
        <v>0</v>
      </c>
      <c r="AD162" s="9" t="b">
        <f t="shared" si="13"/>
        <v>1</v>
      </c>
      <c r="AE162" s="6" t="str">
        <f t="shared" si="14"/>
        <v/>
      </c>
      <c r="AF162" s="3">
        <f t="shared" si="15"/>
        <v>-1.032176754</v>
      </c>
      <c r="AG162" s="10" t="str">
        <f t="shared" si="16"/>
        <v/>
      </c>
      <c r="AH162" s="3">
        <f t="shared" si="17"/>
        <v>-1.032176754</v>
      </c>
      <c r="AI162" s="3">
        <f t="shared" si="18"/>
        <v>-1.015961</v>
      </c>
      <c r="AJ162" s="1"/>
      <c r="AK162" s="3">
        <f t="shared" si="19"/>
        <v>-0.6337850796</v>
      </c>
      <c r="AL162" s="1"/>
      <c r="AM162" s="3">
        <f t="shared" si="20"/>
        <v>-0.6337850796</v>
      </c>
      <c r="AN162" s="3"/>
    </row>
    <row r="163">
      <c r="A163" s="3">
        <v>1755.0</v>
      </c>
      <c r="B163" s="1" t="s">
        <v>183</v>
      </c>
      <c r="C163" s="3">
        <v>4.0</v>
      </c>
      <c r="D163" s="3">
        <v>1.0</v>
      </c>
      <c r="E163" s="3">
        <f t="shared" ref="E163:F163" si="339">(C163-average(C:C))/stdev(C:C)</f>
        <v>0.2597855365</v>
      </c>
      <c r="F163" s="3">
        <f t="shared" si="339"/>
        <v>0.4732319217</v>
      </c>
      <c r="G163" s="3">
        <f t="shared" si="4"/>
        <v>0.3665087291</v>
      </c>
      <c r="H163" s="3">
        <f t="shared" si="5"/>
        <v>0.6053996441</v>
      </c>
      <c r="I163" s="1"/>
      <c r="J163" s="3">
        <v>0.0</v>
      </c>
      <c r="K163" s="3">
        <v>0.0</v>
      </c>
      <c r="L163" s="3">
        <f t="shared" si="6"/>
        <v>0</v>
      </c>
      <c r="M163" s="3">
        <f t="shared" si="7"/>
        <v>-1</v>
      </c>
      <c r="N163" s="3">
        <f t="shared" si="8"/>
        <v>-1</v>
      </c>
      <c r="O163" s="1"/>
      <c r="P163" s="3">
        <v>67.19</v>
      </c>
      <c r="Q163" s="3">
        <v>24.42</v>
      </c>
      <c r="R163" s="3">
        <v>50.78</v>
      </c>
      <c r="S163" s="3">
        <v>29.69</v>
      </c>
      <c r="T163" s="3">
        <f t="shared" ref="T163:W163" si="340">(P163-average(P:P))/stdev(P:P)</f>
        <v>-0.4885141314</v>
      </c>
      <c r="U163" s="3">
        <f t="shared" si="340"/>
        <v>-2.7157157</v>
      </c>
      <c r="V163" s="3">
        <f t="shared" si="340"/>
        <v>-1.474648169</v>
      </c>
      <c r="W163" s="3">
        <f t="shared" si="340"/>
        <v>-1.602667295</v>
      </c>
      <c r="X163" s="3">
        <f t="shared" si="10"/>
        <v>-1.570386324</v>
      </c>
      <c r="Y163" s="3">
        <f t="shared" si="11"/>
        <v>-1.253150559</v>
      </c>
      <c r="Z163" s="3"/>
      <c r="AA163" s="11">
        <v>0.0</v>
      </c>
      <c r="AB163" s="3">
        <v>0.0</v>
      </c>
      <c r="AC163" s="9">
        <f t="shared" si="12"/>
        <v>0</v>
      </c>
      <c r="AD163" s="9" t="b">
        <f t="shared" si="13"/>
        <v>1</v>
      </c>
      <c r="AE163" s="6" t="str">
        <f t="shared" si="14"/>
        <v/>
      </c>
      <c r="AF163" s="3">
        <f t="shared" si="15"/>
        <v>-1.032176754</v>
      </c>
      <c r="AG163" s="10" t="str">
        <f t="shared" si="16"/>
        <v/>
      </c>
      <c r="AH163" s="3">
        <f t="shared" si="17"/>
        <v>-1.032176754</v>
      </c>
      <c r="AI163" s="3">
        <f t="shared" si="18"/>
        <v>-1.015961</v>
      </c>
      <c r="AJ163" s="1"/>
      <c r="AK163" s="3">
        <f t="shared" si="19"/>
        <v>-0.6659279789</v>
      </c>
      <c r="AL163" s="3">
        <v>-0.5725600044</v>
      </c>
      <c r="AM163" s="3">
        <f t="shared" si="20"/>
        <v>-0.6425859852</v>
      </c>
      <c r="AN163" s="3"/>
    </row>
    <row r="164">
      <c r="A164" s="3">
        <v>1793.0</v>
      </c>
      <c r="B164" s="1" t="s">
        <v>278</v>
      </c>
      <c r="C164" s="3">
        <v>4.0</v>
      </c>
      <c r="D164" s="3">
        <v>0.0</v>
      </c>
      <c r="E164" s="3">
        <f t="shared" ref="E164:F164" si="341">(C164-average(C:C))/stdev(C:C)</f>
        <v>0.2597855365</v>
      </c>
      <c r="F164" s="3">
        <f t="shared" si="341"/>
        <v>-2.101706476</v>
      </c>
      <c r="G164" s="3">
        <f t="shared" si="4"/>
        <v>-0.9209604698</v>
      </c>
      <c r="H164" s="3">
        <f t="shared" si="5"/>
        <v>-0.9596668535</v>
      </c>
      <c r="I164" s="1"/>
      <c r="J164" s="3">
        <v>21.3</v>
      </c>
      <c r="K164" s="3">
        <v>1.0</v>
      </c>
      <c r="L164" s="3">
        <f t="shared" si="6"/>
        <v>19.17</v>
      </c>
      <c r="M164" s="3">
        <f t="shared" si="7"/>
        <v>-0.4563535932</v>
      </c>
      <c r="N164" s="3">
        <f t="shared" si="8"/>
        <v>-0.6755394831</v>
      </c>
      <c r="O164" s="1"/>
      <c r="P164" s="3">
        <v>46.09</v>
      </c>
      <c r="Q164" s="3">
        <v>43.75</v>
      </c>
      <c r="R164" s="3">
        <v>46.88</v>
      </c>
      <c r="S164" s="3">
        <v>41.41</v>
      </c>
      <c r="T164" s="3">
        <f t="shared" ref="T164:W164" si="342">(P164-average(P:P))/stdev(P:P)</f>
        <v>-1.898787259</v>
      </c>
      <c r="U164" s="3">
        <f t="shared" si="342"/>
        <v>-1.508646559</v>
      </c>
      <c r="V164" s="3">
        <f t="shared" si="342"/>
        <v>-1.753161898</v>
      </c>
      <c r="W164" s="3">
        <f t="shared" si="342"/>
        <v>-0.8829618896</v>
      </c>
      <c r="X164" s="3">
        <f t="shared" si="10"/>
        <v>-1.510889401</v>
      </c>
      <c r="Y164" s="3">
        <f t="shared" si="11"/>
        <v>-1.229182412</v>
      </c>
      <c r="Z164" s="3"/>
      <c r="AA164" s="11">
        <v>0.0</v>
      </c>
      <c r="AB164" s="3">
        <v>9852.0</v>
      </c>
      <c r="AC164" s="9">
        <f t="shared" si="12"/>
        <v>3.993524403</v>
      </c>
      <c r="AD164" s="9" t="b">
        <f t="shared" si="13"/>
        <v>1</v>
      </c>
      <c r="AE164" s="6" t="str">
        <f t="shared" si="14"/>
        <v/>
      </c>
      <c r="AF164" s="3">
        <f t="shared" si="15"/>
        <v>0.579605611</v>
      </c>
      <c r="AG164" s="10" t="str">
        <f t="shared" si="16"/>
        <v/>
      </c>
      <c r="AH164" s="3">
        <f t="shared" si="17"/>
        <v>0.579605611</v>
      </c>
      <c r="AI164" s="3">
        <f t="shared" si="18"/>
        <v>0.7613183375</v>
      </c>
      <c r="AJ164" s="1"/>
      <c r="AK164" s="3">
        <f t="shared" si="19"/>
        <v>-0.5257676027</v>
      </c>
      <c r="AL164" s="3">
        <v>-1.014267431</v>
      </c>
      <c r="AM164" s="3">
        <f t="shared" si="20"/>
        <v>-0.6478925598</v>
      </c>
      <c r="AN164" s="3"/>
    </row>
    <row r="165">
      <c r="A165" s="3">
        <v>1757.0</v>
      </c>
      <c r="B165" s="1" t="s">
        <v>184</v>
      </c>
      <c r="C165" s="3">
        <v>4.0</v>
      </c>
      <c r="D165" s="3">
        <v>0.0</v>
      </c>
      <c r="E165" s="3">
        <f t="shared" ref="E165:F165" si="343">(C165-average(C:C))/stdev(C:C)</f>
        <v>0.2597855365</v>
      </c>
      <c r="F165" s="3">
        <f t="shared" si="343"/>
        <v>-2.101706476</v>
      </c>
      <c r="G165" s="3">
        <f t="shared" si="4"/>
        <v>-0.9209604698</v>
      </c>
      <c r="H165" s="3">
        <f t="shared" si="5"/>
        <v>-0.9596668535</v>
      </c>
      <c r="I165" s="1"/>
      <c r="J165" s="3">
        <v>52.5</v>
      </c>
      <c r="K165" s="3">
        <v>1.0</v>
      </c>
      <c r="L165" s="3">
        <f t="shared" si="6"/>
        <v>47.25</v>
      </c>
      <c r="M165" s="3">
        <f t="shared" si="7"/>
        <v>-0.2952792344</v>
      </c>
      <c r="N165" s="3">
        <f t="shared" si="8"/>
        <v>-0.5433960198</v>
      </c>
      <c r="O165" s="1"/>
      <c r="P165" s="3">
        <v>25.0</v>
      </c>
      <c r="Q165" s="3">
        <v>25.0</v>
      </c>
      <c r="R165" s="3">
        <v>25.0</v>
      </c>
      <c r="S165" s="3">
        <v>25.0</v>
      </c>
      <c r="T165" s="3">
        <f t="shared" ref="T165:W165" si="344">(P165-average(P:P))/stdev(P:P)</f>
        <v>-3.30839201</v>
      </c>
      <c r="U165" s="3">
        <f t="shared" si="344"/>
        <v>-2.679497381</v>
      </c>
      <c r="V165" s="3">
        <f t="shared" si="344"/>
        <v>-3.315695335</v>
      </c>
      <c r="W165" s="3">
        <f t="shared" si="344"/>
        <v>-1.890672273</v>
      </c>
      <c r="X165" s="3">
        <f t="shared" si="10"/>
        <v>-2.79856425</v>
      </c>
      <c r="Y165" s="3">
        <f t="shared" si="11"/>
        <v>-1.672890986</v>
      </c>
      <c r="Z165" s="3"/>
      <c r="AA165" s="11">
        <v>0.0</v>
      </c>
      <c r="AB165" s="3">
        <v>1588.0</v>
      </c>
      <c r="AC165" s="9">
        <f t="shared" si="12"/>
        <v>3.200850498</v>
      </c>
      <c r="AD165" s="9" t="b">
        <f t="shared" si="13"/>
        <v>1</v>
      </c>
      <c r="AE165" s="6" t="str">
        <f t="shared" si="14"/>
        <v/>
      </c>
      <c r="AF165" s="3">
        <f t="shared" si="15"/>
        <v>0.2596832335</v>
      </c>
      <c r="AG165" s="10" t="str">
        <f t="shared" si="16"/>
        <v/>
      </c>
      <c r="AH165" s="3">
        <f t="shared" si="17"/>
        <v>0.2596832335</v>
      </c>
      <c r="AI165" s="3">
        <f t="shared" si="18"/>
        <v>0.5095912416</v>
      </c>
      <c r="AJ165" s="1"/>
      <c r="AK165" s="3">
        <f t="shared" si="19"/>
        <v>-0.6665906544</v>
      </c>
      <c r="AL165" s="1"/>
      <c r="AM165" s="3">
        <f t="shared" si="20"/>
        <v>-0.6665906544</v>
      </c>
      <c r="AN165" s="3"/>
    </row>
    <row r="166">
      <c r="A166" s="3">
        <v>1449.0</v>
      </c>
      <c r="B166" s="1" t="s">
        <v>121</v>
      </c>
      <c r="C166" s="3">
        <v>4.0</v>
      </c>
      <c r="D166" s="3">
        <v>1.0</v>
      </c>
      <c r="E166" s="3">
        <f t="shared" ref="E166:F166" si="345">(C166-average(C:C))/stdev(C:C)</f>
        <v>0.2597855365</v>
      </c>
      <c r="F166" s="3">
        <f t="shared" si="345"/>
        <v>0.4732319217</v>
      </c>
      <c r="G166" s="3">
        <f t="shared" si="4"/>
        <v>0.3665087291</v>
      </c>
      <c r="H166" s="3">
        <f t="shared" si="5"/>
        <v>0.6053996441</v>
      </c>
      <c r="I166" s="1"/>
      <c r="J166" s="3">
        <v>0.0</v>
      </c>
      <c r="K166" s="3">
        <v>0.0</v>
      </c>
      <c r="L166" s="3">
        <f t="shared" si="6"/>
        <v>0</v>
      </c>
      <c r="M166" s="3">
        <f t="shared" si="7"/>
        <v>-1</v>
      </c>
      <c r="N166" s="3">
        <f t="shared" si="8"/>
        <v>-1</v>
      </c>
      <c r="O166" s="1"/>
      <c r="P166" s="3">
        <v>49.22</v>
      </c>
      <c r="Q166" s="3">
        <v>32.81</v>
      </c>
      <c r="R166" s="3">
        <v>39.84</v>
      </c>
      <c r="S166" s="3">
        <v>15.63</v>
      </c>
      <c r="T166" s="3">
        <f t="shared" ref="T166:W166" si="346">(P166-average(P:P))/stdev(P:P)</f>
        <v>-1.689585605</v>
      </c>
      <c r="U166" s="3">
        <f t="shared" si="346"/>
        <v>-2.191798985</v>
      </c>
      <c r="V166" s="3">
        <f t="shared" si="346"/>
        <v>-2.255914887</v>
      </c>
      <c r="W166" s="3">
        <f t="shared" si="346"/>
        <v>-2.466068148</v>
      </c>
      <c r="X166" s="3">
        <f t="shared" si="10"/>
        <v>-2.150841906</v>
      </c>
      <c r="Y166" s="3">
        <f t="shared" si="11"/>
        <v>-1.466574889</v>
      </c>
      <c r="Z166" s="3"/>
      <c r="AA166" s="11">
        <v>0.0</v>
      </c>
      <c r="AB166" s="3">
        <v>0.0</v>
      </c>
      <c r="AC166" s="9">
        <f t="shared" si="12"/>
        <v>0</v>
      </c>
      <c r="AD166" s="9" t="b">
        <f t="shared" si="13"/>
        <v>1</v>
      </c>
      <c r="AE166" s="6" t="str">
        <f t="shared" si="14"/>
        <v/>
      </c>
      <c r="AF166" s="3">
        <f t="shared" si="15"/>
        <v>-1.032176754</v>
      </c>
      <c r="AG166" s="10" t="str">
        <f t="shared" si="16"/>
        <v/>
      </c>
      <c r="AH166" s="3">
        <f t="shared" si="17"/>
        <v>-1.032176754</v>
      </c>
      <c r="AI166" s="3">
        <f t="shared" si="18"/>
        <v>-1.015961</v>
      </c>
      <c r="AJ166" s="1"/>
      <c r="AK166" s="3">
        <f t="shared" si="19"/>
        <v>-0.7192840614</v>
      </c>
      <c r="AL166" s="1"/>
      <c r="AM166" s="3">
        <f t="shared" si="20"/>
        <v>-0.7192840614</v>
      </c>
      <c r="AN166" s="3"/>
    </row>
    <row r="167">
      <c r="A167" s="3">
        <v>1505.0</v>
      </c>
      <c r="B167" s="1" t="s">
        <v>137</v>
      </c>
      <c r="C167" s="3">
        <v>4.0</v>
      </c>
      <c r="D167" s="3">
        <v>0.0</v>
      </c>
      <c r="E167" s="3">
        <f t="shared" ref="E167:F167" si="347">(C167-average(C:C))/stdev(C:C)</f>
        <v>0.2597855365</v>
      </c>
      <c r="F167" s="3">
        <f t="shared" si="347"/>
        <v>-2.101706476</v>
      </c>
      <c r="G167" s="3">
        <f t="shared" si="4"/>
        <v>-0.9209604698</v>
      </c>
      <c r="H167" s="3">
        <f t="shared" si="5"/>
        <v>-0.9596668535</v>
      </c>
      <c r="I167" s="1"/>
      <c r="J167" s="3">
        <v>37.2</v>
      </c>
      <c r="K167" s="3">
        <v>3.0</v>
      </c>
      <c r="L167" s="3">
        <f t="shared" si="6"/>
        <v>27.1188</v>
      </c>
      <c r="M167" s="3">
        <f t="shared" si="7"/>
        <v>-0.4107571593</v>
      </c>
      <c r="N167" s="3">
        <f t="shared" si="8"/>
        <v>-0.6409033931</v>
      </c>
      <c r="O167" s="1"/>
      <c r="P167" s="3">
        <v>65.92</v>
      </c>
      <c r="Q167" s="3">
        <v>56.64</v>
      </c>
      <c r="R167" s="3">
        <v>61.47</v>
      </c>
      <c r="S167" s="3">
        <v>36.82</v>
      </c>
      <c r="T167" s="3">
        <f t="shared" ref="T167:W167" si="348">(P167-average(P:P))/stdev(P:P)</f>
        <v>-0.5733978694</v>
      </c>
      <c r="U167" s="3">
        <f t="shared" si="348"/>
        <v>-0.7037256467</v>
      </c>
      <c r="V167" s="3">
        <f t="shared" si="348"/>
        <v>-0.7112348947</v>
      </c>
      <c r="W167" s="3">
        <f t="shared" si="348"/>
        <v>-1.164826037</v>
      </c>
      <c r="X167" s="3">
        <f t="shared" si="10"/>
        <v>-0.788296112</v>
      </c>
      <c r="Y167" s="3">
        <f t="shared" si="11"/>
        <v>-0.8878604124</v>
      </c>
      <c r="Z167" s="3"/>
      <c r="AA167" s="11">
        <v>389900.0</v>
      </c>
      <c r="AB167" s="3">
        <v>0.0</v>
      </c>
      <c r="AC167" s="9">
        <f t="shared" si="12"/>
        <v>0</v>
      </c>
      <c r="AD167" s="9" t="b">
        <f t="shared" si="13"/>
        <v>0</v>
      </c>
      <c r="AE167" s="6">
        <f t="shared" si="14"/>
        <v>-1</v>
      </c>
      <c r="AF167" s="3">
        <f t="shared" si="15"/>
        <v>-1.032176754</v>
      </c>
      <c r="AG167" s="10">
        <f t="shared" si="16"/>
        <v>-0.3574220931</v>
      </c>
      <c r="AH167" s="3">
        <f t="shared" si="17"/>
        <v>-0.6947994238</v>
      </c>
      <c r="AI167" s="3">
        <f t="shared" si="18"/>
        <v>-0.8335462937</v>
      </c>
      <c r="AJ167" s="1"/>
      <c r="AK167" s="3">
        <f t="shared" si="19"/>
        <v>-0.8304942382</v>
      </c>
      <c r="AL167" s="3">
        <v>-0.4165765634</v>
      </c>
      <c r="AM167" s="3">
        <f t="shared" si="20"/>
        <v>-0.7270148195</v>
      </c>
      <c r="AN167" s="3"/>
    </row>
    <row r="168">
      <c r="A168" s="3">
        <v>1851.0</v>
      </c>
      <c r="B168" s="1" t="s">
        <v>204</v>
      </c>
      <c r="C168" s="3">
        <v>4.0</v>
      </c>
      <c r="D168" s="3">
        <v>0.0</v>
      </c>
      <c r="E168" s="3">
        <f t="shared" ref="E168:F168" si="349">(C168-average(C:C))/stdev(C:C)</f>
        <v>0.2597855365</v>
      </c>
      <c r="F168" s="3">
        <f t="shared" si="349"/>
        <v>-2.101706476</v>
      </c>
      <c r="G168" s="3">
        <f t="shared" si="4"/>
        <v>-0.9209604698</v>
      </c>
      <c r="H168" s="3">
        <f t="shared" si="5"/>
        <v>-0.9596668535</v>
      </c>
      <c r="I168" s="1"/>
      <c r="J168" s="3">
        <v>0.0</v>
      </c>
      <c r="K168" s="3">
        <v>0.0</v>
      </c>
      <c r="L168" s="3">
        <f t="shared" si="6"/>
        <v>0</v>
      </c>
      <c r="M168" s="3">
        <f t="shared" si="7"/>
        <v>-1</v>
      </c>
      <c r="N168" s="3">
        <f t="shared" si="8"/>
        <v>-1</v>
      </c>
      <c r="O168" s="1"/>
      <c r="P168" s="3">
        <v>74.22</v>
      </c>
      <c r="Q168" s="3">
        <v>64.84</v>
      </c>
      <c r="R168" s="3">
        <v>79.69</v>
      </c>
      <c r="S168" s="3">
        <v>50.0</v>
      </c>
      <c r="T168" s="3">
        <f t="shared" ref="T168:W168" si="350">(P168-average(P:P))/stdev(P:P)</f>
        <v>-0.0186458809</v>
      </c>
      <c r="U168" s="3">
        <f t="shared" si="350"/>
        <v>-0.1916735537</v>
      </c>
      <c r="V168" s="3">
        <f t="shared" si="350"/>
        <v>0.589924119</v>
      </c>
      <c r="W168" s="3">
        <f t="shared" si="350"/>
        <v>-0.3554644979</v>
      </c>
      <c r="X168" s="3">
        <f t="shared" si="10"/>
        <v>0.006035046614</v>
      </c>
      <c r="Y168" s="3">
        <f t="shared" si="11"/>
        <v>0.07768556246</v>
      </c>
      <c r="Z168" s="3"/>
      <c r="AA168" s="11">
        <v>0.0</v>
      </c>
      <c r="AB168" s="3">
        <v>0.0</v>
      </c>
      <c r="AC168" s="9">
        <f t="shared" si="12"/>
        <v>0</v>
      </c>
      <c r="AD168" s="9" t="b">
        <f t="shared" si="13"/>
        <v>1</v>
      </c>
      <c r="AE168" s="6" t="str">
        <f t="shared" si="14"/>
        <v/>
      </c>
      <c r="AF168" s="3">
        <f t="shared" si="15"/>
        <v>-1.032176754</v>
      </c>
      <c r="AG168" s="10" t="str">
        <f t="shared" si="16"/>
        <v/>
      </c>
      <c r="AH168" s="3">
        <f t="shared" si="17"/>
        <v>-1.032176754</v>
      </c>
      <c r="AI168" s="3">
        <f t="shared" si="18"/>
        <v>-1.015961</v>
      </c>
      <c r="AJ168" s="1"/>
      <c r="AK168" s="3">
        <f t="shared" si="19"/>
        <v>-0.7244855729</v>
      </c>
      <c r="AL168" s="3">
        <v>-0.7546448064</v>
      </c>
      <c r="AM168" s="3">
        <f t="shared" si="20"/>
        <v>-0.7320253813</v>
      </c>
      <c r="AN168" s="3"/>
    </row>
    <row r="169">
      <c r="A169" s="3">
        <v>1467.0</v>
      </c>
      <c r="B169" s="13" t="s">
        <v>130</v>
      </c>
      <c r="C169" s="3">
        <v>4.0</v>
      </c>
      <c r="D169" s="3">
        <v>1.0</v>
      </c>
      <c r="E169" s="3">
        <f t="shared" ref="E169:F169" si="351">(C169-average(C:C))/stdev(C:C)</f>
        <v>0.2597855365</v>
      </c>
      <c r="F169" s="3">
        <f t="shared" si="351"/>
        <v>0.4732319217</v>
      </c>
      <c r="G169" s="3">
        <f t="shared" si="4"/>
        <v>0.3665087291</v>
      </c>
      <c r="H169" s="3">
        <f t="shared" si="5"/>
        <v>0.6053996441</v>
      </c>
      <c r="I169" s="1"/>
      <c r="J169" s="3">
        <v>0.0</v>
      </c>
      <c r="K169" s="3">
        <v>0.0</v>
      </c>
      <c r="L169" s="3">
        <f t="shared" si="6"/>
        <v>0</v>
      </c>
      <c r="M169" s="3">
        <f t="shared" si="7"/>
        <v>-1</v>
      </c>
      <c r="N169" s="3">
        <f t="shared" si="8"/>
        <v>-1</v>
      </c>
      <c r="O169" s="1"/>
      <c r="P169" s="3">
        <v>39.11</v>
      </c>
      <c r="Q169" s="3">
        <v>27.88</v>
      </c>
      <c r="R169" s="3">
        <v>31.74</v>
      </c>
      <c r="S169" s="3">
        <v>25.39</v>
      </c>
      <c r="T169" s="3">
        <f t="shared" ref="T169:W169" si="352">(P169-average(P:P))/stdev(P:P)</f>
        <v>-2.36531363</v>
      </c>
      <c r="U169" s="3">
        <f t="shared" si="352"/>
        <v>-2.499654695</v>
      </c>
      <c r="V169" s="3">
        <f t="shared" si="352"/>
        <v>-2.834366479</v>
      </c>
      <c r="W169" s="3">
        <f t="shared" si="352"/>
        <v>-1.866723032</v>
      </c>
      <c r="X169" s="3">
        <f t="shared" si="10"/>
        <v>-2.391514459</v>
      </c>
      <c r="Y169" s="3">
        <f t="shared" si="11"/>
        <v>-1.546452217</v>
      </c>
      <c r="Z169" s="3"/>
      <c r="AA169" s="11">
        <v>0.0</v>
      </c>
      <c r="AB169" s="3">
        <v>0.0</v>
      </c>
      <c r="AC169" s="9">
        <f t="shared" si="12"/>
        <v>0</v>
      </c>
      <c r="AD169" s="9" t="b">
        <f t="shared" si="13"/>
        <v>1</v>
      </c>
      <c r="AE169" s="6" t="str">
        <f t="shared" si="14"/>
        <v/>
      </c>
      <c r="AF169" s="3">
        <f t="shared" si="15"/>
        <v>-1.032176754</v>
      </c>
      <c r="AG169" s="10" t="str">
        <f t="shared" si="16"/>
        <v/>
      </c>
      <c r="AH169" s="3">
        <f t="shared" si="17"/>
        <v>-1.032176754</v>
      </c>
      <c r="AI169" s="3">
        <f t="shared" si="18"/>
        <v>-1.015961</v>
      </c>
      <c r="AJ169" s="1"/>
      <c r="AK169" s="3">
        <f t="shared" si="19"/>
        <v>-0.7392533933</v>
      </c>
      <c r="AL169" s="1"/>
      <c r="AM169" s="3">
        <f t="shared" si="20"/>
        <v>-0.7392533933</v>
      </c>
      <c r="AN169" s="3"/>
    </row>
    <row r="170">
      <c r="A170" s="3">
        <v>1085.0</v>
      </c>
      <c r="B170" s="1" t="s">
        <v>279</v>
      </c>
      <c r="C170" s="3">
        <v>4.0</v>
      </c>
      <c r="D170" s="3">
        <v>1.0</v>
      </c>
      <c r="E170" s="3">
        <f t="shared" ref="E170:F170" si="353">(C170-average(C:C))/stdev(C:C)</f>
        <v>0.2597855365</v>
      </c>
      <c r="F170" s="3">
        <f t="shared" si="353"/>
        <v>0.4732319217</v>
      </c>
      <c r="G170" s="3">
        <f t="shared" si="4"/>
        <v>0.3665087291</v>
      </c>
      <c r="H170" s="3">
        <f t="shared" si="5"/>
        <v>0.6053996441</v>
      </c>
      <c r="I170" s="1"/>
      <c r="J170" s="3">
        <v>0.0</v>
      </c>
      <c r="K170" s="3">
        <v>7.0</v>
      </c>
      <c r="L170" s="3">
        <f t="shared" si="6"/>
        <v>0</v>
      </c>
      <c r="M170" s="3">
        <f t="shared" si="7"/>
        <v>-1</v>
      </c>
      <c r="N170" s="3">
        <f t="shared" si="8"/>
        <v>-1</v>
      </c>
      <c r="O170" s="1"/>
      <c r="P170" s="3">
        <v>27.39</v>
      </c>
      <c r="Q170" s="3">
        <v>28.21</v>
      </c>
      <c r="R170" s="3">
        <v>28.56</v>
      </c>
      <c r="S170" s="3">
        <v>27.0</v>
      </c>
      <c r="T170" s="3">
        <f t="shared" ref="T170:W170" si="354">(P170-average(P:P))/stdev(P:P)</f>
        <v>-3.148650173</v>
      </c>
      <c r="U170" s="3">
        <f t="shared" si="354"/>
        <v>-2.47904772</v>
      </c>
      <c r="V170" s="3">
        <f t="shared" si="354"/>
        <v>-3.06146229</v>
      </c>
      <c r="W170" s="3">
        <f t="shared" si="354"/>
        <v>-1.767855651</v>
      </c>
      <c r="X170" s="3">
        <f t="shared" si="10"/>
        <v>-2.614253959</v>
      </c>
      <c r="Y170" s="3">
        <f t="shared" si="11"/>
        <v>-1.616865473</v>
      </c>
      <c r="Z170" s="3"/>
      <c r="AA170" s="11">
        <v>0.0</v>
      </c>
      <c r="AB170" s="3">
        <v>0.0</v>
      </c>
      <c r="AC170" s="9">
        <f t="shared" si="12"/>
        <v>0</v>
      </c>
      <c r="AD170" s="9" t="b">
        <f t="shared" si="13"/>
        <v>1</v>
      </c>
      <c r="AE170" s="6" t="str">
        <f t="shared" si="14"/>
        <v/>
      </c>
      <c r="AF170" s="3">
        <f t="shared" si="15"/>
        <v>-1.032176754</v>
      </c>
      <c r="AG170" s="10" t="str">
        <f t="shared" si="16"/>
        <v/>
      </c>
      <c r="AH170" s="3">
        <f t="shared" si="17"/>
        <v>-1.032176754</v>
      </c>
      <c r="AI170" s="3">
        <f t="shared" si="18"/>
        <v>-1.015961</v>
      </c>
      <c r="AJ170" s="1"/>
      <c r="AK170" s="3">
        <f t="shared" si="19"/>
        <v>-0.7568567074</v>
      </c>
      <c r="AL170" s="1"/>
      <c r="AM170" s="3">
        <f t="shared" si="20"/>
        <v>-0.7568567074</v>
      </c>
      <c r="AN170" s="3"/>
    </row>
    <row r="171">
      <c r="A171" s="3">
        <v>1852.0</v>
      </c>
      <c r="B171" s="1" t="s">
        <v>205</v>
      </c>
      <c r="C171" s="3">
        <v>4.0</v>
      </c>
      <c r="D171" s="3">
        <v>0.0</v>
      </c>
      <c r="E171" s="3">
        <f t="shared" ref="E171:F171" si="355">(C171-average(C:C))/stdev(C:C)</f>
        <v>0.2597855365</v>
      </c>
      <c r="F171" s="3">
        <f t="shared" si="355"/>
        <v>-2.101706476</v>
      </c>
      <c r="G171" s="3">
        <f t="shared" si="4"/>
        <v>-0.9209604698</v>
      </c>
      <c r="H171" s="3">
        <f t="shared" si="5"/>
        <v>-0.9596668535</v>
      </c>
      <c r="I171" s="1"/>
      <c r="J171" s="3">
        <v>0.0</v>
      </c>
      <c r="K171" s="3">
        <v>0.0</v>
      </c>
      <c r="L171" s="3">
        <f t="shared" si="6"/>
        <v>0</v>
      </c>
      <c r="M171" s="3">
        <f t="shared" si="7"/>
        <v>-1</v>
      </c>
      <c r="N171" s="3">
        <f t="shared" si="8"/>
        <v>-1</v>
      </c>
      <c r="O171" s="1"/>
      <c r="P171" s="3">
        <v>74.81</v>
      </c>
      <c r="Q171" s="3">
        <v>58.6</v>
      </c>
      <c r="R171" s="3">
        <v>72.46</v>
      </c>
      <c r="S171" s="3">
        <v>42.39</v>
      </c>
      <c r="T171" s="3">
        <f t="shared" ref="T171:W171" si="356">(P171-average(P:P))/stdev(P:P)</f>
        <v>0.02078829659</v>
      </c>
      <c r="U171" s="3">
        <f t="shared" si="356"/>
        <v>-0.5813327074</v>
      </c>
      <c r="V171" s="3">
        <f t="shared" si="356"/>
        <v>0.07360251257</v>
      </c>
      <c r="W171" s="3">
        <f t="shared" si="356"/>
        <v>-0.8227817448</v>
      </c>
      <c r="X171" s="3">
        <f t="shared" si="10"/>
        <v>-0.3274309108</v>
      </c>
      <c r="Y171" s="3">
        <f t="shared" si="11"/>
        <v>-0.5722157904</v>
      </c>
      <c r="Z171" s="3"/>
      <c r="AA171" s="11">
        <v>0.0</v>
      </c>
      <c r="AB171" s="3">
        <v>0.0</v>
      </c>
      <c r="AC171" s="9">
        <f t="shared" si="12"/>
        <v>0</v>
      </c>
      <c r="AD171" s="9" t="b">
        <f t="shared" si="13"/>
        <v>1</v>
      </c>
      <c r="AE171" s="6" t="str">
        <f t="shared" si="14"/>
        <v/>
      </c>
      <c r="AF171" s="3">
        <f t="shared" si="15"/>
        <v>-1.032176754</v>
      </c>
      <c r="AG171" s="10" t="str">
        <f t="shared" si="16"/>
        <v/>
      </c>
      <c r="AH171" s="3">
        <f t="shared" si="17"/>
        <v>-1.032176754</v>
      </c>
      <c r="AI171" s="3">
        <f t="shared" si="18"/>
        <v>-1.015961</v>
      </c>
      <c r="AJ171" s="1"/>
      <c r="AK171" s="3">
        <f t="shared" si="19"/>
        <v>-0.8869609111</v>
      </c>
      <c r="AL171" s="3">
        <v>-0.4864976334</v>
      </c>
      <c r="AM171" s="3">
        <f t="shared" si="20"/>
        <v>-0.7868450917</v>
      </c>
      <c r="AN171" s="3"/>
    </row>
    <row r="172">
      <c r="A172" s="3">
        <v>1451.0</v>
      </c>
      <c r="B172" s="1" t="s">
        <v>122</v>
      </c>
      <c r="C172" s="3">
        <v>4.0</v>
      </c>
      <c r="D172" s="3">
        <v>0.0</v>
      </c>
      <c r="E172" s="3">
        <f t="shared" ref="E172:F172" si="357">(C172-average(C:C))/stdev(C:C)</f>
        <v>0.2597855365</v>
      </c>
      <c r="F172" s="3">
        <f t="shared" si="357"/>
        <v>-2.101706476</v>
      </c>
      <c r="G172" s="3">
        <f t="shared" si="4"/>
        <v>-0.9209604698</v>
      </c>
      <c r="H172" s="3">
        <f t="shared" si="5"/>
        <v>-0.9596668535</v>
      </c>
      <c r="I172" s="1"/>
      <c r="J172" s="3">
        <v>28.7</v>
      </c>
      <c r="K172" s="3">
        <v>3.0</v>
      </c>
      <c r="L172" s="3">
        <f t="shared" si="6"/>
        <v>20.9223</v>
      </c>
      <c r="M172" s="3">
        <f t="shared" si="7"/>
        <v>-0.4463019337</v>
      </c>
      <c r="N172" s="3">
        <f t="shared" si="8"/>
        <v>-0.668058331</v>
      </c>
      <c r="O172" s="1"/>
      <c r="P172" s="3">
        <v>74.85</v>
      </c>
      <c r="Q172" s="3">
        <v>67.43</v>
      </c>
      <c r="R172" s="3">
        <v>52.73</v>
      </c>
      <c r="S172" s="3">
        <v>47.66</v>
      </c>
      <c r="T172" s="3">
        <f t="shared" ref="T172:W172" si="358">(P172-average(P:P))/stdev(P:P)</f>
        <v>0.02346180015</v>
      </c>
      <c r="U172" s="3">
        <f t="shared" si="358"/>
        <v>-0.0299400268</v>
      </c>
      <c r="V172" s="3">
        <f t="shared" si="358"/>
        <v>-1.335391304</v>
      </c>
      <c r="W172" s="3">
        <f t="shared" si="358"/>
        <v>-0.4991599457</v>
      </c>
      <c r="X172" s="3">
        <f t="shared" si="10"/>
        <v>-0.4602573691</v>
      </c>
      <c r="Y172" s="3">
        <f t="shared" si="11"/>
        <v>-0.6784227068</v>
      </c>
      <c r="Z172" s="3"/>
      <c r="AA172" s="11">
        <v>0.0</v>
      </c>
      <c r="AB172" s="3">
        <v>0.0</v>
      </c>
      <c r="AC172" s="9">
        <f t="shared" si="12"/>
        <v>0</v>
      </c>
      <c r="AD172" s="9" t="b">
        <f t="shared" si="13"/>
        <v>1</v>
      </c>
      <c r="AE172" s="6" t="str">
        <f t="shared" si="14"/>
        <v/>
      </c>
      <c r="AF172" s="3">
        <f t="shared" si="15"/>
        <v>-1.032176754</v>
      </c>
      <c r="AG172" s="10" t="str">
        <f t="shared" si="16"/>
        <v/>
      </c>
      <c r="AH172" s="3">
        <f t="shared" si="17"/>
        <v>-1.032176754</v>
      </c>
      <c r="AI172" s="3">
        <f t="shared" si="18"/>
        <v>-1.015961</v>
      </c>
      <c r="AJ172" s="1"/>
      <c r="AK172" s="3">
        <f t="shared" si="19"/>
        <v>-0.830527223</v>
      </c>
      <c r="AL172" s="3">
        <v>-0.7522517887</v>
      </c>
      <c r="AM172" s="3">
        <f t="shared" si="20"/>
        <v>-0.8109583644</v>
      </c>
      <c r="AN172" s="3"/>
    </row>
    <row r="173">
      <c r="A173" s="3">
        <v>1529.0</v>
      </c>
      <c r="B173" s="1" t="s">
        <v>143</v>
      </c>
      <c r="C173" s="3">
        <v>4.0</v>
      </c>
      <c r="D173" s="3">
        <v>0.0</v>
      </c>
      <c r="E173" s="3">
        <f t="shared" ref="E173:F173" si="359">(C173-average(C:C))/stdev(C:C)</f>
        <v>0.2597855365</v>
      </c>
      <c r="F173" s="3">
        <f t="shared" si="359"/>
        <v>-2.101706476</v>
      </c>
      <c r="G173" s="3">
        <f t="shared" si="4"/>
        <v>-0.9209604698</v>
      </c>
      <c r="H173" s="3">
        <f t="shared" si="5"/>
        <v>-0.9596668535</v>
      </c>
      <c r="I173" s="1"/>
      <c r="J173" s="3">
        <v>1.1</v>
      </c>
      <c r="K173" s="3">
        <v>3.0</v>
      </c>
      <c r="L173" s="3">
        <f t="shared" si="6"/>
        <v>0.8019</v>
      </c>
      <c r="M173" s="3">
        <f t="shared" si="7"/>
        <v>-0.5617179069</v>
      </c>
      <c r="N173" s="3">
        <f t="shared" si="8"/>
        <v>-0.7494784232</v>
      </c>
      <c r="O173" s="1"/>
      <c r="P173" s="3">
        <v>60.94</v>
      </c>
      <c r="Q173" s="3">
        <v>65.63</v>
      </c>
      <c r="R173" s="3">
        <v>71.88</v>
      </c>
      <c r="S173" s="3">
        <v>52.34</v>
      </c>
      <c r="T173" s="3">
        <f t="shared" ref="T173:W173" si="360">(P173-average(P:P))/stdev(P:P)</f>
        <v>-0.9062490625</v>
      </c>
      <c r="U173" s="3">
        <f t="shared" si="360"/>
        <v>-0.1423417057</v>
      </c>
      <c r="V173" s="3">
        <f t="shared" si="360"/>
        <v>0.03218252202</v>
      </c>
      <c r="W173" s="3">
        <f t="shared" si="360"/>
        <v>-0.2117690501</v>
      </c>
      <c r="X173" s="3">
        <f t="shared" si="10"/>
        <v>-0.3070443241</v>
      </c>
      <c r="Y173" s="3">
        <f t="shared" si="11"/>
        <v>-0.5541158039</v>
      </c>
      <c r="Z173" s="3"/>
      <c r="AA173" s="11">
        <v>0.0</v>
      </c>
      <c r="AB173" s="3">
        <v>0.0</v>
      </c>
      <c r="AC173" s="9">
        <f t="shared" si="12"/>
        <v>0</v>
      </c>
      <c r="AD173" s="9" t="b">
        <f t="shared" si="13"/>
        <v>1</v>
      </c>
      <c r="AE173" s="6" t="str">
        <f t="shared" si="14"/>
        <v/>
      </c>
      <c r="AF173" s="3">
        <f t="shared" si="15"/>
        <v>-1.032176754</v>
      </c>
      <c r="AG173" s="10" t="str">
        <f t="shared" si="16"/>
        <v/>
      </c>
      <c r="AH173" s="3">
        <f t="shared" si="17"/>
        <v>-1.032176754</v>
      </c>
      <c r="AI173" s="3">
        <f t="shared" si="18"/>
        <v>-1.015961</v>
      </c>
      <c r="AJ173" s="1"/>
      <c r="AK173" s="3">
        <f t="shared" si="19"/>
        <v>-0.8198055203</v>
      </c>
      <c r="AL173" s="1"/>
      <c r="AM173" s="3">
        <f t="shared" si="20"/>
        <v>-0.8198055203</v>
      </c>
      <c r="AN173" s="3"/>
    </row>
    <row r="174">
      <c r="A174" s="3">
        <v>1123.0</v>
      </c>
      <c r="B174" s="1" t="s">
        <v>280</v>
      </c>
      <c r="C174" s="3">
        <v>2.0</v>
      </c>
      <c r="D174" s="3">
        <v>1.0</v>
      </c>
      <c r="E174" s="3">
        <f t="shared" ref="E174:F174" si="361">(C174-average(C:C))/stdev(C:C)</f>
        <v>-3.919373094</v>
      </c>
      <c r="F174" s="3">
        <f t="shared" si="361"/>
        <v>0.4732319217</v>
      </c>
      <c r="G174" s="3">
        <f t="shared" si="4"/>
        <v>-1.723070586</v>
      </c>
      <c r="H174" s="3">
        <f t="shared" si="5"/>
        <v>-1.312657833</v>
      </c>
      <c r="I174" s="1"/>
      <c r="J174" s="3">
        <v>60.0</v>
      </c>
      <c r="K174" s="3">
        <v>7.0</v>
      </c>
      <c r="L174" s="3">
        <f t="shared" si="6"/>
        <v>28.697814</v>
      </c>
      <c r="M174" s="3">
        <f t="shared" si="7"/>
        <v>-0.4016995144</v>
      </c>
      <c r="N174" s="3">
        <f t="shared" si="8"/>
        <v>-0.633797692</v>
      </c>
      <c r="O174" s="1"/>
      <c r="P174" s="3">
        <v>81.69</v>
      </c>
      <c r="Q174" s="3">
        <v>58.01</v>
      </c>
      <c r="R174" s="3">
        <v>71.68</v>
      </c>
      <c r="S174" s="3">
        <v>47.79</v>
      </c>
      <c r="T174" s="3">
        <f t="shared" ref="T174:W174" si="362">(P174-average(P:P))/stdev(P:P)</f>
        <v>0.4806309088</v>
      </c>
      <c r="U174" s="3">
        <f t="shared" si="362"/>
        <v>-0.61817548</v>
      </c>
      <c r="V174" s="3">
        <f t="shared" si="362"/>
        <v>0.01789976665</v>
      </c>
      <c r="W174" s="3">
        <f t="shared" si="362"/>
        <v>-0.4911768652</v>
      </c>
      <c r="X174" s="3">
        <f t="shared" si="10"/>
        <v>-0.1527054174</v>
      </c>
      <c r="Y174" s="3">
        <f t="shared" si="11"/>
        <v>-0.3907754054</v>
      </c>
      <c r="Z174" s="3"/>
      <c r="AA174" s="11">
        <v>0.0</v>
      </c>
      <c r="AB174" s="3">
        <v>0.0</v>
      </c>
      <c r="AC174" s="9">
        <f t="shared" si="12"/>
        <v>0</v>
      </c>
      <c r="AD174" s="9" t="b">
        <f t="shared" si="13"/>
        <v>1</v>
      </c>
      <c r="AE174" s="6" t="str">
        <f t="shared" si="14"/>
        <v/>
      </c>
      <c r="AF174" s="3">
        <f t="shared" si="15"/>
        <v>-1.032176754</v>
      </c>
      <c r="AG174" s="10" t="str">
        <f t="shared" si="16"/>
        <v/>
      </c>
      <c r="AH174" s="3">
        <f t="shared" si="17"/>
        <v>-1.032176754</v>
      </c>
      <c r="AI174" s="3">
        <f t="shared" si="18"/>
        <v>-1.015961</v>
      </c>
      <c r="AJ174" s="1"/>
      <c r="AK174" s="3">
        <f t="shared" si="19"/>
        <v>-0.8382979827</v>
      </c>
      <c r="AL174" s="3">
        <v>-0.8810445591</v>
      </c>
      <c r="AM174" s="3">
        <f t="shared" si="20"/>
        <v>-0.8489846268</v>
      </c>
      <c r="AN174" s="3"/>
    </row>
    <row r="175">
      <c r="A175" s="3">
        <v>1517.0</v>
      </c>
      <c r="B175" s="1" t="s">
        <v>140</v>
      </c>
      <c r="C175" s="3">
        <v>4.0</v>
      </c>
      <c r="D175" s="3">
        <v>0.0</v>
      </c>
      <c r="E175" s="3">
        <f t="shared" ref="E175:F175" si="363">(C175-average(C:C))/stdev(C:C)</f>
        <v>0.2597855365</v>
      </c>
      <c r="F175" s="3">
        <f t="shared" si="363"/>
        <v>-2.101706476</v>
      </c>
      <c r="G175" s="3">
        <f t="shared" si="4"/>
        <v>-0.9209604698</v>
      </c>
      <c r="H175" s="3">
        <f t="shared" si="5"/>
        <v>-0.9596668535</v>
      </c>
      <c r="I175" s="1"/>
      <c r="J175" s="3">
        <v>87.2</v>
      </c>
      <c r="K175" s="3">
        <v>3.0</v>
      </c>
      <c r="L175" s="3">
        <f t="shared" si="6"/>
        <v>63.5688</v>
      </c>
      <c r="M175" s="3">
        <f t="shared" si="7"/>
        <v>-0.2016702513</v>
      </c>
      <c r="N175" s="3">
        <f t="shared" si="8"/>
        <v>-0.4490771106</v>
      </c>
      <c r="O175" s="1"/>
      <c r="P175" s="3">
        <v>42.48</v>
      </c>
      <c r="Q175" s="3">
        <v>36.18</v>
      </c>
      <c r="R175" s="3">
        <v>40.72</v>
      </c>
      <c r="S175" s="3">
        <v>27.98</v>
      </c>
      <c r="T175" s="3">
        <f t="shared" ref="T175:W175" si="364">(P175-average(P:P))/stdev(P:P)</f>
        <v>-2.140070955</v>
      </c>
      <c r="U175" s="3">
        <f t="shared" si="364"/>
        <v>-1.981358064</v>
      </c>
      <c r="V175" s="3">
        <f t="shared" si="364"/>
        <v>-2.193070764</v>
      </c>
      <c r="W175" s="3">
        <f t="shared" si="364"/>
        <v>-1.707675507</v>
      </c>
      <c r="X175" s="3">
        <f t="shared" si="10"/>
        <v>-2.005543822</v>
      </c>
      <c r="Y175" s="3">
        <f t="shared" si="11"/>
        <v>-1.416172243</v>
      </c>
      <c r="Z175" s="3"/>
      <c r="AA175" s="11">
        <v>6.0</v>
      </c>
      <c r="AB175" s="3">
        <v>43.0</v>
      </c>
      <c r="AC175" s="9">
        <f t="shared" si="12"/>
        <v>1.633468456</v>
      </c>
      <c r="AD175" s="9" t="b">
        <f t="shared" si="13"/>
        <v>1</v>
      </c>
      <c r="AE175" s="6" t="str">
        <f t="shared" si="14"/>
        <v/>
      </c>
      <c r="AF175" s="3">
        <f t="shared" si="15"/>
        <v>-0.3729105561</v>
      </c>
      <c r="AG175" s="10" t="str">
        <f t="shared" si="16"/>
        <v/>
      </c>
      <c r="AH175" s="3">
        <f t="shared" si="17"/>
        <v>-0.3729105561</v>
      </c>
      <c r="AI175" s="3">
        <f t="shared" si="18"/>
        <v>-0.6106640288</v>
      </c>
      <c r="AJ175" s="1"/>
      <c r="AK175" s="3">
        <f t="shared" si="19"/>
        <v>-0.858895059</v>
      </c>
      <c r="AL175" s="3">
        <v>-0.8740066516</v>
      </c>
      <c r="AM175" s="3">
        <f t="shared" si="20"/>
        <v>-0.8626729572</v>
      </c>
      <c r="AN175" s="3"/>
    </row>
    <row r="176">
      <c r="A176" s="3">
        <v>815.0</v>
      </c>
      <c r="B176" s="1" t="s">
        <v>58</v>
      </c>
      <c r="C176" s="3">
        <v>4.0</v>
      </c>
      <c r="D176" s="3">
        <v>0.0</v>
      </c>
      <c r="E176" s="3">
        <f t="shared" ref="E176:F176" si="365">(C176-average(C:C))/stdev(C:C)</f>
        <v>0.2597855365</v>
      </c>
      <c r="F176" s="3">
        <f t="shared" si="365"/>
        <v>-2.101706476</v>
      </c>
      <c r="G176" s="3">
        <f t="shared" si="4"/>
        <v>-0.9209604698</v>
      </c>
      <c r="H176" s="3">
        <f t="shared" si="5"/>
        <v>-0.9596668535</v>
      </c>
      <c r="I176" s="1"/>
      <c r="J176" s="3">
        <v>23.0</v>
      </c>
      <c r="K176" s="3">
        <v>10.0</v>
      </c>
      <c r="L176" s="3">
        <f t="shared" si="6"/>
        <v>8.019604122</v>
      </c>
      <c r="M176" s="3">
        <f t="shared" si="7"/>
        <v>-0.5203152337</v>
      </c>
      <c r="N176" s="3">
        <f t="shared" si="8"/>
        <v>-0.7213287972</v>
      </c>
      <c r="O176" s="1"/>
      <c r="P176" s="3">
        <v>41.41</v>
      </c>
      <c r="Q176" s="3">
        <v>53.91</v>
      </c>
      <c r="R176" s="3">
        <v>64.06</v>
      </c>
      <c r="S176" s="3">
        <v>51.56</v>
      </c>
      <c r="T176" s="3">
        <f t="shared" ref="T176:W176" si="366">(P176-average(P:P))/stdev(P:P)</f>
        <v>-2.211587175</v>
      </c>
      <c r="U176" s="3">
        <f t="shared" si="366"/>
        <v>-0.8742015265</v>
      </c>
      <c r="V176" s="3">
        <f t="shared" si="366"/>
        <v>-0.5262732127</v>
      </c>
      <c r="W176" s="3">
        <f t="shared" si="366"/>
        <v>-0.2596675327</v>
      </c>
      <c r="X176" s="3">
        <f t="shared" si="10"/>
        <v>-0.9679323618</v>
      </c>
      <c r="Y176" s="3">
        <f t="shared" si="11"/>
        <v>-0.9838355359</v>
      </c>
      <c r="Z176" s="3"/>
      <c r="AA176" s="11">
        <v>0.0</v>
      </c>
      <c r="AB176" s="3">
        <v>0.0</v>
      </c>
      <c r="AC176" s="9">
        <f t="shared" si="12"/>
        <v>0</v>
      </c>
      <c r="AD176" s="9" t="b">
        <f t="shared" si="13"/>
        <v>1</v>
      </c>
      <c r="AE176" s="6" t="str">
        <f t="shared" si="14"/>
        <v/>
      </c>
      <c r="AF176" s="3">
        <f t="shared" si="15"/>
        <v>-1.032176754</v>
      </c>
      <c r="AG176" s="10" t="str">
        <f t="shared" si="16"/>
        <v/>
      </c>
      <c r="AH176" s="3">
        <f t="shared" si="17"/>
        <v>-1.032176754</v>
      </c>
      <c r="AI176" s="3">
        <f t="shared" si="18"/>
        <v>-1.015961</v>
      </c>
      <c r="AJ176" s="1"/>
      <c r="AK176" s="3">
        <f t="shared" si="19"/>
        <v>-0.9201980468</v>
      </c>
      <c r="AL176" s="1"/>
      <c r="AM176" s="3">
        <f t="shared" si="20"/>
        <v>-0.9201980468</v>
      </c>
      <c r="AN176" s="3"/>
    </row>
    <row r="177">
      <c r="A177" s="3">
        <v>1454.0</v>
      </c>
      <c r="B177" s="1" t="s">
        <v>124</v>
      </c>
      <c r="C177" s="3">
        <v>4.0</v>
      </c>
      <c r="D177" s="3">
        <v>0.0</v>
      </c>
      <c r="E177" s="3">
        <f t="shared" ref="E177:F177" si="367">(C177-average(C:C))/stdev(C:C)</f>
        <v>0.2597855365</v>
      </c>
      <c r="F177" s="3">
        <f t="shared" si="367"/>
        <v>-2.101706476</v>
      </c>
      <c r="G177" s="3">
        <f t="shared" si="4"/>
        <v>-0.9209604698</v>
      </c>
      <c r="H177" s="3">
        <f t="shared" si="5"/>
        <v>-0.9596668535</v>
      </c>
      <c r="I177" s="1"/>
      <c r="J177" s="3">
        <v>0.0</v>
      </c>
      <c r="K177" s="3">
        <v>0.0</v>
      </c>
      <c r="L177" s="3">
        <f t="shared" si="6"/>
        <v>0</v>
      </c>
      <c r="M177" s="3">
        <f t="shared" si="7"/>
        <v>-1</v>
      </c>
      <c r="N177" s="3">
        <f t="shared" si="8"/>
        <v>-1</v>
      </c>
      <c r="O177" s="1"/>
      <c r="P177" s="3">
        <v>63.29</v>
      </c>
      <c r="Q177" s="3">
        <v>58.57</v>
      </c>
      <c r="R177" s="3">
        <v>72.41</v>
      </c>
      <c r="S177" s="3">
        <v>26.5</v>
      </c>
      <c r="T177" s="3">
        <f t="shared" ref="T177:W177" si="368">(P177-average(P:P))/stdev(P:P)</f>
        <v>-0.7491807284</v>
      </c>
      <c r="U177" s="3">
        <f t="shared" si="368"/>
        <v>-0.5832060687</v>
      </c>
      <c r="V177" s="3">
        <f t="shared" si="368"/>
        <v>0.07003182373</v>
      </c>
      <c r="W177" s="3">
        <f t="shared" si="368"/>
        <v>-1.798559807</v>
      </c>
      <c r="X177" s="3">
        <f t="shared" si="10"/>
        <v>-0.7652286951</v>
      </c>
      <c r="Y177" s="3">
        <f t="shared" si="11"/>
        <v>-0.8747735107</v>
      </c>
      <c r="Z177" s="3"/>
      <c r="AA177" s="11">
        <v>0.0</v>
      </c>
      <c r="AB177" s="3">
        <v>0.0</v>
      </c>
      <c r="AC177" s="9">
        <f t="shared" si="12"/>
        <v>0</v>
      </c>
      <c r="AD177" s="9" t="b">
        <f t="shared" si="13"/>
        <v>1</v>
      </c>
      <c r="AE177" s="6" t="str">
        <f t="shared" si="14"/>
        <v/>
      </c>
      <c r="AF177" s="3">
        <f t="shared" si="15"/>
        <v>-1.032176754</v>
      </c>
      <c r="AG177" s="10" t="str">
        <f t="shared" si="16"/>
        <v/>
      </c>
      <c r="AH177" s="3">
        <f t="shared" si="17"/>
        <v>-1.032176754</v>
      </c>
      <c r="AI177" s="3">
        <f t="shared" si="18"/>
        <v>-1.015961</v>
      </c>
      <c r="AJ177" s="1"/>
      <c r="AK177" s="3">
        <f t="shared" si="19"/>
        <v>-0.9626003412</v>
      </c>
      <c r="AL177" s="3">
        <v>-0.9157804953</v>
      </c>
      <c r="AM177" s="3">
        <f t="shared" si="20"/>
        <v>-0.9508953797</v>
      </c>
      <c r="AN177" s="3"/>
    </row>
    <row r="178">
      <c r="A178" s="3">
        <v>1871.0</v>
      </c>
      <c r="B178" s="1" t="s">
        <v>213</v>
      </c>
      <c r="C178" s="3">
        <v>4.0</v>
      </c>
      <c r="D178" s="3">
        <v>0.0</v>
      </c>
      <c r="E178" s="3">
        <f t="shared" ref="E178:F178" si="369">(C178-average(C:C))/stdev(C:C)</f>
        <v>0.2597855365</v>
      </c>
      <c r="F178" s="3">
        <f t="shared" si="369"/>
        <v>-2.101706476</v>
      </c>
      <c r="G178" s="3">
        <f t="shared" si="4"/>
        <v>-0.9209604698</v>
      </c>
      <c r="H178" s="3">
        <f t="shared" si="5"/>
        <v>-0.9596668535</v>
      </c>
      <c r="I178" s="1"/>
      <c r="J178" s="3">
        <v>0.0</v>
      </c>
      <c r="K178" s="3">
        <v>1.0</v>
      </c>
      <c r="L178" s="3">
        <f t="shared" si="6"/>
        <v>0</v>
      </c>
      <c r="M178" s="3">
        <f t="shared" si="7"/>
        <v>-1</v>
      </c>
      <c r="N178" s="3">
        <f t="shared" si="8"/>
        <v>-1</v>
      </c>
      <c r="O178" s="1"/>
      <c r="P178" s="3">
        <v>48.44</v>
      </c>
      <c r="Q178" s="3">
        <v>54.69</v>
      </c>
      <c r="R178" s="3">
        <v>55.47</v>
      </c>
      <c r="S178" s="3">
        <v>42.19</v>
      </c>
      <c r="T178" s="3">
        <f t="shared" ref="T178:W178" si="370">(P178-average(P:P))/stdev(P:P)</f>
        <v>-1.741718925</v>
      </c>
      <c r="U178" s="3">
        <f t="shared" si="370"/>
        <v>-0.8254941323</v>
      </c>
      <c r="V178" s="3">
        <f t="shared" si="370"/>
        <v>-1.139717556</v>
      </c>
      <c r="W178" s="3">
        <f t="shared" si="370"/>
        <v>-0.835063407</v>
      </c>
      <c r="X178" s="3">
        <f t="shared" si="10"/>
        <v>-1.135498505</v>
      </c>
      <c r="Y178" s="3">
        <f t="shared" si="11"/>
        <v>-1.065597722</v>
      </c>
      <c r="Z178" s="3"/>
      <c r="AA178" s="11">
        <v>0.0</v>
      </c>
      <c r="AB178" s="3">
        <v>0.0</v>
      </c>
      <c r="AC178" s="9">
        <f t="shared" si="12"/>
        <v>0</v>
      </c>
      <c r="AD178" s="9" t="b">
        <f t="shared" si="13"/>
        <v>1</v>
      </c>
      <c r="AE178" s="6" t="str">
        <f t="shared" si="14"/>
        <v/>
      </c>
      <c r="AF178" s="3">
        <f t="shared" si="15"/>
        <v>-1.032176754</v>
      </c>
      <c r="AG178" s="10" t="str">
        <f t="shared" si="16"/>
        <v/>
      </c>
      <c r="AH178" s="3">
        <f t="shared" si="17"/>
        <v>-1.032176754</v>
      </c>
      <c r="AI178" s="3">
        <f t="shared" si="18"/>
        <v>-1.015961</v>
      </c>
      <c r="AJ178" s="1"/>
      <c r="AK178" s="3">
        <f t="shared" si="19"/>
        <v>-1.010306394</v>
      </c>
      <c r="AL178" s="3">
        <v>-0.7870678933</v>
      </c>
      <c r="AM178" s="3">
        <f t="shared" si="20"/>
        <v>-0.9544967688</v>
      </c>
      <c r="AN178" s="3"/>
    </row>
    <row r="179">
      <c r="A179" s="3">
        <v>1864.0</v>
      </c>
      <c r="B179" s="1" t="s">
        <v>208</v>
      </c>
      <c r="C179" s="3">
        <v>4.0</v>
      </c>
      <c r="D179" s="3">
        <v>0.0</v>
      </c>
      <c r="E179" s="3">
        <f t="shared" ref="E179:F179" si="371">(C179-average(C:C))/stdev(C:C)</f>
        <v>0.2597855365</v>
      </c>
      <c r="F179" s="3">
        <f t="shared" si="371"/>
        <v>-2.101706476</v>
      </c>
      <c r="G179" s="3">
        <f t="shared" si="4"/>
        <v>-0.9209604698</v>
      </c>
      <c r="H179" s="3">
        <f t="shared" si="5"/>
        <v>-0.9596668535</v>
      </c>
      <c r="I179" s="1"/>
      <c r="J179" s="3">
        <v>0.0</v>
      </c>
      <c r="K179" s="3">
        <v>0.0</v>
      </c>
      <c r="L179" s="3">
        <f t="shared" si="6"/>
        <v>0</v>
      </c>
      <c r="M179" s="3">
        <f t="shared" si="7"/>
        <v>-1</v>
      </c>
      <c r="N179" s="3">
        <f t="shared" si="8"/>
        <v>-1</v>
      </c>
      <c r="O179" s="1"/>
      <c r="P179" s="3">
        <v>73.44</v>
      </c>
      <c r="Q179" s="3">
        <v>42.19</v>
      </c>
      <c r="R179" s="3">
        <v>72.85</v>
      </c>
      <c r="S179" s="3">
        <v>39.65</v>
      </c>
      <c r="T179" s="3">
        <f t="shared" ref="T179:W179" si="372">(P179-average(P:P))/stdev(P:P)</f>
        <v>-0.07077920031</v>
      </c>
      <c r="U179" s="3">
        <f t="shared" si="372"/>
        <v>-1.606061347</v>
      </c>
      <c r="V179" s="3">
        <f t="shared" si="372"/>
        <v>0.1014538855</v>
      </c>
      <c r="W179" s="3">
        <f t="shared" si="372"/>
        <v>-0.991040517</v>
      </c>
      <c r="X179" s="3">
        <f t="shared" si="10"/>
        <v>-0.6416067947</v>
      </c>
      <c r="Y179" s="3">
        <f t="shared" si="11"/>
        <v>-0.8010036172</v>
      </c>
      <c r="Z179" s="3"/>
      <c r="AA179" s="11">
        <v>0.0</v>
      </c>
      <c r="AB179" s="3">
        <v>0.0</v>
      </c>
      <c r="AC179" s="9">
        <f t="shared" si="12"/>
        <v>0</v>
      </c>
      <c r="AD179" s="9" t="b">
        <f t="shared" si="13"/>
        <v>1</v>
      </c>
      <c r="AE179" s="6" t="str">
        <f t="shared" si="14"/>
        <v/>
      </c>
      <c r="AF179" s="3">
        <f t="shared" si="15"/>
        <v>-1.032176754</v>
      </c>
      <c r="AG179" s="10" t="str">
        <f t="shared" si="16"/>
        <v/>
      </c>
      <c r="AH179" s="3">
        <f t="shared" si="17"/>
        <v>-1.032176754</v>
      </c>
      <c r="AI179" s="3">
        <f t="shared" si="18"/>
        <v>-1.015961</v>
      </c>
      <c r="AJ179" s="1"/>
      <c r="AK179" s="3">
        <f t="shared" si="19"/>
        <v>-0.9441578678</v>
      </c>
      <c r="AL179" s="3">
        <v>-1.005472841</v>
      </c>
      <c r="AM179" s="3">
        <f t="shared" si="20"/>
        <v>-0.9594866111</v>
      </c>
      <c r="AN179" s="3"/>
    </row>
    <row r="180">
      <c r="A180" s="3">
        <v>1516.0</v>
      </c>
      <c r="B180" s="1" t="s">
        <v>138</v>
      </c>
      <c r="C180" s="3">
        <v>4.0</v>
      </c>
      <c r="D180" s="3">
        <v>0.0</v>
      </c>
      <c r="E180" s="3">
        <f t="shared" ref="E180:F180" si="373">(C180-average(C:C))/stdev(C:C)</f>
        <v>0.2597855365</v>
      </c>
      <c r="F180" s="3">
        <f t="shared" si="373"/>
        <v>-2.101706476</v>
      </c>
      <c r="G180" s="3">
        <f t="shared" si="4"/>
        <v>-0.9209604698</v>
      </c>
      <c r="H180" s="3">
        <f t="shared" si="5"/>
        <v>-0.9596668535</v>
      </c>
      <c r="I180" s="1"/>
      <c r="J180" s="3">
        <v>0.0</v>
      </c>
      <c r="K180" s="3">
        <v>0.0</v>
      </c>
      <c r="L180" s="3">
        <f t="shared" si="6"/>
        <v>0</v>
      </c>
      <c r="M180" s="3">
        <f t="shared" si="7"/>
        <v>-1</v>
      </c>
      <c r="N180" s="3">
        <f t="shared" si="8"/>
        <v>-1</v>
      </c>
      <c r="O180" s="1"/>
      <c r="P180" s="3">
        <v>59.75</v>
      </c>
      <c r="Q180" s="3">
        <v>51.64</v>
      </c>
      <c r="R180" s="3">
        <v>51.76</v>
      </c>
      <c r="S180" s="3">
        <v>26.94</v>
      </c>
      <c r="T180" s="3">
        <f t="shared" ref="T180:W180" si="374">(P180-average(P:P))/stdev(P:P)</f>
        <v>-0.9857857934</v>
      </c>
      <c r="U180" s="3">
        <f t="shared" si="374"/>
        <v>-1.015952533</v>
      </c>
      <c r="V180" s="3">
        <f t="shared" si="374"/>
        <v>-1.404662668</v>
      </c>
      <c r="W180" s="3">
        <f t="shared" si="374"/>
        <v>-1.77154015</v>
      </c>
      <c r="X180" s="3">
        <f t="shared" si="10"/>
        <v>-1.294485286</v>
      </c>
      <c r="Y180" s="3">
        <f t="shared" si="11"/>
        <v>-1.137754493</v>
      </c>
      <c r="Z180" s="3"/>
      <c r="AA180" s="11">
        <v>0.0</v>
      </c>
      <c r="AB180" s="3">
        <v>0.0</v>
      </c>
      <c r="AC180" s="9">
        <f t="shared" si="12"/>
        <v>0</v>
      </c>
      <c r="AD180" s="9" t="b">
        <f t="shared" si="13"/>
        <v>1</v>
      </c>
      <c r="AE180" s="6" t="str">
        <f t="shared" si="14"/>
        <v/>
      </c>
      <c r="AF180" s="3">
        <f t="shared" si="15"/>
        <v>-1.032176754</v>
      </c>
      <c r="AG180" s="10" t="str">
        <f t="shared" si="16"/>
        <v/>
      </c>
      <c r="AH180" s="3">
        <f t="shared" si="17"/>
        <v>-1.032176754</v>
      </c>
      <c r="AI180" s="3">
        <f t="shared" si="18"/>
        <v>-1.015961</v>
      </c>
      <c r="AJ180" s="1"/>
      <c r="AK180" s="3">
        <f t="shared" si="19"/>
        <v>-1.028345587</v>
      </c>
      <c r="AL180" s="3">
        <v>-0.9194915813</v>
      </c>
      <c r="AM180" s="3">
        <f t="shared" si="20"/>
        <v>-1.001132085</v>
      </c>
      <c r="AN180" s="3"/>
    </row>
    <row r="181">
      <c r="A181" s="3">
        <v>1931.0</v>
      </c>
      <c r="B181" s="1" t="s">
        <v>223</v>
      </c>
      <c r="C181" s="3">
        <v>4.0</v>
      </c>
      <c r="D181" s="3">
        <v>0.0</v>
      </c>
      <c r="E181" s="3">
        <f t="shared" ref="E181:F181" si="375">(C181-average(C:C))/stdev(C:C)</f>
        <v>0.2597855365</v>
      </c>
      <c r="F181" s="3">
        <f t="shared" si="375"/>
        <v>-2.101706476</v>
      </c>
      <c r="G181" s="3">
        <f t="shared" si="4"/>
        <v>-0.9209604698</v>
      </c>
      <c r="H181" s="3">
        <f t="shared" si="5"/>
        <v>-0.9596668535</v>
      </c>
      <c r="I181" s="1"/>
      <c r="J181" s="3">
        <v>0.0</v>
      </c>
      <c r="K181" s="3">
        <v>0.0</v>
      </c>
      <c r="L181" s="3">
        <f t="shared" si="6"/>
        <v>0</v>
      </c>
      <c r="M181" s="3">
        <f t="shared" si="7"/>
        <v>-1</v>
      </c>
      <c r="N181" s="3">
        <f t="shared" si="8"/>
        <v>-1</v>
      </c>
      <c r="O181" s="1"/>
      <c r="P181" s="3">
        <v>42.97</v>
      </c>
      <c r="Q181" s="3">
        <v>53.13</v>
      </c>
      <c r="R181" s="3">
        <v>59.38</v>
      </c>
      <c r="S181" s="3">
        <v>46.09</v>
      </c>
      <c r="T181" s="3">
        <f t="shared" ref="T181:W181" si="376">(P181-average(P:P))/stdev(P:P)</f>
        <v>-2.107320536</v>
      </c>
      <c r="U181" s="3">
        <f t="shared" si="376"/>
        <v>-0.9229089207</v>
      </c>
      <c r="V181" s="3">
        <f t="shared" si="376"/>
        <v>-0.8604896882</v>
      </c>
      <c r="W181" s="3">
        <f t="shared" si="376"/>
        <v>-0.595570994</v>
      </c>
      <c r="X181" s="3">
        <f t="shared" si="10"/>
        <v>-1.121572535</v>
      </c>
      <c r="Y181" s="3">
        <f t="shared" si="11"/>
        <v>-1.059043217</v>
      </c>
      <c r="Z181" s="3"/>
      <c r="AA181" s="5"/>
      <c r="AB181" s="1"/>
      <c r="AC181" s="9" t="str">
        <f t="shared" si="12"/>
        <v/>
      </c>
      <c r="AD181" s="9" t="b">
        <f t="shared" si="13"/>
        <v>1</v>
      </c>
      <c r="AE181" s="6" t="str">
        <f t="shared" si="14"/>
        <v/>
      </c>
      <c r="AF181" s="3" t="str">
        <f t="shared" si="15"/>
        <v/>
      </c>
      <c r="AG181" s="10" t="str">
        <f t="shared" si="16"/>
        <v/>
      </c>
      <c r="AH181" s="3" t="str">
        <f t="shared" si="17"/>
        <v/>
      </c>
      <c r="AI181" s="3" t="str">
        <f t="shared" si="18"/>
        <v/>
      </c>
      <c r="AJ181" s="1"/>
      <c r="AK181" s="3">
        <f t="shared" si="19"/>
        <v>-1.00623669</v>
      </c>
      <c r="AL181" s="1"/>
      <c r="AM181" s="3">
        <f t="shared" si="20"/>
        <v>-1.00623669</v>
      </c>
      <c r="AN181" s="3"/>
    </row>
    <row r="182">
      <c r="A182" s="3">
        <v>1885.0</v>
      </c>
      <c r="B182" s="1" t="s">
        <v>219</v>
      </c>
      <c r="C182" s="3">
        <v>4.0</v>
      </c>
      <c r="D182" s="3">
        <v>0.0</v>
      </c>
      <c r="E182" s="3">
        <f t="shared" ref="E182:F182" si="377">(C182-average(C:C))/stdev(C:C)</f>
        <v>0.2597855365</v>
      </c>
      <c r="F182" s="3">
        <f t="shared" si="377"/>
        <v>-2.101706476</v>
      </c>
      <c r="G182" s="3">
        <f t="shared" si="4"/>
        <v>-0.9209604698</v>
      </c>
      <c r="H182" s="3">
        <f t="shared" si="5"/>
        <v>-0.9596668535</v>
      </c>
      <c r="I182" s="1"/>
      <c r="J182" s="3">
        <v>22.8</v>
      </c>
      <c r="K182" s="3">
        <v>0.0</v>
      </c>
      <c r="L182" s="3">
        <f t="shared" si="6"/>
        <v>22.8</v>
      </c>
      <c r="M182" s="3">
        <f t="shared" si="7"/>
        <v>-0.4355309464</v>
      </c>
      <c r="N182" s="3">
        <f t="shared" si="8"/>
        <v>-0.6599476846</v>
      </c>
      <c r="O182" s="1"/>
      <c r="P182" s="3">
        <v>37.5</v>
      </c>
      <c r="Q182" s="3">
        <v>34.38</v>
      </c>
      <c r="R182" s="3">
        <v>48.44</v>
      </c>
      <c r="S182" s="3">
        <v>23.44</v>
      </c>
      <c r="T182" s="3">
        <f t="shared" ref="T182:W182" si="378">(P182-average(P:P))/stdev(P:P)</f>
        <v>-2.472922148</v>
      </c>
      <c r="U182" s="3">
        <f t="shared" si="378"/>
        <v>-2.093759743</v>
      </c>
      <c r="V182" s="3">
        <f t="shared" si="378"/>
        <v>-1.641756407</v>
      </c>
      <c r="W182" s="3">
        <f t="shared" si="378"/>
        <v>-1.986469239</v>
      </c>
      <c r="X182" s="3">
        <f t="shared" si="10"/>
        <v>-2.048726884</v>
      </c>
      <c r="Y182" s="3">
        <f t="shared" si="11"/>
        <v>-1.431337446</v>
      </c>
      <c r="Z182" s="3"/>
      <c r="AA182" s="5"/>
      <c r="AB182" s="1"/>
      <c r="AC182" s="9" t="str">
        <f t="shared" si="12"/>
        <v/>
      </c>
      <c r="AD182" s="9" t="b">
        <f t="shared" si="13"/>
        <v>1</v>
      </c>
      <c r="AE182" s="6" t="str">
        <f t="shared" si="14"/>
        <v/>
      </c>
      <c r="AF182" s="3" t="str">
        <f t="shared" si="15"/>
        <v/>
      </c>
      <c r="AG182" s="10" t="str">
        <f t="shared" si="16"/>
        <v/>
      </c>
      <c r="AH182" s="3" t="str">
        <f t="shared" si="17"/>
        <v/>
      </c>
      <c r="AI182" s="3" t="str">
        <f t="shared" si="18"/>
        <v/>
      </c>
      <c r="AJ182" s="1"/>
      <c r="AK182" s="3">
        <f t="shared" si="19"/>
        <v>-1.016983995</v>
      </c>
      <c r="AL182" s="1"/>
      <c r="AM182" s="3">
        <f t="shared" si="20"/>
        <v>-1.016983995</v>
      </c>
      <c r="AN182" s="3"/>
    </row>
    <row r="183">
      <c r="A183" s="3">
        <v>1608.0</v>
      </c>
      <c r="B183" s="1" t="s">
        <v>157</v>
      </c>
      <c r="C183" s="3">
        <v>4.0</v>
      </c>
      <c r="D183" s="3">
        <v>0.0</v>
      </c>
      <c r="E183" s="3">
        <f t="shared" ref="E183:F183" si="379">(C183-average(C:C))/stdev(C:C)</f>
        <v>0.2597855365</v>
      </c>
      <c r="F183" s="3">
        <f t="shared" si="379"/>
        <v>-2.101706476</v>
      </c>
      <c r="G183" s="3">
        <f t="shared" si="4"/>
        <v>-0.9209604698</v>
      </c>
      <c r="H183" s="3">
        <f t="shared" si="5"/>
        <v>-0.9596668535</v>
      </c>
      <c r="I183" s="1"/>
      <c r="J183" s="3">
        <v>0.0</v>
      </c>
      <c r="K183" s="3">
        <v>0.0</v>
      </c>
      <c r="L183" s="3">
        <f t="shared" si="6"/>
        <v>0</v>
      </c>
      <c r="M183" s="3">
        <f t="shared" si="7"/>
        <v>-1</v>
      </c>
      <c r="N183" s="3">
        <f t="shared" si="8"/>
        <v>-1</v>
      </c>
      <c r="O183" s="1"/>
      <c r="P183" s="3">
        <v>45.5</v>
      </c>
      <c r="Q183" s="3">
        <v>52.75</v>
      </c>
      <c r="R183" s="3">
        <v>52.4</v>
      </c>
      <c r="S183" s="3">
        <v>30.69</v>
      </c>
      <c r="T183" s="3">
        <f t="shared" ref="T183:W183" si="380">(P183-average(P:P))/stdev(P:P)</f>
        <v>-1.938221436</v>
      </c>
      <c r="U183" s="3">
        <f t="shared" si="380"/>
        <v>-0.946638164</v>
      </c>
      <c r="V183" s="3">
        <f t="shared" si="380"/>
        <v>-1.35895785</v>
      </c>
      <c r="W183" s="3">
        <f t="shared" si="380"/>
        <v>-1.541258984</v>
      </c>
      <c r="X183" s="3">
        <f t="shared" si="10"/>
        <v>-1.446269109</v>
      </c>
      <c r="Y183" s="3">
        <f t="shared" si="11"/>
        <v>-1.202609292</v>
      </c>
      <c r="Z183" s="3"/>
      <c r="AA183" s="11">
        <v>0.0</v>
      </c>
      <c r="AB183" s="3">
        <v>0.0</v>
      </c>
      <c r="AC183" s="9">
        <f t="shared" si="12"/>
        <v>0</v>
      </c>
      <c r="AD183" s="9" t="b">
        <f t="shared" si="13"/>
        <v>1</v>
      </c>
      <c r="AE183" s="6" t="str">
        <f t="shared" si="14"/>
        <v/>
      </c>
      <c r="AF183" s="3">
        <f t="shared" si="15"/>
        <v>-1.032176754</v>
      </c>
      <c r="AG183" s="10" t="str">
        <f t="shared" si="16"/>
        <v/>
      </c>
      <c r="AH183" s="3">
        <f t="shared" si="17"/>
        <v>-1.032176754</v>
      </c>
      <c r="AI183" s="3">
        <f t="shared" si="18"/>
        <v>-1.015961</v>
      </c>
      <c r="AJ183" s="1"/>
      <c r="AK183" s="3">
        <f t="shared" si="19"/>
        <v>-1.044559286</v>
      </c>
      <c r="AL183" s="3">
        <v>-1.050792853</v>
      </c>
      <c r="AM183" s="3">
        <f t="shared" si="20"/>
        <v>-1.046117678</v>
      </c>
      <c r="AN183" s="3"/>
    </row>
    <row r="184">
      <c r="A184" s="3">
        <v>1518.0</v>
      </c>
      <c r="B184" s="1" t="s">
        <v>141</v>
      </c>
      <c r="C184" s="3">
        <v>4.0</v>
      </c>
      <c r="D184" s="3">
        <v>0.0</v>
      </c>
      <c r="E184" s="3">
        <f t="shared" ref="E184:F184" si="381">(C184-average(C:C))/stdev(C:C)</f>
        <v>0.2597855365</v>
      </c>
      <c r="F184" s="3">
        <f t="shared" si="381"/>
        <v>-2.101706476</v>
      </c>
      <c r="G184" s="3">
        <f t="shared" si="4"/>
        <v>-0.9209604698</v>
      </c>
      <c r="H184" s="3">
        <f t="shared" si="5"/>
        <v>-0.9596668535</v>
      </c>
      <c r="I184" s="1"/>
      <c r="J184" s="3">
        <v>0.0</v>
      </c>
      <c r="K184" s="3">
        <v>0.0</v>
      </c>
      <c r="L184" s="3">
        <f t="shared" si="6"/>
        <v>0</v>
      </c>
      <c r="M184" s="3">
        <f t="shared" si="7"/>
        <v>-1</v>
      </c>
      <c r="N184" s="3">
        <f t="shared" si="8"/>
        <v>-1</v>
      </c>
      <c r="O184" s="1"/>
      <c r="P184" s="3">
        <v>28.19</v>
      </c>
      <c r="Q184" s="3">
        <v>32.3</v>
      </c>
      <c r="R184" s="3">
        <v>42.95</v>
      </c>
      <c r="S184" s="3">
        <v>20.53</v>
      </c>
      <c r="T184" s="3">
        <f t="shared" ref="T184:W184" si="382">(P184-average(P:P))/stdev(P:P)</f>
        <v>-3.095180102</v>
      </c>
      <c r="U184" s="3">
        <f t="shared" si="382"/>
        <v>-2.223646128</v>
      </c>
      <c r="V184" s="3">
        <f t="shared" si="382"/>
        <v>-2.033818041</v>
      </c>
      <c r="W184" s="3">
        <f t="shared" si="382"/>
        <v>-2.165167424</v>
      </c>
      <c r="X184" s="3">
        <f t="shared" si="10"/>
        <v>-2.379452924</v>
      </c>
      <c r="Y184" s="3">
        <f t="shared" si="11"/>
        <v>-1.542547543</v>
      </c>
      <c r="Z184" s="3"/>
      <c r="AA184" s="11">
        <v>0.0</v>
      </c>
      <c r="AB184" s="3">
        <v>0.0</v>
      </c>
      <c r="AC184" s="9">
        <f t="shared" si="12"/>
        <v>0</v>
      </c>
      <c r="AD184" s="9" t="b">
        <f t="shared" si="13"/>
        <v>1</v>
      </c>
      <c r="AE184" s="6" t="str">
        <f t="shared" si="14"/>
        <v/>
      </c>
      <c r="AF184" s="3">
        <f t="shared" si="15"/>
        <v>-1.032176754</v>
      </c>
      <c r="AG184" s="10" t="str">
        <f t="shared" si="16"/>
        <v/>
      </c>
      <c r="AH184" s="3">
        <f t="shared" si="17"/>
        <v>-1.032176754</v>
      </c>
      <c r="AI184" s="3">
        <f t="shared" si="18"/>
        <v>-1.015961</v>
      </c>
      <c r="AJ184" s="1"/>
      <c r="AK184" s="3">
        <f t="shared" si="19"/>
        <v>-1.129543849</v>
      </c>
      <c r="AL184" s="3">
        <v>-1.155631058</v>
      </c>
      <c r="AM184" s="3">
        <f t="shared" si="20"/>
        <v>-1.136065652</v>
      </c>
      <c r="AN184" s="3"/>
    </row>
    <row r="185">
      <c r="A185" s="3">
        <v>1650.0</v>
      </c>
      <c r="B185" s="1" t="s">
        <v>164</v>
      </c>
      <c r="C185" s="3">
        <v>3.0</v>
      </c>
      <c r="D185" s="3">
        <v>0.0</v>
      </c>
      <c r="E185" s="3">
        <f t="shared" ref="E185:F185" si="383">(C185-average(C:C))/stdev(C:C)</f>
        <v>-1.829793779</v>
      </c>
      <c r="F185" s="3">
        <f t="shared" si="383"/>
        <v>-2.101706476</v>
      </c>
      <c r="G185" s="3">
        <f t="shared" si="4"/>
        <v>-1.965750127</v>
      </c>
      <c r="H185" s="3">
        <f t="shared" si="5"/>
        <v>-1.402052113</v>
      </c>
      <c r="I185" s="1"/>
      <c r="J185" s="3">
        <v>0.0</v>
      </c>
      <c r="K185" s="3">
        <v>0.0</v>
      </c>
      <c r="L185" s="3">
        <f t="shared" si="6"/>
        <v>0</v>
      </c>
      <c r="M185" s="3">
        <f t="shared" si="7"/>
        <v>-1</v>
      </c>
      <c r="N185" s="3">
        <f t="shared" si="8"/>
        <v>-1</v>
      </c>
      <c r="O185" s="1"/>
      <c r="P185" s="3">
        <v>47.32</v>
      </c>
      <c r="Q185" s="3">
        <v>28.4</v>
      </c>
      <c r="R185" s="3">
        <v>51.12</v>
      </c>
      <c r="S185" s="3">
        <v>24.95</v>
      </c>
      <c r="T185" s="3">
        <f t="shared" ref="T185:W185" si="384">(P185-average(P:P))/stdev(P:P)</f>
        <v>-1.816577024</v>
      </c>
      <c r="U185" s="3">
        <f t="shared" si="384"/>
        <v>-2.467183099</v>
      </c>
      <c r="V185" s="3">
        <f t="shared" si="384"/>
        <v>-1.450367485</v>
      </c>
      <c r="W185" s="3">
        <f t="shared" si="384"/>
        <v>-1.893742689</v>
      </c>
      <c r="X185" s="3">
        <f t="shared" si="10"/>
        <v>-1.906967574</v>
      </c>
      <c r="Y185" s="3">
        <f t="shared" si="11"/>
        <v>-1.380929967</v>
      </c>
      <c r="Z185" s="3"/>
      <c r="AA185" s="11">
        <v>0.0</v>
      </c>
      <c r="AB185" s="3">
        <v>0.0</v>
      </c>
      <c r="AC185" s="9">
        <f t="shared" si="12"/>
        <v>0</v>
      </c>
      <c r="AD185" s="9" t="b">
        <f t="shared" si="13"/>
        <v>1</v>
      </c>
      <c r="AE185" s="6" t="str">
        <f t="shared" si="14"/>
        <v/>
      </c>
      <c r="AF185" s="3">
        <f t="shared" si="15"/>
        <v>-1.032176754</v>
      </c>
      <c r="AG185" s="10" t="str">
        <f t="shared" si="16"/>
        <v/>
      </c>
      <c r="AH185" s="3">
        <f t="shared" si="17"/>
        <v>-1.032176754</v>
      </c>
      <c r="AI185" s="3">
        <f t="shared" si="18"/>
        <v>-1.015961</v>
      </c>
      <c r="AJ185" s="1"/>
      <c r="AK185" s="3">
        <f t="shared" si="19"/>
        <v>-1.19973577</v>
      </c>
      <c r="AL185" s="3">
        <v>-1.02042585</v>
      </c>
      <c r="AM185" s="3">
        <f t="shared" si="20"/>
        <v>-1.15490829</v>
      </c>
      <c r="AN185" s="3"/>
    </row>
    <row r="186">
      <c r="A186" s="3">
        <v>1519.0</v>
      </c>
      <c r="B186" s="1" t="s">
        <v>142</v>
      </c>
      <c r="C186" s="3">
        <v>4.0</v>
      </c>
      <c r="D186" s="3">
        <v>0.0</v>
      </c>
      <c r="E186" s="3">
        <f t="shared" ref="E186:F186" si="385">(C186-average(C:C))/stdev(C:C)</f>
        <v>0.2597855365</v>
      </c>
      <c r="F186" s="3">
        <f t="shared" si="385"/>
        <v>-2.101706476</v>
      </c>
      <c r="G186" s="3">
        <f t="shared" si="4"/>
        <v>-0.9209604698</v>
      </c>
      <c r="H186" s="3">
        <f t="shared" si="5"/>
        <v>-0.9596668535</v>
      </c>
      <c r="I186" s="1"/>
      <c r="J186" s="3">
        <v>0.0</v>
      </c>
      <c r="K186" s="3">
        <v>0.0</v>
      </c>
      <c r="L186" s="3">
        <f t="shared" si="6"/>
        <v>0</v>
      </c>
      <c r="M186" s="3">
        <f t="shared" si="7"/>
        <v>-1</v>
      </c>
      <c r="N186" s="3">
        <f t="shared" si="8"/>
        <v>-1</v>
      </c>
      <c r="O186" s="1"/>
      <c r="P186" s="3">
        <v>34.57</v>
      </c>
      <c r="Q186" s="3">
        <v>18.16</v>
      </c>
      <c r="R186" s="3">
        <v>18.9</v>
      </c>
      <c r="S186" s="3">
        <v>9.67</v>
      </c>
      <c r="T186" s="3">
        <f t="shared" ref="T186:W186" si="386">(P186-average(P:P))/stdev(P:P)</f>
        <v>-2.668756284</v>
      </c>
      <c r="U186" s="3">
        <f t="shared" si="386"/>
        <v>-3.106623761</v>
      </c>
      <c r="V186" s="3">
        <f t="shared" si="386"/>
        <v>-3.751319374</v>
      </c>
      <c r="W186" s="3">
        <f t="shared" si="386"/>
        <v>-2.832061681</v>
      </c>
      <c r="X186" s="3">
        <f t="shared" si="10"/>
        <v>-3.089690275</v>
      </c>
      <c r="Y186" s="3">
        <f t="shared" si="11"/>
        <v>-1.757751483</v>
      </c>
      <c r="Z186" s="3"/>
      <c r="AA186" s="11">
        <v>0.0</v>
      </c>
      <c r="AB186" s="3">
        <v>0.0</v>
      </c>
      <c r="AC186" s="9">
        <f t="shared" si="12"/>
        <v>0</v>
      </c>
      <c r="AD186" s="9" t="b">
        <f t="shared" si="13"/>
        <v>1</v>
      </c>
      <c r="AE186" s="6" t="str">
        <f t="shared" si="14"/>
        <v/>
      </c>
      <c r="AF186" s="3">
        <f t="shared" si="15"/>
        <v>-1.032176754</v>
      </c>
      <c r="AG186" s="10" t="str">
        <f t="shared" si="16"/>
        <v/>
      </c>
      <c r="AH186" s="3">
        <f t="shared" si="17"/>
        <v>-1.032176754</v>
      </c>
      <c r="AI186" s="3">
        <f t="shared" si="18"/>
        <v>-1.015961</v>
      </c>
      <c r="AJ186" s="1"/>
      <c r="AK186" s="3">
        <f t="shared" si="19"/>
        <v>-1.183344834</v>
      </c>
      <c r="AL186" s="3">
        <v>-1.165505339</v>
      </c>
      <c r="AM186" s="3">
        <f t="shared" si="20"/>
        <v>-1.17888496</v>
      </c>
      <c r="AN186" s="3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5"/>
      <c r="AB187" s="1"/>
      <c r="AC187" s="1"/>
      <c r="AD187" s="1"/>
      <c r="AE187" s="6"/>
      <c r="AF187" s="1"/>
      <c r="AG187" s="1"/>
      <c r="AH187" s="1"/>
      <c r="AI187" s="1"/>
      <c r="AJ187" s="1"/>
      <c r="AK187" s="1"/>
      <c r="AL187" s="1"/>
      <c r="AM187" s="1"/>
      <c r="AN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5"/>
      <c r="AB188" s="1"/>
      <c r="AC188" s="1"/>
      <c r="AD188" s="1"/>
      <c r="AE188" s="6"/>
      <c r="AF188" s="1"/>
      <c r="AG188" s="1"/>
      <c r="AH188" s="1"/>
      <c r="AI188" s="1"/>
      <c r="AJ188" s="1"/>
      <c r="AK188" s="1"/>
      <c r="AL188" s="1"/>
      <c r="AM188" s="1"/>
      <c r="AN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5"/>
      <c r="AB189" s="1"/>
      <c r="AC189" s="1"/>
      <c r="AD189" s="1"/>
      <c r="AE189" s="6"/>
      <c r="AF189" s="1"/>
      <c r="AG189" s="1"/>
      <c r="AH189" s="1"/>
      <c r="AI189" s="1"/>
      <c r="AJ189" s="1"/>
      <c r="AK189" s="1"/>
      <c r="AL189" s="1"/>
      <c r="AM189" s="1"/>
      <c r="AN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5"/>
      <c r="AB190" s="1"/>
      <c r="AC190" s="1"/>
      <c r="AD190" s="1"/>
      <c r="AE190" s="6"/>
      <c r="AF190" s="1"/>
      <c r="AG190" s="1"/>
      <c r="AH190" s="1"/>
      <c r="AI190" s="1"/>
      <c r="AJ190" s="1"/>
      <c r="AK190" s="1"/>
      <c r="AL190" s="1"/>
      <c r="AM190" s="1"/>
      <c r="AN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5"/>
      <c r="AB191" s="1"/>
      <c r="AC191" s="1"/>
      <c r="AD191" s="1"/>
      <c r="AE191" s="6"/>
      <c r="AF191" s="1"/>
      <c r="AG191" s="1"/>
      <c r="AH191" s="1"/>
      <c r="AI191" s="1"/>
      <c r="AJ191" s="1"/>
      <c r="AK191" s="1"/>
      <c r="AL191" s="1"/>
      <c r="AM191" s="1"/>
      <c r="AN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5"/>
      <c r="AB192" s="1"/>
      <c r="AC192" s="1"/>
      <c r="AD192" s="1"/>
      <c r="AE192" s="6"/>
      <c r="AF192" s="1"/>
      <c r="AG192" s="1"/>
      <c r="AH192" s="1"/>
      <c r="AI192" s="1"/>
      <c r="AJ192" s="1"/>
      <c r="AK192" s="1"/>
      <c r="AL192" s="1"/>
      <c r="AM192" s="1"/>
      <c r="AN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5"/>
      <c r="AB193" s="1"/>
      <c r="AC193" s="1"/>
      <c r="AD193" s="1"/>
      <c r="AE193" s="6"/>
      <c r="AF193" s="1"/>
      <c r="AG193" s="1"/>
      <c r="AH193" s="1"/>
      <c r="AI193" s="1"/>
      <c r="AJ193" s="1"/>
      <c r="AK193" s="1"/>
      <c r="AL193" s="1"/>
      <c r="AM193" s="1"/>
      <c r="AN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5"/>
      <c r="AB194" s="1"/>
      <c r="AC194" s="1"/>
      <c r="AD194" s="1"/>
      <c r="AE194" s="6"/>
      <c r="AF194" s="1"/>
      <c r="AG194" s="1"/>
      <c r="AH194" s="1"/>
      <c r="AI194" s="1"/>
      <c r="AJ194" s="1"/>
      <c r="AK194" s="1"/>
      <c r="AL194" s="1"/>
      <c r="AM194" s="1"/>
      <c r="AN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5"/>
      <c r="AB195" s="1"/>
      <c r="AC195" s="1"/>
      <c r="AD195" s="1"/>
      <c r="AE195" s="6"/>
      <c r="AF195" s="1"/>
      <c r="AG195" s="1"/>
      <c r="AH195" s="1"/>
      <c r="AI195" s="1"/>
      <c r="AJ195" s="1"/>
      <c r="AK195" s="1"/>
      <c r="AL195" s="1"/>
      <c r="AM195" s="1"/>
      <c r="AN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5"/>
      <c r="AB196" s="1"/>
      <c r="AC196" s="1"/>
      <c r="AD196" s="1"/>
      <c r="AE196" s="6"/>
      <c r="AF196" s="1"/>
      <c r="AG196" s="1"/>
      <c r="AH196" s="1"/>
      <c r="AI196" s="1"/>
      <c r="AJ196" s="1"/>
      <c r="AK196" s="1"/>
      <c r="AL196" s="1"/>
      <c r="AM196" s="1"/>
      <c r="AN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5"/>
      <c r="AB197" s="1"/>
      <c r="AC197" s="1"/>
      <c r="AD197" s="1"/>
      <c r="AE197" s="6"/>
      <c r="AF197" s="1"/>
      <c r="AG197" s="1"/>
      <c r="AH197" s="1"/>
      <c r="AI197" s="1"/>
      <c r="AJ197" s="1"/>
      <c r="AK197" s="1"/>
      <c r="AL197" s="1"/>
      <c r="AM197" s="1"/>
      <c r="AN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5"/>
      <c r="AB198" s="1"/>
      <c r="AC198" s="1"/>
      <c r="AD198" s="1"/>
      <c r="AE198" s="6"/>
      <c r="AF198" s="1"/>
      <c r="AG198" s="1"/>
      <c r="AH198" s="1"/>
      <c r="AI198" s="1"/>
      <c r="AJ198" s="1"/>
      <c r="AK198" s="1"/>
      <c r="AL198" s="1"/>
      <c r="AM198" s="1"/>
      <c r="AN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5"/>
      <c r="AB199" s="1"/>
      <c r="AC199" s="1"/>
      <c r="AD199" s="1"/>
      <c r="AE199" s="6"/>
      <c r="AF199" s="1"/>
      <c r="AG199" s="1"/>
      <c r="AH199" s="1"/>
      <c r="AI199" s="1"/>
      <c r="AJ199" s="1"/>
      <c r="AK199" s="1"/>
      <c r="AL199" s="1"/>
      <c r="AM199" s="1"/>
      <c r="AN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5"/>
      <c r="AB200" s="1"/>
      <c r="AC200" s="1"/>
      <c r="AD200" s="1"/>
      <c r="AE200" s="6"/>
      <c r="AF200" s="1"/>
      <c r="AG200" s="1"/>
      <c r="AH200" s="1"/>
      <c r="AI200" s="1"/>
      <c r="AJ200" s="1"/>
      <c r="AK200" s="1"/>
      <c r="AL200" s="1"/>
      <c r="AM200" s="1"/>
      <c r="AN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5"/>
      <c r="AB201" s="1"/>
      <c r="AC201" s="1"/>
      <c r="AD201" s="1"/>
      <c r="AE201" s="6"/>
      <c r="AF201" s="1"/>
      <c r="AG201" s="1"/>
      <c r="AH201" s="1"/>
      <c r="AI201" s="1"/>
      <c r="AJ201" s="1"/>
      <c r="AK201" s="1"/>
      <c r="AL201" s="1"/>
      <c r="AM201" s="1"/>
      <c r="AN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5"/>
      <c r="AB202" s="1"/>
      <c r="AC202" s="1"/>
      <c r="AD202" s="1"/>
      <c r="AE202" s="6"/>
      <c r="AF202" s="1"/>
      <c r="AG202" s="1"/>
      <c r="AH202" s="1"/>
      <c r="AI202" s="1"/>
      <c r="AJ202" s="1"/>
      <c r="AK202" s="1"/>
      <c r="AL202" s="1"/>
      <c r="AM202" s="1"/>
      <c r="AN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5"/>
      <c r="AB203" s="1"/>
      <c r="AC203" s="1"/>
      <c r="AD203" s="1"/>
      <c r="AE203" s="6"/>
      <c r="AF203" s="1"/>
      <c r="AG203" s="1"/>
      <c r="AH203" s="1"/>
      <c r="AI203" s="1"/>
      <c r="AJ203" s="1"/>
      <c r="AK203" s="1"/>
      <c r="AL203" s="1"/>
      <c r="AM203" s="1"/>
      <c r="AN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5"/>
      <c r="AB204" s="1"/>
      <c r="AC204" s="1"/>
      <c r="AD204" s="1"/>
      <c r="AE204" s="6"/>
      <c r="AF204" s="1"/>
      <c r="AG204" s="1"/>
      <c r="AH204" s="1"/>
      <c r="AI204" s="1"/>
      <c r="AJ204" s="1"/>
      <c r="AK204" s="1"/>
      <c r="AL204" s="1"/>
      <c r="AM204" s="1"/>
      <c r="AN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5"/>
      <c r="AB205" s="1"/>
      <c r="AC205" s="1"/>
      <c r="AD205" s="1"/>
      <c r="AE205" s="6"/>
      <c r="AF205" s="1"/>
      <c r="AG205" s="1"/>
      <c r="AH205" s="1"/>
      <c r="AI205" s="1"/>
      <c r="AJ205" s="1"/>
      <c r="AK205" s="1"/>
      <c r="AL205" s="1"/>
      <c r="AM205" s="1"/>
      <c r="AN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5"/>
      <c r="AB206" s="1"/>
      <c r="AC206" s="1"/>
      <c r="AD206" s="1"/>
      <c r="AE206" s="6"/>
      <c r="AF206" s="1"/>
      <c r="AG206" s="1"/>
      <c r="AH206" s="1"/>
      <c r="AI206" s="1"/>
      <c r="AJ206" s="1"/>
      <c r="AK206" s="1"/>
      <c r="AL206" s="1"/>
      <c r="AM206" s="1"/>
      <c r="AN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5"/>
      <c r="AB207" s="1"/>
      <c r="AC207" s="1"/>
      <c r="AD207" s="1"/>
      <c r="AE207" s="6"/>
      <c r="AF207" s="1"/>
      <c r="AG207" s="1"/>
      <c r="AH207" s="1"/>
      <c r="AI207" s="1"/>
      <c r="AJ207" s="1"/>
      <c r="AK207" s="1"/>
      <c r="AL207" s="1"/>
      <c r="AM207" s="1"/>
      <c r="AN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5"/>
      <c r="AB208" s="1"/>
      <c r="AC208" s="1"/>
      <c r="AD208" s="1"/>
      <c r="AE208" s="6"/>
      <c r="AF208" s="1"/>
      <c r="AG208" s="1"/>
      <c r="AH208" s="1"/>
      <c r="AI208" s="1"/>
      <c r="AJ208" s="1"/>
      <c r="AK208" s="1"/>
      <c r="AL208" s="1"/>
      <c r="AM208" s="1"/>
      <c r="AN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5"/>
      <c r="AB209" s="1"/>
      <c r="AC209" s="1"/>
      <c r="AD209" s="1"/>
      <c r="AE209" s="6"/>
      <c r="AF209" s="1"/>
      <c r="AG209" s="1"/>
      <c r="AH209" s="1"/>
      <c r="AI209" s="1"/>
      <c r="AJ209" s="1"/>
      <c r="AK209" s="1"/>
      <c r="AL209" s="1"/>
      <c r="AM209" s="1"/>
      <c r="AN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5"/>
      <c r="AB210" s="1"/>
      <c r="AC210" s="1"/>
      <c r="AD210" s="1"/>
      <c r="AE210" s="6"/>
      <c r="AF210" s="1"/>
      <c r="AG210" s="1"/>
      <c r="AH210" s="1"/>
      <c r="AI210" s="1"/>
      <c r="AJ210" s="1"/>
      <c r="AK210" s="1"/>
      <c r="AL210" s="1"/>
      <c r="AM210" s="1"/>
      <c r="AN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5"/>
      <c r="AB211" s="1"/>
      <c r="AC211" s="1"/>
      <c r="AD211" s="1"/>
      <c r="AE211" s="6"/>
      <c r="AF211" s="1"/>
      <c r="AG211" s="1"/>
      <c r="AH211" s="1"/>
      <c r="AI211" s="1"/>
      <c r="AJ211" s="1"/>
      <c r="AK211" s="1"/>
      <c r="AL211" s="1"/>
      <c r="AM211" s="1"/>
      <c r="AN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5"/>
      <c r="AB212" s="1"/>
      <c r="AC212" s="1"/>
      <c r="AD212" s="1"/>
      <c r="AE212" s="6"/>
      <c r="AF212" s="1"/>
      <c r="AG212" s="1"/>
      <c r="AH212" s="1"/>
      <c r="AI212" s="1"/>
      <c r="AJ212" s="1"/>
      <c r="AK212" s="1"/>
      <c r="AL212" s="1"/>
      <c r="AM212" s="1"/>
      <c r="AN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5"/>
      <c r="AB213" s="1"/>
      <c r="AC213" s="1"/>
      <c r="AD213" s="1"/>
      <c r="AE213" s="6"/>
      <c r="AF213" s="1"/>
      <c r="AG213" s="1"/>
      <c r="AH213" s="1"/>
      <c r="AI213" s="1"/>
      <c r="AJ213" s="1"/>
      <c r="AK213" s="1"/>
      <c r="AL213" s="1"/>
      <c r="AM213" s="1"/>
      <c r="AN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5"/>
      <c r="AB214" s="1"/>
      <c r="AC214" s="1"/>
      <c r="AD214" s="1"/>
      <c r="AE214" s="6"/>
      <c r="AF214" s="1"/>
      <c r="AG214" s="1"/>
      <c r="AH214" s="1"/>
      <c r="AI214" s="1"/>
      <c r="AJ214" s="1"/>
      <c r="AK214" s="1"/>
      <c r="AL214" s="1"/>
      <c r="AM214" s="1"/>
      <c r="AN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5"/>
      <c r="AB215" s="1"/>
      <c r="AC215" s="1"/>
      <c r="AD215" s="1"/>
      <c r="AE215" s="6"/>
      <c r="AF215" s="1"/>
      <c r="AG215" s="1"/>
      <c r="AH215" s="1"/>
      <c r="AI215" s="1"/>
      <c r="AJ215" s="1"/>
      <c r="AK215" s="1"/>
      <c r="AL215" s="1"/>
      <c r="AM215" s="1"/>
      <c r="AN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5"/>
      <c r="AB216" s="1"/>
      <c r="AC216" s="1"/>
      <c r="AD216" s="1"/>
      <c r="AE216" s="6"/>
      <c r="AF216" s="1"/>
      <c r="AG216" s="1"/>
      <c r="AH216" s="1"/>
      <c r="AI216" s="1"/>
      <c r="AJ216" s="1"/>
      <c r="AK216" s="1"/>
      <c r="AL216" s="1"/>
      <c r="AM216" s="1"/>
      <c r="AN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5"/>
      <c r="AB217" s="1"/>
      <c r="AC217" s="1"/>
      <c r="AD217" s="1"/>
      <c r="AE217" s="6"/>
      <c r="AF217" s="1"/>
      <c r="AG217" s="1"/>
      <c r="AH217" s="1"/>
      <c r="AI217" s="1"/>
      <c r="AJ217" s="1"/>
      <c r="AK217" s="1"/>
      <c r="AL217" s="1"/>
      <c r="AM217" s="1"/>
      <c r="AN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5"/>
      <c r="AB218" s="1"/>
      <c r="AC218" s="1"/>
      <c r="AD218" s="1"/>
      <c r="AE218" s="6"/>
      <c r="AF218" s="1"/>
      <c r="AG218" s="1"/>
      <c r="AH218" s="1"/>
      <c r="AI218" s="1"/>
      <c r="AJ218" s="1"/>
      <c r="AK218" s="1"/>
      <c r="AL218" s="1"/>
      <c r="AM218" s="1"/>
      <c r="AN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5"/>
      <c r="AB219" s="1"/>
      <c r="AC219" s="1"/>
      <c r="AD219" s="1"/>
      <c r="AE219" s="6"/>
      <c r="AF219" s="1"/>
      <c r="AG219" s="1"/>
      <c r="AH219" s="1"/>
      <c r="AI219" s="1"/>
      <c r="AJ219" s="1"/>
      <c r="AK219" s="1"/>
      <c r="AL219" s="1"/>
      <c r="AM219" s="1"/>
      <c r="AN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5"/>
      <c r="AB220" s="1"/>
      <c r="AC220" s="1"/>
      <c r="AD220" s="1"/>
      <c r="AE220" s="6"/>
      <c r="AF220" s="1"/>
      <c r="AG220" s="1"/>
      <c r="AH220" s="1"/>
      <c r="AI220" s="1"/>
      <c r="AJ220" s="1"/>
      <c r="AK220" s="1"/>
      <c r="AL220" s="1"/>
      <c r="AM220" s="1"/>
      <c r="AN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5"/>
      <c r="AB221" s="1"/>
      <c r="AC221" s="1"/>
      <c r="AD221" s="1"/>
      <c r="AE221" s="6"/>
      <c r="AF221" s="1"/>
      <c r="AG221" s="1"/>
      <c r="AH221" s="1"/>
      <c r="AI221" s="1"/>
      <c r="AJ221" s="1"/>
      <c r="AK221" s="1"/>
      <c r="AL221" s="1"/>
      <c r="AM221" s="1"/>
      <c r="AN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5"/>
      <c r="AB222" s="1"/>
      <c r="AC222" s="1"/>
      <c r="AD222" s="1"/>
      <c r="AE222" s="6"/>
      <c r="AF222" s="1"/>
      <c r="AG222" s="1"/>
      <c r="AH222" s="1"/>
      <c r="AI222" s="1"/>
      <c r="AJ222" s="1"/>
      <c r="AK222" s="1"/>
      <c r="AL222" s="1"/>
      <c r="AM222" s="1"/>
      <c r="AN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5"/>
      <c r="AB223" s="1"/>
      <c r="AC223" s="1"/>
      <c r="AD223" s="1"/>
      <c r="AE223" s="6"/>
      <c r="AF223" s="1"/>
      <c r="AG223" s="1"/>
      <c r="AH223" s="1"/>
      <c r="AI223" s="1"/>
      <c r="AJ223" s="1"/>
      <c r="AK223" s="1"/>
      <c r="AL223" s="1"/>
      <c r="AM223" s="1"/>
      <c r="AN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5"/>
      <c r="AB224" s="1"/>
      <c r="AC224" s="1"/>
      <c r="AD224" s="1"/>
      <c r="AE224" s="6"/>
      <c r="AF224" s="1"/>
      <c r="AG224" s="1"/>
      <c r="AH224" s="1"/>
      <c r="AI224" s="1"/>
      <c r="AJ224" s="1"/>
      <c r="AK224" s="1"/>
      <c r="AL224" s="1"/>
      <c r="AM224" s="1"/>
      <c r="AN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5"/>
      <c r="AB225" s="1"/>
      <c r="AC225" s="1"/>
      <c r="AD225" s="1"/>
      <c r="AE225" s="6"/>
      <c r="AF225" s="1"/>
      <c r="AG225" s="1"/>
      <c r="AH225" s="1"/>
      <c r="AI225" s="1"/>
      <c r="AJ225" s="1"/>
      <c r="AK225" s="1"/>
      <c r="AL225" s="1"/>
      <c r="AM225" s="1"/>
      <c r="AN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5"/>
      <c r="AB226" s="1"/>
      <c r="AC226" s="1"/>
      <c r="AD226" s="1"/>
      <c r="AE226" s="6"/>
      <c r="AF226" s="1"/>
      <c r="AG226" s="1"/>
      <c r="AH226" s="1"/>
      <c r="AI226" s="1"/>
      <c r="AJ226" s="1"/>
      <c r="AK226" s="1"/>
      <c r="AL226" s="1"/>
      <c r="AM226" s="1"/>
      <c r="AN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5"/>
      <c r="AB227" s="1"/>
      <c r="AC227" s="1"/>
      <c r="AD227" s="1"/>
      <c r="AE227" s="6"/>
      <c r="AF227" s="1"/>
      <c r="AG227" s="1"/>
      <c r="AH227" s="1"/>
      <c r="AI227" s="1"/>
      <c r="AJ227" s="1"/>
      <c r="AK227" s="1"/>
      <c r="AL227" s="1"/>
      <c r="AM227" s="1"/>
      <c r="AN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5"/>
      <c r="AB228" s="1"/>
      <c r="AC228" s="1"/>
      <c r="AD228" s="1"/>
      <c r="AE228" s="6"/>
      <c r="AF228" s="1"/>
      <c r="AG228" s="1"/>
      <c r="AH228" s="1"/>
      <c r="AI228" s="1"/>
      <c r="AJ228" s="1"/>
      <c r="AK228" s="1"/>
      <c r="AL228" s="1"/>
      <c r="AM228" s="1"/>
      <c r="AN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5"/>
      <c r="AB229" s="1"/>
      <c r="AC229" s="1"/>
      <c r="AD229" s="1"/>
      <c r="AE229" s="6"/>
      <c r="AF229" s="1"/>
      <c r="AG229" s="1"/>
      <c r="AH229" s="1"/>
      <c r="AI229" s="1"/>
      <c r="AJ229" s="1"/>
      <c r="AK229" s="1"/>
      <c r="AL229" s="1"/>
      <c r="AM229" s="1"/>
      <c r="AN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5"/>
      <c r="AB230" s="1"/>
      <c r="AC230" s="1"/>
      <c r="AD230" s="1"/>
      <c r="AE230" s="6"/>
      <c r="AF230" s="1"/>
      <c r="AG230" s="1"/>
      <c r="AH230" s="1"/>
      <c r="AI230" s="1"/>
      <c r="AJ230" s="1"/>
      <c r="AK230" s="1"/>
      <c r="AL230" s="1"/>
      <c r="AM230" s="1"/>
      <c r="AN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5"/>
      <c r="AB231" s="1"/>
      <c r="AC231" s="1"/>
      <c r="AD231" s="1"/>
      <c r="AE231" s="6"/>
      <c r="AF231" s="1"/>
      <c r="AG231" s="1"/>
      <c r="AH231" s="1"/>
      <c r="AI231" s="1"/>
      <c r="AJ231" s="1"/>
      <c r="AK231" s="1"/>
      <c r="AL231" s="1"/>
      <c r="AM231" s="1"/>
      <c r="AN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5"/>
      <c r="AB232" s="1"/>
      <c r="AC232" s="1"/>
      <c r="AD232" s="1"/>
      <c r="AE232" s="6"/>
      <c r="AF232" s="1"/>
      <c r="AG232" s="1"/>
      <c r="AH232" s="1"/>
      <c r="AI232" s="1"/>
      <c r="AJ232" s="1"/>
      <c r="AK232" s="1"/>
      <c r="AL232" s="1"/>
      <c r="AM232" s="1"/>
      <c r="AN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5"/>
      <c r="AB233" s="1"/>
      <c r="AC233" s="1"/>
      <c r="AD233" s="1"/>
      <c r="AE233" s="6"/>
      <c r="AF233" s="1"/>
      <c r="AG233" s="1"/>
      <c r="AH233" s="1"/>
      <c r="AI233" s="1"/>
      <c r="AJ233" s="1"/>
      <c r="AK233" s="1"/>
      <c r="AL233" s="1"/>
      <c r="AM233" s="1"/>
      <c r="AN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5"/>
      <c r="AB234" s="1"/>
      <c r="AC234" s="1"/>
      <c r="AD234" s="1"/>
      <c r="AE234" s="6"/>
      <c r="AF234" s="1"/>
      <c r="AG234" s="1"/>
      <c r="AH234" s="1"/>
      <c r="AI234" s="1"/>
      <c r="AJ234" s="1"/>
      <c r="AK234" s="1"/>
      <c r="AL234" s="1"/>
      <c r="AM234" s="1"/>
      <c r="AN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5"/>
      <c r="AB235" s="1"/>
      <c r="AC235" s="1"/>
      <c r="AD235" s="1"/>
      <c r="AE235" s="6"/>
      <c r="AF235" s="1"/>
      <c r="AG235" s="1"/>
      <c r="AH235" s="1"/>
      <c r="AI235" s="1"/>
      <c r="AJ235" s="1"/>
      <c r="AK235" s="1"/>
      <c r="AL235" s="1"/>
      <c r="AM235" s="1"/>
      <c r="AN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5"/>
      <c r="AB236" s="1"/>
      <c r="AC236" s="1"/>
      <c r="AD236" s="1"/>
      <c r="AE236" s="6"/>
      <c r="AF236" s="1"/>
      <c r="AG236" s="1"/>
      <c r="AH236" s="1"/>
      <c r="AI236" s="1"/>
      <c r="AJ236" s="1"/>
      <c r="AK236" s="1"/>
      <c r="AL236" s="1"/>
      <c r="AM236" s="1"/>
      <c r="AN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5"/>
      <c r="AB237" s="1"/>
      <c r="AC237" s="1"/>
      <c r="AD237" s="1"/>
      <c r="AE237" s="6"/>
      <c r="AF237" s="1"/>
      <c r="AG237" s="1"/>
      <c r="AH237" s="1"/>
      <c r="AI237" s="1"/>
      <c r="AJ237" s="1"/>
      <c r="AK237" s="1"/>
      <c r="AL237" s="1"/>
      <c r="AM237" s="1"/>
      <c r="AN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5"/>
      <c r="AB238" s="1"/>
      <c r="AC238" s="1"/>
      <c r="AD238" s="1"/>
      <c r="AE238" s="6"/>
      <c r="AF238" s="1"/>
      <c r="AG238" s="1"/>
      <c r="AH238" s="1"/>
      <c r="AI238" s="1"/>
      <c r="AJ238" s="1"/>
      <c r="AK238" s="1"/>
      <c r="AL238" s="1"/>
      <c r="AM238" s="1"/>
      <c r="AN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5"/>
      <c r="AB239" s="1"/>
      <c r="AC239" s="1"/>
      <c r="AD239" s="1"/>
      <c r="AE239" s="6"/>
      <c r="AF239" s="1"/>
      <c r="AG239" s="1"/>
      <c r="AH239" s="1"/>
      <c r="AI239" s="1"/>
      <c r="AJ239" s="1"/>
      <c r="AK239" s="1"/>
      <c r="AL239" s="1"/>
      <c r="AM239" s="1"/>
      <c r="AN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5"/>
      <c r="AB240" s="1"/>
      <c r="AC240" s="1"/>
      <c r="AD240" s="1"/>
      <c r="AE240" s="6"/>
      <c r="AF240" s="1"/>
      <c r="AG240" s="1"/>
      <c r="AH240" s="1"/>
      <c r="AI240" s="1"/>
      <c r="AJ240" s="1"/>
      <c r="AK240" s="1"/>
      <c r="AL240" s="1"/>
      <c r="AM240" s="1"/>
      <c r="AN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5"/>
      <c r="AB241" s="1"/>
      <c r="AC241" s="1"/>
      <c r="AD241" s="1"/>
      <c r="AE241" s="6"/>
      <c r="AF241" s="1"/>
      <c r="AG241" s="1"/>
      <c r="AH241" s="1"/>
      <c r="AI241" s="1"/>
      <c r="AJ241" s="1"/>
      <c r="AK241" s="1"/>
      <c r="AL241" s="1"/>
      <c r="AM241" s="1"/>
      <c r="AN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5"/>
      <c r="AB242" s="1"/>
      <c r="AC242" s="1"/>
      <c r="AD242" s="1"/>
      <c r="AE242" s="6"/>
      <c r="AF242" s="1"/>
      <c r="AG242" s="1"/>
      <c r="AH242" s="1"/>
      <c r="AI242" s="1"/>
      <c r="AJ242" s="1"/>
      <c r="AK242" s="1"/>
      <c r="AL242" s="1"/>
      <c r="AM242" s="1"/>
      <c r="AN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5"/>
      <c r="AB243" s="1"/>
      <c r="AC243" s="1"/>
      <c r="AD243" s="1"/>
      <c r="AE243" s="6"/>
      <c r="AF243" s="1"/>
      <c r="AG243" s="1"/>
      <c r="AH243" s="1"/>
      <c r="AI243" s="1"/>
      <c r="AJ243" s="1"/>
      <c r="AK243" s="1"/>
      <c r="AL243" s="1"/>
      <c r="AM243" s="1"/>
      <c r="AN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5"/>
      <c r="AB244" s="1"/>
      <c r="AC244" s="1"/>
      <c r="AD244" s="1"/>
      <c r="AE244" s="6"/>
      <c r="AF244" s="1"/>
      <c r="AG244" s="1"/>
      <c r="AH244" s="1"/>
      <c r="AI244" s="1"/>
      <c r="AJ244" s="1"/>
      <c r="AK244" s="1"/>
      <c r="AL244" s="1"/>
      <c r="AM244" s="1"/>
      <c r="AN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5"/>
      <c r="AB245" s="1"/>
      <c r="AC245" s="1"/>
      <c r="AD245" s="1"/>
      <c r="AE245" s="6"/>
      <c r="AF245" s="1"/>
      <c r="AG245" s="1"/>
      <c r="AH245" s="1"/>
      <c r="AI245" s="1"/>
      <c r="AJ245" s="1"/>
      <c r="AK245" s="1"/>
      <c r="AL245" s="1"/>
      <c r="AM245" s="1"/>
      <c r="AN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5"/>
      <c r="AB246" s="1"/>
      <c r="AC246" s="1"/>
      <c r="AD246" s="1"/>
      <c r="AE246" s="6"/>
      <c r="AF246" s="1"/>
      <c r="AG246" s="1"/>
      <c r="AH246" s="1"/>
      <c r="AI246" s="1"/>
      <c r="AJ246" s="1"/>
      <c r="AK246" s="1"/>
      <c r="AL246" s="1"/>
      <c r="AM246" s="1"/>
      <c r="AN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5"/>
      <c r="AB247" s="1"/>
      <c r="AC247" s="1"/>
      <c r="AD247" s="1"/>
      <c r="AE247" s="6"/>
      <c r="AF247" s="1"/>
      <c r="AG247" s="1"/>
      <c r="AH247" s="1"/>
      <c r="AI247" s="1"/>
      <c r="AJ247" s="1"/>
      <c r="AK247" s="1"/>
      <c r="AL247" s="1"/>
      <c r="AM247" s="1"/>
      <c r="AN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5"/>
      <c r="AB248" s="1"/>
      <c r="AC248" s="1"/>
      <c r="AD248" s="1"/>
      <c r="AE248" s="6"/>
      <c r="AF248" s="1"/>
      <c r="AG248" s="1"/>
      <c r="AH248" s="1"/>
      <c r="AI248" s="1"/>
      <c r="AJ248" s="1"/>
      <c r="AK248" s="1"/>
      <c r="AL248" s="1"/>
      <c r="AM248" s="1"/>
      <c r="AN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5"/>
      <c r="AB249" s="1"/>
      <c r="AC249" s="1"/>
      <c r="AD249" s="1"/>
      <c r="AE249" s="6"/>
      <c r="AF249" s="1"/>
      <c r="AG249" s="1"/>
      <c r="AH249" s="1"/>
      <c r="AI249" s="1"/>
      <c r="AJ249" s="1"/>
      <c r="AK249" s="1"/>
      <c r="AL249" s="1"/>
      <c r="AM249" s="1"/>
      <c r="AN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5"/>
      <c r="AB250" s="1"/>
      <c r="AC250" s="1"/>
      <c r="AD250" s="1"/>
      <c r="AE250" s="6"/>
      <c r="AF250" s="1"/>
      <c r="AG250" s="1"/>
      <c r="AH250" s="1"/>
      <c r="AI250" s="1"/>
      <c r="AJ250" s="1"/>
      <c r="AK250" s="1"/>
      <c r="AL250" s="1"/>
      <c r="AM250" s="1"/>
      <c r="AN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5"/>
      <c r="AB251" s="1"/>
      <c r="AC251" s="1"/>
      <c r="AD251" s="1"/>
      <c r="AE251" s="6"/>
      <c r="AF251" s="1"/>
      <c r="AG251" s="1"/>
      <c r="AH251" s="1"/>
      <c r="AI251" s="1"/>
      <c r="AJ251" s="1"/>
      <c r="AK251" s="1"/>
      <c r="AL251" s="1"/>
      <c r="AM251" s="1"/>
      <c r="AN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5"/>
      <c r="AB252" s="1"/>
      <c r="AC252" s="1"/>
      <c r="AD252" s="1"/>
      <c r="AE252" s="6"/>
      <c r="AF252" s="1"/>
      <c r="AG252" s="1"/>
      <c r="AH252" s="1"/>
      <c r="AI252" s="1"/>
      <c r="AJ252" s="1"/>
      <c r="AK252" s="1"/>
      <c r="AL252" s="1"/>
      <c r="AM252" s="1"/>
      <c r="AN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5"/>
      <c r="AB253" s="1"/>
      <c r="AC253" s="1"/>
      <c r="AD253" s="1"/>
      <c r="AE253" s="6"/>
      <c r="AF253" s="1"/>
      <c r="AG253" s="1"/>
      <c r="AH253" s="1"/>
      <c r="AI253" s="1"/>
      <c r="AJ253" s="1"/>
      <c r="AK253" s="1"/>
      <c r="AL253" s="1"/>
      <c r="AM253" s="1"/>
      <c r="AN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5"/>
      <c r="AB254" s="1"/>
      <c r="AC254" s="1"/>
      <c r="AD254" s="1"/>
      <c r="AE254" s="6"/>
      <c r="AF254" s="1"/>
      <c r="AG254" s="1"/>
      <c r="AH254" s="1"/>
      <c r="AI254" s="1"/>
      <c r="AJ254" s="1"/>
      <c r="AK254" s="1"/>
      <c r="AL254" s="1"/>
      <c r="AM254" s="1"/>
      <c r="AN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5"/>
      <c r="AB255" s="1"/>
      <c r="AC255" s="1"/>
      <c r="AD255" s="1"/>
      <c r="AE255" s="6"/>
      <c r="AF255" s="1"/>
      <c r="AG255" s="1"/>
      <c r="AH255" s="1"/>
      <c r="AI255" s="1"/>
      <c r="AJ255" s="1"/>
      <c r="AK255" s="1"/>
      <c r="AL255" s="1"/>
      <c r="AM255" s="1"/>
      <c r="AN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5"/>
      <c r="AB256" s="1"/>
      <c r="AC256" s="1"/>
      <c r="AD256" s="1"/>
      <c r="AE256" s="6"/>
      <c r="AF256" s="1"/>
      <c r="AG256" s="1"/>
      <c r="AH256" s="1"/>
      <c r="AI256" s="1"/>
      <c r="AJ256" s="1"/>
      <c r="AK256" s="1"/>
      <c r="AL256" s="1"/>
      <c r="AM256" s="1"/>
      <c r="AN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5"/>
      <c r="AB257" s="1"/>
      <c r="AC257" s="1"/>
      <c r="AD257" s="1"/>
      <c r="AE257" s="6"/>
      <c r="AF257" s="1"/>
      <c r="AG257" s="1"/>
      <c r="AH257" s="1"/>
      <c r="AI257" s="1"/>
      <c r="AJ257" s="1"/>
      <c r="AK257" s="1"/>
      <c r="AL257" s="1"/>
      <c r="AM257" s="1"/>
      <c r="AN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5"/>
      <c r="AB258" s="1"/>
      <c r="AC258" s="1"/>
      <c r="AD258" s="1"/>
      <c r="AE258" s="6"/>
      <c r="AF258" s="1"/>
      <c r="AG258" s="1"/>
      <c r="AH258" s="1"/>
      <c r="AI258" s="1"/>
      <c r="AJ258" s="1"/>
      <c r="AK258" s="1"/>
      <c r="AL258" s="1"/>
      <c r="AM258" s="1"/>
      <c r="AN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5"/>
      <c r="AB259" s="1"/>
      <c r="AC259" s="1"/>
      <c r="AD259" s="1"/>
      <c r="AE259" s="6"/>
      <c r="AF259" s="1"/>
      <c r="AG259" s="1"/>
      <c r="AH259" s="1"/>
      <c r="AI259" s="1"/>
      <c r="AJ259" s="1"/>
      <c r="AK259" s="1"/>
      <c r="AL259" s="1"/>
      <c r="AM259" s="1"/>
      <c r="AN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5"/>
      <c r="AB260" s="1"/>
      <c r="AC260" s="1"/>
      <c r="AD260" s="1"/>
      <c r="AE260" s="6"/>
      <c r="AF260" s="1"/>
      <c r="AG260" s="1"/>
      <c r="AH260" s="1"/>
      <c r="AI260" s="1"/>
      <c r="AJ260" s="1"/>
      <c r="AK260" s="1"/>
      <c r="AL260" s="1"/>
      <c r="AM260" s="1"/>
      <c r="AN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5"/>
      <c r="AB261" s="1"/>
      <c r="AC261" s="1"/>
      <c r="AD261" s="1"/>
      <c r="AE261" s="6"/>
      <c r="AF261" s="1"/>
      <c r="AG261" s="1"/>
      <c r="AH261" s="1"/>
      <c r="AI261" s="1"/>
      <c r="AJ261" s="1"/>
      <c r="AK261" s="1"/>
      <c r="AL261" s="1"/>
      <c r="AM261" s="1"/>
      <c r="AN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5"/>
      <c r="AB262" s="1"/>
      <c r="AC262" s="1"/>
      <c r="AD262" s="1"/>
      <c r="AE262" s="6"/>
      <c r="AF262" s="1"/>
      <c r="AG262" s="1"/>
      <c r="AH262" s="1"/>
      <c r="AI262" s="1"/>
      <c r="AJ262" s="1"/>
      <c r="AK262" s="1"/>
      <c r="AL262" s="1"/>
      <c r="AM262" s="1"/>
      <c r="AN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5"/>
      <c r="AB263" s="1"/>
      <c r="AC263" s="1"/>
      <c r="AD263" s="1"/>
      <c r="AE263" s="6"/>
      <c r="AF263" s="1"/>
      <c r="AG263" s="1"/>
      <c r="AH263" s="1"/>
      <c r="AI263" s="1"/>
      <c r="AJ263" s="1"/>
      <c r="AK263" s="1"/>
      <c r="AL263" s="1"/>
      <c r="AM263" s="1"/>
      <c r="AN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5"/>
      <c r="AB264" s="1"/>
      <c r="AC264" s="1"/>
      <c r="AD264" s="1"/>
      <c r="AE264" s="6"/>
      <c r="AF264" s="1"/>
      <c r="AG264" s="1"/>
      <c r="AH264" s="1"/>
      <c r="AI264" s="1"/>
      <c r="AJ264" s="1"/>
      <c r="AK264" s="1"/>
      <c r="AL264" s="1"/>
      <c r="AM264" s="1"/>
      <c r="AN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5"/>
      <c r="AB265" s="1"/>
      <c r="AC265" s="1"/>
      <c r="AD265" s="1"/>
      <c r="AE265" s="6"/>
      <c r="AF265" s="1"/>
      <c r="AG265" s="1"/>
      <c r="AH265" s="1"/>
      <c r="AI265" s="1"/>
      <c r="AJ265" s="1"/>
      <c r="AK265" s="1"/>
      <c r="AL265" s="1"/>
      <c r="AM265" s="1"/>
      <c r="AN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5"/>
      <c r="AB266" s="1"/>
      <c r="AC266" s="1"/>
      <c r="AD266" s="1"/>
      <c r="AE266" s="6"/>
      <c r="AF266" s="1"/>
      <c r="AG266" s="1"/>
      <c r="AH266" s="1"/>
      <c r="AI266" s="1"/>
      <c r="AJ266" s="1"/>
      <c r="AK266" s="1"/>
      <c r="AL266" s="1"/>
      <c r="AM266" s="1"/>
      <c r="AN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5"/>
      <c r="AB267" s="1"/>
      <c r="AC267" s="1"/>
      <c r="AD267" s="1"/>
      <c r="AE267" s="6"/>
      <c r="AF267" s="1"/>
      <c r="AG267" s="1"/>
      <c r="AH267" s="1"/>
      <c r="AI267" s="1"/>
      <c r="AJ267" s="1"/>
      <c r="AK267" s="1"/>
      <c r="AL267" s="1"/>
      <c r="AM267" s="1"/>
      <c r="AN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5"/>
      <c r="AB268" s="1"/>
      <c r="AC268" s="1"/>
      <c r="AD268" s="1"/>
      <c r="AE268" s="6"/>
      <c r="AF268" s="1"/>
      <c r="AG268" s="1"/>
      <c r="AH268" s="1"/>
      <c r="AI268" s="1"/>
      <c r="AJ268" s="1"/>
      <c r="AK268" s="1"/>
      <c r="AL268" s="1"/>
      <c r="AM268" s="1"/>
      <c r="AN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5"/>
      <c r="AB269" s="1"/>
      <c r="AC269" s="1"/>
      <c r="AD269" s="1"/>
      <c r="AE269" s="6"/>
      <c r="AF269" s="1"/>
      <c r="AG269" s="1"/>
      <c r="AH269" s="1"/>
      <c r="AI269" s="1"/>
      <c r="AJ269" s="1"/>
      <c r="AK269" s="1"/>
      <c r="AL269" s="1"/>
      <c r="AM269" s="1"/>
      <c r="AN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5"/>
      <c r="AB270" s="1"/>
      <c r="AC270" s="1"/>
      <c r="AD270" s="1"/>
      <c r="AE270" s="6"/>
      <c r="AF270" s="1"/>
      <c r="AG270" s="1"/>
      <c r="AH270" s="1"/>
      <c r="AI270" s="1"/>
      <c r="AJ270" s="1"/>
      <c r="AK270" s="1"/>
      <c r="AL270" s="1"/>
      <c r="AM270" s="1"/>
      <c r="AN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5"/>
      <c r="AB271" s="1"/>
      <c r="AC271" s="1"/>
      <c r="AD271" s="1"/>
      <c r="AE271" s="6"/>
      <c r="AF271" s="1"/>
      <c r="AG271" s="1"/>
      <c r="AH271" s="1"/>
      <c r="AI271" s="1"/>
      <c r="AJ271" s="1"/>
      <c r="AK271" s="1"/>
      <c r="AL271" s="1"/>
      <c r="AM271" s="1"/>
      <c r="AN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5"/>
      <c r="AB272" s="1"/>
      <c r="AC272" s="1"/>
      <c r="AD272" s="1"/>
      <c r="AE272" s="6"/>
      <c r="AF272" s="1"/>
      <c r="AG272" s="1"/>
      <c r="AH272" s="1"/>
      <c r="AI272" s="1"/>
      <c r="AJ272" s="1"/>
      <c r="AK272" s="1"/>
      <c r="AL272" s="1"/>
      <c r="AM272" s="1"/>
      <c r="AN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5"/>
      <c r="AB273" s="1"/>
      <c r="AC273" s="1"/>
      <c r="AD273" s="1"/>
      <c r="AE273" s="6"/>
      <c r="AF273" s="1"/>
      <c r="AG273" s="1"/>
      <c r="AH273" s="1"/>
      <c r="AI273" s="1"/>
      <c r="AJ273" s="1"/>
      <c r="AK273" s="1"/>
      <c r="AL273" s="1"/>
      <c r="AM273" s="1"/>
      <c r="AN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5"/>
      <c r="AB274" s="1"/>
      <c r="AC274" s="1"/>
      <c r="AD274" s="1"/>
      <c r="AE274" s="6"/>
      <c r="AF274" s="1"/>
      <c r="AG274" s="1"/>
      <c r="AH274" s="1"/>
      <c r="AI274" s="1"/>
      <c r="AJ274" s="1"/>
      <c r="AK274" s="1"/>
      <c r="AL274" s="1"/>
      <c r="AM274" s="1"/>
      <c r="AN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5"/>
      <c r="AB275" s="1"/>
      <c r="AC275" s="1"/>
      <c r="AD275" s="1"/>
      <c r="AE275" s="6"/>
      <c r="AF275" s="1"/>
      <c r="AG275" s="1"/>
      <c r="AH275" s="1"/>
      <c r="AI275" s="1"/>
      <c r="AJ275" s="1"/>
      <c r="AK275" s="1"/>
      <c r="AL275" s="1"/>
      <c r="AM275" s="1"/>
      <c r="AN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5"/>
      <c r="AB276" s="1"/>
      <c r="AC276" s="1"/>
      <c r="AD276" s="1"/>
      <c r="AE276" s="6"/>
      <c r="AF276" s="1"/>
      <c r="AG276" s="1"/>
      <c r="AH276" s="1"/>
      <c r="AI276" s="1"/>
      <c r="AJ276" s="1"/>
      <c r="AK276" s="1"/>
      <c r="AL276" s="1"/>
      <c r="AM276" s="1"/>
      <c r="AN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5"/>
      <c r="AB277" s="1"/>
      <c r="AC277" s="1"/>
      <c r="AD277" s="1"/>
      <c r="AE277" s="6"/>
      <c r="AF277" s="1"/>
      <c r="AG277" s="1"/>
      <c r="AH277" s="1"/>
      <c r="AI277" s="1"/>
      <c r="AJ277" s="1"/>
      <c r="AK277" s="1"/>
      <c r="AL277" s="1"/>
      <c r="AM277" s="1"/>
      <c r="AN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5"/>
      <c r="AB278" s="1"/>
      <c r="AC278" s="1"/>
      <c r="AD278" s="1"/>
      <c r="AE278" s="6"/>
      <c r="AF278" s="1"/>
      <c r="AG278" s="1"/>
      <c r="AH278" s="1"/>
      <c r="AI278" s="1"/>
      <c r="AJ278" s="1"/>
      <c r="AK278" s="1"/>
      <c r="AL278" s="1"/>
      <c r="AM278" s="1"/>
      <c r="AN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5"/>
      <c r="AB279" s="1"/>
      <c r="AC279" s="1"/>
      <c r="AD279" s="1"/>
      <c r="AE279" s="6"/>
      <c r="AF279" s="1"/>
      <c r="AG279" s="1"/>
      <c r="AH279" s="1"/>
      <c r="AI279" s="1"/>
      <c r="AJ279" s="1"/>
      <c r="AK279" s="1"/>
      <c r="AL279" s="1"/>
      <c r="AM279" s="1"/>
      <c r="AN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5"/>
      <c r="AB280" s="1"/>
      <c r="AC280" s="1"/>
      <c r="AD280" s="1"/>
      <c r="AE280" s="6"/>
      <c r="AF280" s="1"/>
      <c r="AG280" s="1"/>
      <c r="AH280" s="1"/>
      <c r="AI280" s="1"/>
      <c r="AJ280" s="1"/>
      <c r="AK280" s="1"/>
      <c r="AL280" s="1"/>
      <c r="AM280" s="1"/>
      <c r="AN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5"/>
      <c r="AB281" s="1"/>
      <c r="AC281" s="1"/>
      <c r="AD281" s="1"/>
      <c r="AE281" s="6"/>
      <c r="AF281" s="1"/>
      <c r="AG281" s="1"/>
      <c r="AH281" s="1"/>
      <c r="AI281" s="1"/>
      <c r="AJ281" s="1"/>
      <c r="AK281" s="1"/>
      <c r="AL281" s="1"/>
      <c r="AM281" s="1"/>
      <c r="AN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5"/>
      <c r="AB282" s="1"/>
      <c r="AC282" s="1"/>
      <c r="AD282" s="1"/>
      <c r="AE282" s="6"/>
      <c r="AF282" s="1"/>
      <c r="AG282" s="1"/>
      <c r="AH282" s="1"/>
      <c r="AI282" s="1"/>
      <c r="AJ282" s="1"/>
      <c r="AK282" s="1"/>
      <c r="AL282" s="1"/>
      <c r="AM282" s="1"/>
      <c r="AN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5"/>
      <c r="AB283" s="1"/>
      <c r="AC283" s="1"/>
      <c r="AD283" s="1"/>
      <c r="AE283" s="6"/>
      <c r="AF283" s="1"/>
      <c r="AG283" s="1"/>
      <c r="AH283" s="1"/>
      <c r="AI283" s="1"/>
      <c r="AJ283" s="1"/>
      <c r="AK283" s="1"/>
      <c r="AL283" s="1"/>
      <c r="AM283" s="1"/>
      <c r="AN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5"/>
      <c r="AB284" s="1"/>
      <c r="AC284" s="1"/>
      <c r="AD284" s="1"/>
      <c r="AE284" s="6"/>
      <c r="AF284" s="1"/>
      <c r="AG284" s="1"/>
      <c r="AH284" s="1"/>
      <c r="AI284" s="1"/>
      <c r="AJ284" s="1"/>
      <c r="AK284" s="1"/>
      <c r="AL284" s="1"/>
      <c r="AM284" s="1"/>
      <c r="AN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5"/>
      <c r="AB285" s="1"/>
      <c r="AC285" s="1"/>
      <c r="AD285" s="1"/>
      <c r="AE285" s="6"/>
      <c r="AF285" s="1"/>
      <c r="AG285" s="1"/>
      <c r="AH285" s="1"/>
      <c r="AI285" s="1"/>
      <c r="AJ285" s="1"/>
      <c r="AK285" s="1"/>
      <c r="AL285" s="1"/>
      <c r="AM285" s="1"/>
      <c r="AN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5"/>
      <c r="AB286" s="1"/>
      <c r="AC286" s="1"/>
      <c r="AD286" s="1"/>
      <c r="AE286" s="6"/>
      <c r="AF286" s="1"/>
      <c r="AG286" s="1"/>
      <c r="AH286" s="1"/>
      <c r="AI286" s="1"/>
      <c r="AJ286" s="1"/>
      <c r="AK286" s="1"/>
      <c r="AL286" s="1"/>
      <c r="AM286" s="1"/>
      <c r="AN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5"/>
      <c r="AB287" s="1"/>
      <c r="AC287" s="1"/>
      <c r="AD287" s="1"/>
      <c r="AE287" s="6"/>
      <c r="AF287" s="1"/>
      <c r="AG287" s="1"/>
      <c r="AH287" s="1"/>
      <c r="AI287" s="1"/>
      <c r="AJ287" s="1"/>
      <c r="AK287" s="1"/>
      <c r="AL287" s="1"/>
      <c r="AM287" s="1"/>
      <c r="AN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5"/>
      <c r="AB288" s="1"/>
      <c r="AC288" s="1"/>
      <c r="AD288" s="1"/>
      <c r="AE288" s="6"/>
      <c r="AF288" s="1"/>
      <c r="AG288" s="1"/>
      <c r="AH288" s="1"/>
      <c r="AI288" s="1"/>
      <c r="AJ288" s="1"/>
      <c r="AK288" s="1"/>
      <c r="AL288" s="1"/>
      <c r="AM288" s="1"/>
      <c r="AN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5"/>
      <c r="AB289" s="1"/>
      <c r="AC289" s="1"/>
      <c r="AD289" s="1"/>
      <c r="AE289" s="6"/>
      <c r="AF289" s="1"/>
      <c r="AG289" s="1"/>
      <c r="AH289" s="1"/>
      <c r="AI289" s="1"/>
      <c r="AJ289" s="1"/>
      <c r="AK289" s="1"/>
      <c r="AL289" s="1"/>
      <c r="AM289" s="1"/>
      <c r="AN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5"/>
      <c r="AB290" s="1"/>
      <c r="AC290" s="1"/>
      <c r="AD290" s="1"/>
      <c r="AE290" s="6"/>
      <c r="AF290" s="1"/>
      <c r="AG290" s="1"/>
      <c r="AH290" s="1"/>
      <c r="AI290" s="1"/>
      <c r="AJ290" s="1"/>
      <c r="AK290" s="1"/>
      <c r="AL290" s="1"/>
      <c r="AM290" s="1"/>
      <c r="AN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5"/>
      <c r="AB291" s="1"/>
      <c r="AC291" s="1"/>
      <c r="AD291" s="1"/>
      <c r="AE291" s="6"/>
      <c r="AF291" s="1"/>
      <c r="AG291" s="1"/>
      <c r="AH291" s="1"/>
      <c r="AI291" s="1"/>
      <c r="AJ291" s="1"/>
      <c r="AK291" s="1"/>
      <c r="AL291" s="1"/>
      <c r="AM291" s="1"/>
      <c r="AN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5"/>
      <c r="AB292" s="1"/>
      <c r="AC292" s="1"/>
      <c r="AD292" s="1"/>
      <c r="AE292" s="6"/>
      <c r="AF292" s="1"/>
      <c r="AG292" s="1"/>
      <c r="AH292" s="1"/>
      <c r="AI292" s="1"/>
      <c r="AJ292" s="1"/>
      <c r="AK292" s="1"/>
      <c r="AL292" s="1"/>
      <c r="AM292" s="1"/>
      <c r="AN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5"/>
      <c r="AB293" s="1"/>
      <c r="AC293" s="1"/>
      <c r="AD293" s="1"/>
      <c r="AE293" s="6"/>
      <c r="AF293" s="1"/>
      <c r="AG293" s="1"/>
      <c r="AH293" s="1"/>
      <c r="AI293" s="1"/>
      <c r="AJ293" s="1"/>
      <c r="AK293" s="1"/>
      <c r="AL293" s="1"/>
      <c r="AM293" s="1"/>
      <c r="AN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5"/>
      <c r="AB294" s="1"/>
      <c r="AC294" s="1"/>
      <c r="AD294" s="1"/>
      <c r="AE294" s="6"/>
      <c r="AF294" s="1"/>
      <c r="AG294" s="1"/>
      <c r="AH294" s="1"/>
      <c r="AI294" s="1"/>
      <c r="AJ294" s="1"/>
      <c r="AK294" s="1"/>
      <c r="AL294" s="1"/>
      <c r="AM294" s="1"/>
      <c r="AN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5"/>
      <c r="AB295" s="1"/>
      <c r="AC295" s="1"/>
      <c r="AD295" s="1"/>
      <c r="AE295" s="6"/>
      <c r="AF295" s="1"/>
      <c r="AG295" s="1"/>
      <c r="AH295" s="1"/>
      <c r="AI295" s="1"/>
      <c r="AJ295" s="1"/>
      <c r="AK295" s="1"/>
      <c r="AL295" s="1"/>
      <c r="AM295" s="1"/>
      <c r="AN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5"/>
      <c r="AB296" s="1"/>
      <c r="AC296" s="1"/>
      <c r="AD296" s="1"/>
      <c r="AE296" s="6"/>
      <c r="AF296" s="1"/>
      <c r="AG296" s="1"/>
      <c r="AH296" s="1"/>
      <c r="AI296" s="1"/>
      <c r="AJ296" s="1"/>
      <c r="AK296" s="1"/>
      <c r="AL296" s="1"/>
      <c r="AM296" s="1"/>
      <c r="AN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5"/>
      <c r="AB297" s="1"/>
      <c r="AC297" s="1"/>
      <c r="AD297" s="1"/>
      <c r="AE297" s="6"/>
      <c r="AF297" s="1"/>
      <c r="AG297" s="1"/>
      <c r="AH297" s="1"/>
      <c r="AI297" s="1"/>
      <c r="AJ297" s="1"/>
      <c r="AK297" s="1"/>
      <c r="AL297" s="1"/>
      <c r="AM297" s="1"/>
      <c r="AN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5"/>
      <c r="AB298" s="1"/>
      <c r="AC298" s="1"/>
      <c r="AD298" s="1"/>
      <c r="AE298" s="6"/>
      <c r="AF298" s="1"/>
      <c r="AG298" s="1"/>
      <c r="AH298" s="1"/>
      <c r="AI298" s="1"/>
      <c r="AJ298" s="1"/>
      <c r="AK298" s="1"/>
      <c r="AL298" s="1"/>
      <c r="AM298" s="1"/>
      <c r="AN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5"/>
      <c r="AB299" s="1"/>
      <c r="AC299" s="1"/>
      <c r="AD299" s="1"/>
      <c r="AE299" s="6"/>
      <c r="AF299" s="1"/>
      <c r="AG299" s="1"/>
      <c r="AH299" s="1"/>
      <c r="AI299" s="1"/>
      <c r="AJ299" s="1"/>
      <c r="AK299" s="1"/>
      <c r="AL299" s="1"/>
      <c r="AM299" s="1"/>
      <c r="AN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5"/>
      <c r="AB300" s="1"/>
      <c r="AC300" s="1"/>
      <c r="AD300" s="1"/>
      <c r="AE300" s="6"/>
      <c r="AF300" s="1"/>
      <c r="AG300" s="1"/>
      <c r="AH300" s="1"/>
      <c r="AI300" s="1"/>
      <c r="AJ300" s="1"/>
      <c r="AK300" s="1"/>
      <c r="AL300" s="1"/>
      <c r="AM300" s="1"/>
      <c r="AN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5"/>
      <c r="AB301" s="1"/>
      <c r="AC301" s="1"/>
      <c r="AD301" s="1"/>
      <c r="AE301" s="6"/>
      <c r="AF301" s="1"/>
      <c r="AG301" s="1"/>
      <c r="AH301" s="1"/>
      <c r="AI301" s="1"/>
      <c r="AJ301" s="1"/>
      <c r="AK301" s="1"/>
      <c r="AL301" s="1"/>
      <c r="AM301" s="1"/>
      <c r="AN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5"/>
      <c r="AB302" s="1"/>
      <c r="AC302" s="1"/>
      <c r="AD302" s="1"/>
      <c r="AE302" s="6"/>
      <c r="AF302" s="1"/>
      <c r="AG302" s="1"/>
      <c r="AH302" s="1"/>
      <c r="AI302" s="1"/>
      <c r="AJ302" s="1"/>
      <c r="AK302" s="1"/>
      <c r="AL302" s="1"/>
      <c r="AM302" s="1"/>
      <c r="AN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5"/>
      <c r="AB303" s="1"/>
      <c r="AC303" s="1"/>
      <c r="AD303" s="1"/>
      <c r="AE303" s="6"/>
      <c r="AF303" s="1"/>
      <c r="AG303" s="1"/>
      <c r="AH303" s="1"/>
      <c r="AI303" s="1"/>
      <c r="AJ303" s="1"/>
      <c r="AK303" s="1"/>
      <c r="AL303" s="1"/>
      <c r="AM303" s="1"/>
      <c r="AN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5"/>
      <c r="AB304" s="1"/>
      <c r="AC304" s="1"/>
      <c r="AD304" s="1"/>
      <c r="AE304" s="6"/>
      <c r="AF304" s="1"/>
      <c r="AG304" s="1"/>
      <c r="AH304" s="1"/>
      <c r="AI304" s="1"/>
      <c r="AJ304" s="1"/>
      <c r="AK304" s="1"/>
      <c r="AL304" s="1"/>
      <c r="AM304" s="1"/>
      <c r="AN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5"/>
      <c r="AB305" s="1"/>
      <c r="AC305" s="1"/>
      <c r="AD305" s="1"/>
      <c r="AE305" s="6"/>
      <c r="AF305" s="1"/>
      <c r="AG305" s="1"/>
      <c r="AH305" s="1"/>
      <c r="AI305" s="1"/>
      <c r="AJ305" s="1"/>
      <c r="AK305" s="1"/>
      <c r="AL305" s="1"/>
      <c r="AM305" s="1"/>
      <c r="AN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5"/>
      <c r="AB306" s="1"/>
      <c r="AC306" s="1"/>
      <c r="AD306" s="1"/>
      <c r="AE306" s="6"/>
      <c r="AF306" s="1"/>
      <c r="AG306" s="1"/>
      <c r="AH306" s="1"/>
      <c r="AI306" s="1"/>
      <c r="AJ306" s="1"/>
      <c r="AK306" s="1"/>
      <c r="AL306" s="1"/>
      <c r="AM306" s="1"/>
      <c r="AN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5"/>
      <c r="AB307" s="1"/>
      <c r="AC307" s="1"/>
      <c r="AD307" s="1"/>
      <c r="AE307" s="6"/>
      <c r="AF307" s="1"/>
      <c r="AG307" s="1"/>
      <c r="AH307" s="1"/>
      <c r="AI307" s="1"/>
      <c r="AJ307" s="1"/>
      <c r="AK307" s="1"/>
      <c r="AL307" s="1"/>
      <c r="AM307" s="1"/>
      <c r="AN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5"/>
      <c r="AB308" s="1"/>
      <c r="AC308" s="1"/>
      <c r="AD308" s="1"/>
      <c r="AE308" s="6"/>
      <c r="AF308" s="1"/>
      <c r="AG308" s="1"/>
      <c r="AH308" s="1"/>
      <c r="AI308" s="1"/>
      <c r="AJ308" s="1"/>
      <c r="AK308" s="1"/>
      <c r="AL308" s="1"/>
      <c r="AM308" s="1"/>
      <c r="AN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5"/>
      <c r="AB309" s="1"/>
      <c r="AC309" s="1"/>
      <c r="AD309" s="1"/>
      <c r="AE309" s="6"/>
      <c r="AF309" s="1"/>
      <c r="AG309" s="1"/>
      <c r="AH309" s="1"/>
      <c r="AI309" s="1"/>
      <c r="AJ309" s="1"/>
      <c r="AK309" s="1"/>
      <c r="AL309" s="1"/>
      <c r="AM309" s="1"/>
      <c r="AN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5"/>
      <c r="AB310" s="1"/>
      <c r="AC310" s="1"/>
      <c r="AD310" s="1"/>
      <c r="AE310" s="6"/>
      <c r="AF310" s="1"/>
      <c r="AG310" s="1"/>
      <c r="AH310" s="1"/>
      <c r="AI310" s="1"/>
      <c r="AJ310" s="1"/>
      <c r="AK310" s="1"/>
      <c r="AL310" s="1"/>
      <c r="AM310" s="1"/>
      <c r="AN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5"/>
      <c r="AB311" s="1"/>
      <c r="AC311" s="1"/>
      <c r="AD311" s="1"/>
      <c r="AE311" s="6"/>
      <c r="AF311" s="1"/>
      <c r="AG311" s="1"/>
      <c r="AH311" s="1"/>
      <c r="AI311" s="1"/>
      <c r="AJ311" s="1"/>
      <c r="AK311" s="1"/>
      <c r="AL311" s="1"/>
      <c r="AM311" s="1"/>
      <c r="AN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5"/>
      <c r="AB312" s="1"/>
      <c r="AC312" s="1"/>
      <c r="AD312" s="1"/>
      <c r="AE312" s="6"/>
      <c r="AF312" s="1"/>
      <c r="AG312" s="1"/>
      <c r="AH312" s="1"/>
      <c r="AI312" s="1"/>
      <c r="AJ312" s="1"/>
      <c r="AK312" s="1"/>
      <c r="AL312" s="1"/>
      <c r="AM312" s="1"/>
      <c r="AN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5"/>
      <c r="AB313" s="1"/>
      <c r="AC313" s="1"/>
      <c r="AD313" s="1"/>
      <c r="AE313" s="6"/>
      <c r="AF313" s="1"/>
      <c r="AG313" s="1"/>
      <c r="AH313" s="1"/>
      <c r="AI313" s="1"/>
      <c r="AJ313" s="1"/>
      <c r="AK313" s="1"/>
      <c r="AL313" s="1"/>
      <c r="AM313" s="1"/>
      <c r="AN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5"/>
      <c r="AB314" s="1"/>
      <c r="AC314" s="1"/>
      <c r="AD314" s="1"/>
      <c r="AE314" s="6"/>
      <c r="AF314" s="1"/>
      <c r="AG314" s="1"/>
      <c r="AH314" s="1"/>
      <c r="AI314" s="1"/>
      <c r="AJ314" s="1"/>
      <c r="AK314" s="1"/>
      <c r="AL314" s="1"/>
      <c r="AM314" s="1"/>
      <c r="AN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5"/>
      <c r="AB315" s="1"/>
      <c r="AC315" s="1"/>
      <c r="AD315" s="1"/>
      <c r="AE315" s="6"/>
      <c r="AF315" s="1"/>
      <c r="AG315" s="1"/>
      <c r="AH315" s="1"/>
      <c r="AI315" s="1"/>
      <c r="AJ315" s="1"/>
      <c r="AK315" s="1"/>
      <c r="AL315" s="1"/>
      <c r="AM315" s="1"/>
      <c r="AN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5"/>
      <c r="AB316" s="1"/>
      <c r="AC316" s="1"/>
      <c r="AD316" s="1"/>
      <c r="AE316" s="6"/>
      <c r="AF316" s="1"/>
      <c r="AG316" s="1"/>
      <c r="AH316" s="1"/>
      <c r="AI316" s="1"/>
      <c r="AJ316" s="1"/>
      <c r="AK316" s="1"/>
      <c r="AL316" s="1"/>
      <c r="AM316" s="1"/>
      <c r="AN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5"/>
      <c r="AB317" s="1"/>
      <c r="AC317" s="1"/>
      <c r="AD317" s="1"/>
      <c r="AE317" s="6"/>
      <c r="AF317" s="1"/>
      <c r="AG317" s="1"/>
      <c r="AH317" s="1"/>
      <c r="AI317" s="1"/>
      <c r="AJ317" s="1"/>
      <c r="AK317" s="1"/>
      <c r="AL317" s="1"/>
      <c r="AM317" s="1"/>
      <c r="AN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5"/>
      <c r="AB318" s="1"/>
      <c r="AC318" s="1"/>
      <c r="AD318" s="1"/>
      <c r="AE318" s="6"/>
      <c r="AF318" s="1"/>
      <c r="AG318" s="1"/>
      <c r="AH318" s="1"/>
      <c r="AI318" s="1"/>
      <c r="AJ318" s="1"/>
      <c r="AK318" s="1"/>
      <c r="AL318" s="1"/>
      <c r="AM318" s="1"/>
      <c r="AN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5"/>
      <c r="AB319" s="1"/>
      <c r="AC319" s="1"/>
      <c r="AD319" s="1"/>
      <c r="AE319" s="6"/>
      <c r="AF319" s="1"/>
      <c r="AG319" s="1"/>
      <c r="AH319" s="1"/>
      <c r="AI319" s="1"/>
      <c r="AJ319" s="1"/>
      <c r="AK319" s="1"/>
      <c r="AL319" s="1"/>
      <c r="AM319" s="1"/>
      <c r="AN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5"/>
      <c r="AB320" s="1"/>
      <c r="AC320" s="1"/>
      <c r="AD320" s="1"/>
      <c r="AE320" s="6"/>
      <c r="AF320" s="1"/>
      <c r="AG320" s="1"/>
      <c r="AH320" s="1"/>
      <c r="AI320" s="1"/>
      <c r="AJ320" s="1"/>
      <c r="AK320" s="1"/>
      <c r="AL320" s="1"/>
      <c r="AM320" s="1"/>
      <c r="AN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5"/>
      <c r="AB321" s="1"/>
      <c r="AC321" s="1"/>
      <c r="AD321" s="1"/>
      <c r="AE321" s="6"/>
      <c r="AF321" s="1"/>
      <c r="AG321" s="1"/>
      <c r="AH321" s="1"/>
      <c r="AI321" s="1"/>
      <c r="AJ321" s="1"/>
      <c r="AK321" s="1"/>
      <c r="AL321" s="1"/>
      <c r="AM321" s="1"/>
      <c r="AN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5"/>
      <c r="AB322" s="1"/>
      <c r="AC322" s="1"/>
      <c r="AD322" s="1"/>
      <c r="AE322" s="6"/>
      <c r="AF322" s="1"/>
      <c r="AG322" s="1"/>
      <c r="AH322" s="1"/>
      <c r="AI322" s="1"/>
      <c r="AJ322" s="1"/>
      <c r="AK322" s="1"/>
      <c r="AL322" s="1"/>
      <c r="AM322" s="1"/>
      <c r="AN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5"/>
      <c r="AB323" s="1"/>
      <c r="AC323" s="1"/>
      <c r="AD323" s="1"/>
      <c r="AE323" s="6"/>
      <c r="AF323" s="1"/>
      <c r="AG323" s="1"/>
      <c r="AH323" s="1"/>
      <c r="AI323" s="1"/>
      <c r="AJ323" s="1"/>
      <c r="AK323" s="1"/>
      <c r="AL323" s="1"/>
      <c r="AM323" s="1"/>
      <c r="AN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5"/>
      <c r="AB324" s="1"/>
      <c r="AC324" s="1"/>
      <c r="AD324" s="1"/>
      <c r="AE324" s="6"/>
      <c r="AF324" s="1"/>
      <c r="AG324" s="1"/>
      <c r="AH324" s="1"/>
      <c r="AI324" s="1"/>
      <c r="AJ324" s="1"/>
      <c r="AK324" s="1"/>
      <c r="AL324" s="1"/>
      <c r="AM324" s="1"/>
      <c r="AN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5"/>
      <c r="AB325" s="1"/>
      <c r="AC325" s="1"/>
      <c r="AD325" s="1"/>
      <c r="AE325" s="6"/>
      <c r="AF325" s="1"/>
      <c r="AG325" s="1"/>
      <c r="AH325" s="1"/>
      <c r="AI325" s="1"/>
      <c r="AJ325" s="1"/>
      <c r="AK325" s="1"/>
      <c r="AL325" s="1"/>
      <c r="AM325" s="1"/>
      <c r="AN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5"/>
      <c r="AB326" s="1"/>
      <c r="AC326" s="1"/>
      <c r="AD326" s="1"/>
      <c r="AE326" s="6"/>
      <c r="AF326" s="1"/>
      <c r="AG326" s="1"/>
      <c r="AH326" s="1"/>
      <c r="AI326" s="1"/>
      <c r="AJ326" s="1"/>
      <c r="AK326" s="1"/>
      <c r="AL326" s="1"/>
      <c r="AM326" s="1"/>
      <c r="AN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5"/>
      <c r="AB327" s="1"/>
      <c r="AC327" s="1"/>
      <c r="AD327" s="1"/>
      <c r="AE327" s="6"/>
      <c r="AF327" s="1"/>
      <c r="AG327" s="1"/>
      <c r="AH327" s="1"/>
      <c r="AI327" s="1"/>
      <c r="AJ327" s="1"/>
      <c r="AK327" s="1"/>
      <c r="AL327" s="1"/>
      <c r="AM327" s="1"/>
      <c r="AN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5"/>
      <c r="AB328" s="1"/>
      <c r="AC328" s="1"/>
      <c r="AD328" s="1"/>
      <c r="AE328" s="6"/>
      <c r="AF328" s="1"/>
      <c r="AG328" s="1"/>
      <c r="AH328" s="1"/>
      <c r="AI328" s="1"/>
      <c r="AJ328" s="1"/>
      <c r="AK328" s="1"/>
      <c r="AL328" s="1"/>
      <c r="AM328" s="1"/>
      <c r="AN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5"/>
      <c r="AB329" s="1"/>
      <c r="AC329" s="1"/>
      <c r="AD329" s="1"/>
      <c r="AE329" s="6"/>
      <c r="AF329" s="1"/>
      <c r="AG329" s="1"/>
      <c r="AH329" s="1"/>
      <c r="AI329" s="1"/>
      <c r="AJ329" s="1"/>
      <c r="AK329" s="1"/>
      <c r="AL329" s="1"/>
      <c r="AM329" s="1"/>
      <c r="AN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5"/>
      <c r="AB330" s="1"/>
      <c r="AC330" s="1"/>
      <c r="AD330" s="1"/>
      <c r="AE330" s="6"/>
      <c r="AF330" s="1"/>
      <c r="AG330" s="1"/>
      <c r="AH330" s="1"/>
      <c r="AI330" s="1"/>
      <c r="AJ330" s="1"/>
      <c r="AK330" s="1"/>
      <c r="AL330" s="1"/>
      <c r="AM330" s="1"/>
      <c r="AN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5"/>
      <c r="AB331" s="1"/>
      <c r="AC331" s="1"/>
      <c r="AD331" s="1"/>
      <c r="AE331" s="6"/>
      <c r="AF331" s="1"/>
      <c r="AG331" s="1"/>
      <c r="AH331" s="1"/>
      <c r="AI331" s="1"/>
      <c r="AJ331" s="1"/>
      <c r="AK331" s="1"/>
      <c r="AL331" s="1"/>
      <c r="AM331" s="1"/>
      <c r="AN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5"/>
      <c r="AB332" s="1"/>
      <c r="AC332" s="1"/>
      <c r="AD332" s="1"/>
      <c r="AE332" s="6"/>
      <c r="AF332" s="1"/>
      <c r="AG332" s="1"/>
      <c r="AH332" s="1"/>
      <c r="AI332" s="1"/>
      <c r="AJ332" s="1"/>
      <c r="AK332" s="1"/>
      <c r="AL332" s="1"/>
      <c r="AM332" s="1"/>
      <c r="AN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5"/>
      <c r="AB333" s="1"/>
      <c r="AC333" s="1"/>
      <c r="AD333" s="1"/>
      <c r="AE333" s="6"/>
      <c r="AF333" s="1"/>
      <c r="AG333" s="1"/>
      <c r="AH333" s="1"/>
      <c r="AI333" s="1"/>
      <c r="AJ333" s="1"/>
      <c r="AK333" s="1"/>
      <c r="AL333" s="1"/>
      <c r="AM333" s="1"/>
      <c r="AN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5"/>
      <c r="AB334" s="1"/>
      <c r="AC334" s="1"/>
      <c r="AD334" s="1"/>
      <c r="AE334" s="6"/>
      <c r="AF334" s="1"/>
      <c r="AG334" s="1"/>
      <c r="AH334" s="1"/>
      <c r="AI334" s="1"/>
      <c r="AJ334" s="1"/>
      <c r="AK334" s="1"/>
      <c r="AL334" s="1"/>
      <c r="AM334" s="1"/>
      <c r="AN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5"/>
      <c r="AB335" s="1"/>
      <c r="AC335" s="1"/>
      <c r="AD335" s="1"/>
      <c r="AE335" s="6"/>
      <c r="AF335" s="1"/>
      <c r="AG335" s="1"/>
      <c r="AH335" s="1"/>
      <c r="AI335" s="1"/>
      <c r="AJ335" s="1"/>
      <c r="AK335" s="1"/>
      <c r="AL335" s="1"/>
      <c r="AM335" s="1"/>
      <c r="AN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5"/>
      <c r="AB336" s="1"/>
      <c r="AC336" s="1"/>
      <c r="AD336" s="1"/>
      <c r="AE336" s="6"/>
      <c r="AF336" s="1"/>
      <c r="AG336" s="1"/>
      <c r="AH336" s="1"/>
      <c r="AI336" s="1"/>
      <c r="AJ336" s="1"/>
      <c r="AK336" s="1"/>
      <c r="AL336" s="1"/>
      <c r="AM336" s="1"/>
      <c r="AN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5"/>
      <c r="AB337" s="1"/>
      <c r="AC337" s="1"/>
      <c r="AD337" s="1"/>
      <c r="AE337" s="6"/>
      <c r="AF337" s="1"/>
      <c r="AG337" s="1"/>
      <c r="AH337" s="1"/>
      <c r="AI337" s="1"/>
      <c r="AJ337" s="1"/>
      <c r="AK337" s="1"/>
      <c r="AL337" s="1"/>
      <c r="AM337" s="1"/>
      <c r="AN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5"/>
      <c r="AB338" s="1"/>
      <c r="AC338" s="1"/>
      <c r="AD338" s="1"/>
      <c r="AE338" s="6"/>
      <c r="AF338" s="1"/>
      <c r="AG338" s="1"/>
      <c r="AH338" s="1"/>
      <c r="AI338" s="1"/>
      <c r="AJ338" s="1"/>
      <c r="AK338" s="1"/>
      <c r="AL338" s="1"/>
      <c r="AM338" s="1"/>
      <c r="AN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5"/>
      <c r="AB339" s="1"/>
      <c r="AC339" s="1"/>
      <c r="AD339" s="1"/>
      <c r="AE339" s="6"/>
      <c r="AF339" s="1"/>
      <c r="AG339" s="1"/>
      <c r="AH339" s="1"/>
      <c r="AI339" s="1"/>
      <c r="AJ339" s="1"/>
      <c r="AK339" s="1"/>
      <c r="AL339" s="1"/>
      <c r="AM339" s="1"/>
      <c r="AN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5"/>
      <c r="AB340" s="1"/>
      <c r="AC340" s="1"/>
      <c r="AD340" s="1"/>
      <c r="AE340" s="6"/>
      <c r="AF340" s="1"/>
      <c r="AG340" s="1"/>
      <c r="AH340" s="1"/>
      <c r="AI340" s="1"/>
      <c r="AJ340" s="1"/>
      <c r="AK340" s="1"/>
      <c r="AL340" s="1"/>
      <c r="AM340" s="1"/>
      <c r="AN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5"/>
      <c r="AB341" s="1"/>
      <c r="AC341" s="1"/>
      <c r="AD341" s="1"/>
      <c r="AE341" s="6"/>
      <c r="AF341" s="1"/>
      <c r="AG341" s="1"/>
      <c r="AH341" s="1"/>
      <c r="AI341" s="1"/>
      <c r="AJ341" s="1"/>
      <c r="AK341" s="1"/>
      <c r="AL341" s="1"/>
      <c r="AM341" s="1"/>
      <c r="AN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5"/>
      <c r="AB342" s="1"/>
      <c r="AC342" s="1"/>
      <c r="AD342" s="1"/>
      <c r="AE342" s="6"/>
      <c r="AF342" s="1"/>
      <c r="AG342" s="1"/>
      <c r="AH342" s="1"/>
      <c r="AI342" s="1"/>
      <c r="AJ342" s="1"/>
      <c r="AK342" s="1"/>
      <c r="AL342" s="1"/>
      <c r="AM342" s="1"/>
      <c r="AN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5"/>
      <c r="AB343" s="1"/>
      <c r="AC343" s="1"/>
      <c r="AD343" s="1"/>
      <c r="AE343" s="6"/>
      <c r="AF343" s="1"/>
      <c r="AG343" s="1"/>
      <c r="AH343" s="1"/>
      <c r="AI343" s="1"/>
      <c r="AJ343" s="1"/>
      <c r="AK343" s="1"/>
      <c r="AL343" s="1"/>
      <c r="AM343" s="1"/>
      <c r="AN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5"/>
      <c r="AB344" s="1"/>
      <c r="AC344" s="1"/>
      <c r="AD344" s="1"/>
      <c r="AE344" s="6"/>
      <c r="AF344" s="1"/>
      <c r="AG344" s="1"/>
      <c r="AH344" s="1"/>
      <c r="AI344" s="1"/>
      <c r="AJ344" s="1"/>
      <c r="AK344" s="1"/>
      <c r="AL344" s="1"/>
      <c r="AM344" s="1"/>
      <c r="AN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5"/>
      <c r="AB345" s="1"/>
      <c r="AC345" s="1"/>
      <c r="AD345" s="1"/>
      <c r="AE345" s="6"/>
      <c r="AF345" s="1"/>
      <c r="AG345" s="1"/>
      <c r="AH345" s="1"/>
      <c r="AI345" s="1"/>
      <c r="AJ345" s="1"/>
      <c r="AK345" s="1"/>
      <c r="AL345" s="1"/>
      <c r="AM345" s="1"/>
      <c r="AN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5"/>
      <c r="AB346" s="1"/>
      <c r="AC346" s="1"/>
      <c r="AD346" s="1"/>
      <c r="AE346" s="6"/>
      <c r="AF346" s="1"/>
      <c r="AG346" s="1"/>
      <c r="AH346" s="1"/>
      <c r="AI346" s="1"/>
      <c r="AJ346" s="1"/>
      <c r="AK346" s="1"/>
      <c r="AL346" s="1"/>
      <c r="AM346" s="1"/>
      <c r="AN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5"/>
      <c r="AB347" s="1"/>
      <c r="AC347" s="1"/>
      <c r="AD347" s="1"/>
      <c r="AE347" s="6"/>
      <c r="AF347" s="1"/>
      <c r="AG347" s="1"/>
      <c r="AH347" s="1"/>
      <c r="AI347" s="1"/>
      <c r="AJ347" s="1"/>
      <c r="AK347" s="1"/>
      <c r="AL347" s="1"/>
      <c r="AM347" s="1"/>
      <c r="AN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5"/>
      <c r="AB348" s="1"/>
      <c r="AC348" s="1"/>
      <c r="AD348" s="1"/>
      <c r="AE348" s="6"/>
      <c r="AF348" s="1"/>
      <c r="AG348" s="1"/>
      <c r="AH348" s="1"/>
      <c r="AI348" s="1"/>
      <c r="AJ348" s="1"/>
      <c r="AK348" s="1"/>
      <c r="AL348" s="1"/>
      <c r="AM348" s="1"/>
      <c r="AN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5"/>
      <c r="AB349" s="1"/>
      <c r="AC349" s="1"/>
      <c r="AD349" s="1"/>
      <c r="AE349" s="6"/>
      <c r="AF349" s="1"/>
      <c r="AG349" s="1"/>
      <c r="AH349" s="1"/>
      <c r="AI349" s="1"/>
      <c r="AJ349" s="1"/>
      <c r="AK349" s="1"/>
      <c r="AL349" s="1"/>
      <c r="AM349" s="1"/>
      <c r="AN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5"/>
      <c r="AB350" s="1"/>
      <c r="AC350" s="1"/>
      <c r="AD350" s="1"/>
      <c r="AE350" s="6"/>
      <c r="AF350" s="1"/>
      <c r="AG350" s="1"/>
      <c r="AH350" s="1"/>
      <c r="AI350" s="1"/>
      <c r="AJ350" s="1"/>
      <c r="AK350" s="1"/>
      <c r="AL350" s="1"/>
      <c r="AM350" s="1"/>
      <c r="AN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5"/>
      <c r="AB351" s="1"/>
      <c r="AC351" s="1"/>
      <c r="AD351" s="1"/>
      <c r="AE351" s="6"/>
      <c r="AF351" s="1"/>
      <c r="AG351" s="1"/>
      <c r="AH351" s="1"/>
      <c r="AI351" s="1"/>
      <c r="AJ351" s="1"/>
      <c r="AK351" s="1"/>
      <c r="AL351" s="1"/>
      <c r="AM351" s="1"/>
      <c r="AN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5"/>
      <c r="AB352" s="1"/>
      <c r="AC352" s="1"/>
      <c r="AD352" s="1"/>
      <c r="AE352" s="6"/>
      <c r="AF352" s="1"/>
      <c r="AG352" s="1"/>
      <c r="AH352" s="1"/>
      <c r="AI352" s="1"/>
      <c r="AJ352" s="1"/>
      <c r="AK352" s="1"/>
      <c r="AL352" s="1"/>
      <c r="AM352" s="1"/>
      <c r="AN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5"/>
      <c r="AB353" s="1"/>
      <c r="AC353" s="1"/>
      <c r="AD353" s="1"/>
      <c r="AE353" s="6"/>
      <c r="AF353" s="1"/>
      <c r="AG353" s="1"/>
      <c r="AH353" s="1"/>
      <c r="AI353" s="1"/>
      <c r="AJ353" s="1"/>
      <c r="AK353" s="1"/>
      <c r="AL353" s="1"/>
      <c r="AM353" s="1"/>
      <c r="AN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5"/>
      <c r="AB354" s="1"/>
      <c r="AC354" s="1"/>
      <c r="AD354" s="1"/>
      <c r="AE354" s="6"/>
      <c r="AF354" s="1"/>
      <c r="AG354" s="1"/>
      <c r="AH354" s="1"/>
      <c r="AI354" s="1"/>
      <c r="AJ354" s="1"/>
      <c r="AK354" s="1"/>
      <c r="AL354" s="1"/>
      <c r="AM354" s="1"/>
      <c r="AN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5"/>
      <c r="AB355" s="1"/>
      <c r="AC355" s="1"/>
      <c r="AD355" s="1"/>
      <c r="AE355" s="6"/>
      <c r="AF355" s="1"/>
      <c r="AG355" s="1"/>
      <c r="AH355" s="1"/>
      <c r="AI355" s="1"/>
      <c r="AJ355" s="1"/>
      <c r="AK355" s="1"/>
      <c r="AL355" s="1"/>
      <c r="AM355" s="1"/>
      <c r="AN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5"/>
      <c r="AB356" s="1"/>
      <c r="AC356" s="1"/>
      <c r="AD356" s="1"/>
      <c r="AE356" s="6"/>
      <c r="AF356" s="1"/>
      <c r="AG356" s="1"/>
      <c r="AH356" s="1"/>
      <c r="AI356" s="1"/>
      <c r="AJ356" s="1"/>
      <c r="AK356" s="1"/>
      <c r="AL356" s="1"/>
      <c r="AM356" s="1"/>
      <c r="AN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5"/>
      <c r="AB357" s="1"/>
      <c r="AC357" s="1"/>
      <c r="AD357" s="1"/>
      <c r="AE357" s="6"/>
      <c r="AF357" s="1"/>
      <c r="AG357" s="1"/>
      <c r="AH357" s="1"/>
      <c r="AI357" s="1"/>
      <c r="AJ357" s="1"/>
      <c r="AK357" s="1"/>
      <c r="AL357" s="1"/>
      <c r="AM357" s="1"/>
      <c r="AN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5"/>
      <c r="AB358" s="1"/>
      <c r="AC358" s="1"/>
      <c r="AD358" s="1"/>
      <c r="AE358" s="6"/>
      <c r="AF358" s="1"/>
      <c r="AG358" s="1"/>
      <c r="AH358" s="1"/>
      <c r="AI358" s="1"/>
      <c r="AJ358" s="1"/>
      <c r="AK358" s="1"/>
      <c r="AL358" s="1"/>
      <c r="AM358" s="1"/>
      <c r="AN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5"/>
      <c r="AB359" s="1"/>
      <c r="AC359" s="1"/>
      <c r="AD359" s="1"/>
      <c r="AE359" s="6"/>
      <c r="AF359" s="1"/>
      <c r="AG359" s="1"/>
      <c r="AH359" s="1"/>
      <c r="AI359" s="1"/>
      <c r="AJ359" s="1"/>
      <c r="AK359" s="1"/>
      <c r="AL359" s="1"/>
      <c r="AM359" s="1"/>
      <c r="AN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5"/>
      <c r="AB360" s="1"/>
      <c r="AC360" s="1"/>
      <c r="AD360" s="1"/>
      <c r="AE360" s="6"/>
      <c r="AF360" s="1"/>
      <c r="AG360" s="1"/>
      <c r="AH360" s="1"/>
      <c r="AI360" s="1"/>
      <c r="AJ360" s="1"/>
      <c r="AK360" s="1"/>
      <c r="AL360" s="1"/>
      <c r="AM360" s="1"/>
      <c r="AN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5"/>
      <c r="AB361" s="1"/>
      <c r="AC361" s="1"/>
      <c r="AD361" s="1"/>
      <c r="AE361" s="6"/>
      <c r="AF361" s="1"/>
      <c r="AG361" s="1"/>
      <c r="AH361" s="1"/>
      <c r="AI361" s="1"/>
      <c r="AJ361" s="1"/>
      <c r="AK361" s="1"/>
      <c r="AL361" s="1"/>
      <c r="AM361" s="1"/>
      <c r="AN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5"/>
      <c r="AB362" s="1"/>
      <c r="AC362" s="1"/>
      <c r="AD362" s="1"/>
      <c r="AE362" s="6"/>
      <c r="AF362" s="1"/>
      <c r="AG362" s="1"/>
      <c r="AH362" s="1"/>
      <c r="AI362" s="1"/>
      <c r="AJ362" s="1"/>
      <c r="AK362" s="1"/>
      <c r="AL362" s="1"/>
      <c r="AM362" s="1"/>
      <c r="AN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5"/>
      <c r="AB363" s="1"/>
      <c r="AC363" s="1"/>
      <c r="AD363" s="1"/>
      <c r="AE363" s="6"/>
      <c r="AF363" s="1"/>
      <c r="AG363" s="1"/>
      <c r="AH363" s="1"/>
      <c r="AI363" s="1"/>
      <c r="AJ363" s="1"/>
      <c r="AK363" s="1"/>
      <c r="AL363" s="1"/>
      <c r="AM363" s="1"/>
      <c r="AN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5"/>
      <c r="AB364" s="1"/>
      <c r="AC364" s="1"/>
      <c r="AD364" s="1"/>
      <c r="AE364" s="6"/>
      <c r="AF364" s="1"/>
      <c r="AG364" s="1"/>
      <c r="AH364" s="1"/>
      <c r="AI364" s="1"/>
      <c r="AJ364" s="1"/>
      <c r="AK364" s="1"/>
      <c r="AL364" s="1"/>
      <c r="AM364" s="1"/>
      <c r="AN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5"/>
      <c r="AB365" s="1"/>
      <c r="AC365" s="1"/>
      <c r="AD365" s="1"/>
      <c r="AE365" s="6"/>
      <c r="AF365" s="1"/>
      <c r="AG365" s="1"/>
      <c r="AH365" s="1"/>
      <c r="AI365" s="1"/>
      <c r="AJ365" s="1"/>
      <c r="AK365" s="1"/>
      <c r="AL365" s="1"/>
      <c r="AM365" s="1"/>
      <c r="AN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5"/>
      <c r="AB366" s="1"/>
      <c r="AC366" s="1"/>
      <c r="AD366" s="1"/>
      <c r="AE366" s="6"/>
      <c r="AF366" s="1"/>
      <c r="AG366" s="1"/>
      <c r="AH366" s="1"/>
      <c r="AI366" s="1"/>
      <c r="AJ366" s="1"/>
      <c r="AK366" s="1"/>
      <c r="AL366" s="1"/>
      <c r="AM366" s="1"/>
      <c r="AN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5"/>
      <c r="AB367" s="1"/>
      <c r="AC367" s="1"/>
      <c r="AD367" s="1"/>
      <c r="AE367" s="6"/>
      <c r="AF367" s="1"/>
      <c r="AG367" s="1"/>
      <c r="AH367" s="1"/>
      <c r="AI367" s="1"/>
      <c r="AJ367" s="1"/>
      <c r="AK367" s="1"/>
      <c r="AL367" s="1"/>
      <c r="AM367" s="1"/>
      <c r="AN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5"/>
      <c r="AB368" s="1"/>
      <c r="AC368" s="1"/>
      <c r="AD368" s="1"/>
      <c r="AE368" s="6"/>
      <c r="AF368" s="1"/>
      <c r="AG368" s="1"/>
      <c r="AH368" s="1"/>
      <c r="AI368" s="1"/>
      <c r="AJ368" s="1"/>
      <c r="AK368" s="1"/>
      <c r="AL368" s="1"/>
      <c r="AM368" s="1"/>
      <c r="AN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5"/>
      <c r="AB369" s="1"/>
      <c r="AC369" s="1"/>
      <c r="AD369" s="1"/>
      <c r="AE369" s="6"/>
      <c r="AF369" s="1"/>
      <c r="AG369" s="1"/>
      <c r="AH369" s="1"/>
      <c r="AI369" s="1"/>
      <c r="AJ369" s="1"/>
      <c r="AK369" s="1"/>
      <c r="AL369" s="1"/>
      <c r="AM369" s="1"/>
      <c r="AN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5"/>
      <c r="AB370" s="1"/>
      <c r="AC370" s="1"/>
      <c r="AD370" s="1"/>
      <c r="AE370" s="6"/>
      <c r="AF370" s="1"/>
      <c r="AG370" s="1"/>
      <c r="AH370" s="1"/>
      <c r="AI370" s="1"/>
      <c r="AJ370" s="1"/>
      <c r="AK370" s="1"/>
      <c r="AL370" s="1"/>
      <c r="AM370" s="1"/>
      <c r="AN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5"/>
      <c r="AB371" s="1"/>
      <c r="AC371" s="1"/>
      <c r="AD371" s="1"/>
      <c r="AE371" s="6"/>
      <c r="AF371" s="1"/>
      <c r="AG371" s="1"/>
      <c r="AH371" s="1"/>
      <c r="AI371" s="1"/>
      <c r="AJ371" s="1"/>
      <c r="AK371" s="1"/>
      <c r="AL371" s="1"/>
      <c r="AM371" s="1"/>
      <c r="AN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5"/>
      <c r="AB372" s="1"/>
      <c r="AC372" s="1"/>
      <c r="AD372" s="1"/>
      <c r="AE372" s="6"/>
      <c r="AF372" s="1"/>
      <c r="AG372" s="1"/>
      <c r="AH372" s="1"/>
      <c r="AI372" s="1"/>
      <c r="AJ372" s="1"/>
      <c r="AK372" s="1"/>
      <c r="AL372" s="1"/>
      <c r="AM372" s="1"/>
      <c r="AN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5"/>
      <c r="AB373" s="1"/>
      <c r="AC373" s="1"/>
      <c r="AD373" s="1"/>
      <c r="AE373" s="6"/>
      <c r="AF373" s="1"/>
      <c r="AG373" s="1"/>
      <c r="AH373" s="1"/>
      <c r="AI373" s="1"/>
      <c r="AJ373" s="1"/>
      <c r="AK373" s="1"/>
      <c r="AL373" s="1"/>
      <c r="AM373" s="1"/>
      <c r="AN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5"/>
      <c r="AB374" s="1"/>
      <c r="AC374" s="1"/>
      <c r="AD374" s="1"/>
      <c r="AE374" s="6"/>
      <c r="AF374" s="1"/>
      <c r="AG374" s="1"/>
      <c r="AH374" s="1"/>
      <c r="AI374" s="1"/>
      <c r="AJ374" s="1"/>
      <c r="AK374" s="1"/>
      <c r="AL374" s="1"/>
      <c r="AM374" s="1"/>
      <c r="AN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5"/>
      <c r="AB375" s="1"/>
      <c r="AC375" s="1"/>
      <c r="AD375" s="1"/>
      <c r="AE375" s="6"/>
      <c r="AF375" s="1"/>
      <c r="AG375" s="1"/>
      <c r="AH375" s="1"/>
      <c r="AI375" s="1"/>
      <c r="AJ375" s="1"/>
      <c r="AK375" s="1"/>
      <c r="AL375" s="1"/>
      <c r="AM375" s="1"/>
      <c r="AN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5"/>
      <c r="AB376" s="1"/>
      <c r="AC376" s="1"/>
      <c r="AD376" s="1"/>
      <c r="AE376" s="6"/>
      <c r="AF376" s="1"/>
      <c r="AG376" s="1"/>
      <c r="AH376" s="1"/>
      <c r="AI376" s="1"/>
      <c r="AJ376" s="1"/>
      <c r="AK376" s="1"/>
      <c r="AL376" s="1"/>
      <c r="AM376" s="1"/>
      <c r="AN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5"/>
      <c r="AB377" s="1"/>
      <c r="AC377" s="1"/>
      <c r="AD377" s="1"/>
      <c r="AE377" s="6"/>
      <c r="AF377" s="1"/>
      <c r="AG377" s="1"/>
      <c r="AH377" s="1"/>
      <c r="AI377" s="1"/>
      <c r="AJ377" s="1"/>
      <c r="AK377" s="1"/>
      <c r="AL377" s="1"/>
      <c r="AM377" s="1"/>
      <c r="AN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5"/>
      <c r="AB378" s="1"/>
      <c r="AC378" s="1"/>
      <c r="AD378" s="1"/>
      <c r="AE378" s="6"/>
      <c r="AF378" s="1"/>
      <c r="AG378" s="1"/>
      <c r="AH378" s="1"/>
      <c r="AI378" s="1"/>
      <c r="AJ378" s="1"/>
      <c r="AK378" s="1"/>
      <c r="AL378" s="1"/>
      <c r="AM378" s="1"/>
      <c r="AN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5"/>
      <c r="AB379" s="1"/>
      <c r="AC379" s="1"/>
      <c r="AD379" s="1"/>
      <c r="AE379" s="6"/>
      <c r="AF379" s="1"/>
      <c r="AG379" s="1"/>
      <c r="AH379" s="1"/>
      <c r="AI379" s="1"/>
      <c r="AJ379" s="1"/>
      <c r="AK379" s="1"/>
      <c r="AL379" s="1"/>
      <c r="AM379" s="1"/>
      <c r="AN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5"/>
      <c r="AB380" s="1"/>
      <c r="AC380" s="1"/>
      <c r="AD380" s="1"/>
      <c r="AE380" s="6"/>
      <c r="AF380" s="1"/>
      <c r="AG380" s="1"/>
      <c r="AH380" s="1"/>
      <c r="AI380" s="1"/>
      <c r="AJ380" s="1"/>
      <c r="AK380" s="1"/>
      <c r="AL380" s="1"/>
      <c r="AM380" s="1"/>
      <c r="AN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5"/>
      <c r="AB381" s="1"/>
      <c r="AC381" s="1"/>
      <c r="AD381" s="1"/>
      <c r="AE381" s="6"/>
      <c r="AF381" s="1"/>
      <c r="AG381" s="1"/>
      <c r="AH381" s="1"/>
      <c r="AI381" s="1"/>
      <c r="AJ381" s="1"/>
      <c r="AK381" s="1"/>
      <c r="AL381" s="1"/>
      <c r="AM381" s="1"/>
      <c r="AN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5"/>
      <c r="AB382" s="1"/>
      <c r="AC382" s="1"/>
      <c r="AD382" s="1"/>
      <c r="AE382" s="6"/>
      <c r="AF382" s="1"/>
      <c r="AG382" s="1"/>
      <c r="AH382" s="1"/>
      <c r="AI382" s="1"/>
      <c r="AJ382" s="1"/>
      <c r="AK382" s="1"/>
      <c r="AL382" s="1"/>
      <c r="AM382" s="1"/>
      <c r="AN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5"/>
      <c r="AB383" s="1"/>
      <c r="AC383" s="1"/>
      <c r="AD383" s="1"/>
      <c r="AE383" s="6"/>
      <c r="AF383" s="1"/>
      <c r="AG383" s="1"/>
      <c r="AH383" s="1"/>
      <c r="AI383" s="1"/>
      <c r="AJ383" s="1"/>
      <c r="AK383" s="1"/>
      <c r="AL383" s="1"/>
      <c r="AM383" s="1"/>
      <c r="AN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5"/>
      <c r="AB384" s="1"/>
      <c r="AC384" s="1"/>
      <c r="AD384" s="1"/>
      <c r="AE384" s="6"/>
      <c r="AF384" s="1"/>
      <c r="AG384" s="1"/>
      <c r="AH384" s="1"/>
      <c r="AI384" s="1"/>
      <c r="AJ384" s="1"/>
      <c r="AK384" s="1"/>
      <c r="AL384" s="1"/>
      <c r="AM384" s="1"/>
      <c r="AN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5"/>
      <c r="AB385" s="1"/>
      <c r="AC385" s="1"/>
      <c r="AD385" s="1"/>
      <c r="AE385" s="6"/>
      <c r="AF385" s="1"/>
      <c r="AG385" s="1"/>
      <c r="AH385" s="1"/>
      <c r="AI385" s="1"/>
      <c r="AJ385" s="1"/>
      <c r="AK385" s="1"/>
      <c r="AL385" s="1"/>
      <c r="AM385" s="1"/>
      <c r="AN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5"/>
      <c r="AB386" s="1"/>
      <c r="AC386" s="1"/>
      <c r="AD386" s="1"/>
      <c r="AE386" s="6"/>
      <c r="AF386" s="1"/>
      <c r="AG386" s="1"/>
      <c r="AH386" s="1"/>
      <c r="AI386" s="1"/>
      <c r="AJ386" s="1"/>
      <c r="AK386" s="1"/>
      <c r="AL386" s="1"/>
      <c r="AM386" s="1"/>
      <c r="AN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5"/>
      <c r="AB387" s="1"/>
      <c r="AC387" s="1"/>
      <c r="AD387" s="1"/>
      <c r="AE387" s="6"/>
      <c r="AF387" s="1"/>
      <c r="AG387" s="1"/>
      <c r="AH387" s="1"/>
      <c r="AI387" s="1"/>
      <c r="AJ387" s="1"/>
      <c r="AK387" s="1"/>
      <c r="AL387" s="1"/>
      <c r="AM387" s="1"/>
      <c r="AN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5"/>
      <c r="AB388" s="1"/>
      <c r="AC388" s="1"/>
      <c r="AD388" s="1"/>
      <c r="AE388" s="6"/>
      <c r="AF388" s="1"/>
      <c r="AG388" s="1"/>
      <c r="AH388" s="1"/>
      <c r="AI388" s="1"/>
      <c r="AJ388" s="1"/>
      <c r="AK388" s="1"/>
      <c r="AL388" s="1"/>
      <c r="AM388" s="1"/>
      <c r="AN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5"/>
      <c r="AB389" s="1"/>
      <c r="AC389" s="1"/>
      <c r="AD389" s="1"/>
      <c r="AE389" s="6"/>
      <c r="AF389" s="1"/>
      <c r="AG389" s="1"/>
      <c r="AH389" s="1"/>
      <c r="AI389" s="1"/>
      <c r="AJ389" s="1"/>
      <c r="AK389" s="1"/>
      <c r="AL389" s="1"/>
      <c r="AM389" s="1"/>
      <c r="AN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5"/>
      <c r="AB390" s="1"/>
      <c r="AC390" s="1"/>
      <c r="AD390" s="1"/>
      <c r="AE390" s="6"/>
      <c r="AF390" s="1"/>
      <c r="AG390" s="1"/>
      <c r="AH390" s="1"/>
      <c r="AI390" s="1"/>
      <c r="AJ390" s="1"/>
      <c r="AK390" s="1"/>
      <c r="AL390" s="1"/>
      <c r="AM390" s="1"/>
      <c r="AN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5"/>
      <c r="AB391" s="1"/>
      <c r="AC391" s="1"/>
      <c r="AD391" s="1"/>
      <c r="AE391" s="6"/>
      <c r="AF391" s="1"/>
      <c r="AG391" s="1"/>
      <c r="AH391" s="1"/>
      <c r="AI391" s="1"/>
      <c r="AJ391" s="1"/>
      <c r="AK391" s="1"/>
      <c r="AL391" s="1"/>
      <c r="AM391" s="1"/>
      <c r="AN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5"/>
      <c r="AB392" s="1"/>
      <c r="AC392" s="1"/>
      <c r="AD392" s="1"/>
      <c r="AE392" s="6"/>
      <c r="AF392" s="1"/>
      <c r="AG392" s="1"/>
      <c r="AH392" s="1"/>
      <c r="AI392" s="1"/>
      <c r="AJ392" s="1"/>
      <c r="AK392" s="1"/>
      <c r="AL392" s="1"/>
      <c r="AM392" s="1"/>
      <c r="AN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5"/>
      <c r="AB393" s="1"/>
      <c r="AC393" s="1"/>
      <c r="AD393" s="1"/>
      <c r="AE393" s="6"/>
      <c r="AF393" s="1"/>
      <c r="AG393" s="1"/>
      <c r="AH393" s="1"/>
      <c r="AI393" s="1"/>
      <c r="AJ393" s="1"/>
      <c r="AK393" s="1"/>
      <c r="AL393" s="1"/>
      <c r="AM393" s="1"/>
      <c r="AN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5"/>
      <c r="AB394" s="1"/>
      <c r="AC394" s="1"/>
      <c r="AD394" s="1"/>
      <c r="AE394" s="6"/>
      <c r="AF394" s="1"/>
      <c r="AG394" s="1"/>
      <c r="AH394" s="1"/>
      <c r="AI394" s="1"/>
      <c r="AJ394" s="1"/>
      <c r="AK394" s="1"/>
      <c r="AL394" s="1"/>
      <c r="AM394" s="1"/>
      <c r="AN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5"/>
      <c r="AB395" s="1"/>
      <c r="AC395" s="1"/>
      <c r="AD395" s="1"/>
      <c r="AE395" s="6"/>
      <c r="AF395" s="1"/>
      <c r="AG395" s="1"/>
      <c r="AH395" s="1"/>
      <c r="AI395" s="1"/>
      <c r="AJ395" s="1"/>
      <c r="AK395" s="1"/>
      <c r="AL395" s="1"/>
      <c r="AM395" s="1"/>
      <c r="AN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5"/>
      <c r="AB396" s="1"/>
      <c r="AC396" s="1"/>
      <c r="AD396" s="1"/>
      <c r="AE396" s="6"/>
      <c r="AF396" s="1"/>
      <c r="AG396" s="1"/>
      <c r="AH396" s="1"/>
      <c r="AI396" s="1"/>
      <c r="AJ396" s="1"/>
      <c r="AK396" s="1"/>
      <c r="AL396" s="1"/>
      <c r="AM396" s="1"/>
      <c r="AN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5"/>
      <c r="AB397" s="1"/>
      <c r="AC397" s="1"/>
      <c r="AD397" s="1"/>
      <c r="AE397" s="6"/>
      <c r="AF397" s="1"/>
      <c r="AG397" s="1"/>
      <c r="AH397" s="1"/>
      <c r="AI397" s="1"/>
      <c r="AJ397" s="1"/>
      <c r="AK397" s="1"/>
      <c r="AL397" s="1"/>
      <c r="AM397" s="1"/>
      <c r="AN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5"/>
      <c r="AB398" s="1"/>
      <c r="AC398" s="1"/>
      <c r="AD398" s="1"/>
      <c r="AE398" s="6"/>
      <c r="AF398" s="1"/>
      <c r="AG398" s="1"/>
      <c r="AH398" s="1"/>
      <c r="AI398" s="1"/>
      <c r="AJ398" s="1"/>
      <c r="AK398" s="1"/>
      <c r="AL398" s="1"/>
      <c r="AM398" s="1"/>
      <c r="AN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5"/>
      <c r="AB399" s="1"/>
      <c r="AC399" s="1"/>
      <c r="AD399" s="1"/>
      <c r="AE399" s="6"/>
      <c r="AF399" s="1"/>
      <c r="AG399" s="1"/>
      <c r="AH399" s="1"/>
      <c r="AI399" s="1"/>
      <c r="AJ399" s="1"/>
      <c r="AK399" s="1"/>
      <c r="AL399" s="1"/>
      <c r="AM399" s="1"/>
      <c r="AN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5"/>
      <c r="AB400" s="1"/>
      <c r="AC400" s="1"/>
      <c r="AD400" s="1"/>
      <c r="AE400" s="6"/>
      <c r="AF400" s="1"/>
      <c r="AG400" s="1"/>
      <c r="AH400" s="1"/>
      <c r="AI400" s="1"/>
      <c r="AJ400" s="1"/>
      <c r="AK400" s="1"/>
      <c r="AL400" s="1"/>
      <c r="AM400" s="1"/>
      <c r="AN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5"/>
      <c r="AB401" s="1"/>
      <c r="AC401" s="1"/>
      <c r="AD401" s="1"/>
      <c r="AE401" s="6"/>
      <c r="AF401" s="1"/>
      <c r="AG401" s="1"/>
      <c r="AH401" s="1"/>
      <c r="AI401" s="1"/>
      <c r="AJ401" s="1"/>
      <c r="AK401" s="1"/>
      <c r="AL401" s="1"/>
      <c r="AM401" s="1"/>
      <c r="AN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5"/>
      <c r="AB402" s="1"/>
      <c r="AC402" s="1"/>
      <c r="AD402" s="1"/>
      <c r="AE402" s="6"/>
      <c r="AF402" s="1"/>
      <c r="AG402" s="1"/>
      <c r="AH402" s="1"/>
      <c r="AI402" s="1"/>
      <c r="AJ402" s="1"/>
      <c r="AK402" s="1"/>
      <c r="AL402" s="1"/>
      <c r="AM402" s="1"/>
      <c r="AN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5"/>
      <c r="AB403" s="1"/>
      <c r="AC403" s="1"/>
      <c r="AD403" s="1"/>
      <c r="AE403" s="6"/>
      <c r="AF403" s="1"/>
      <c r="AG403" s="1"/>
      <c r="AH403" s="1"/>
      <c r="AI403" s="1"/>
      <c r="AJ403" s="1"/>
      <c r="AK403" s="1"/>
      <c r="AL403" s="1"/>
      <c r="AM403" s="1"/>
      <c r="AN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5"/>
      <c r="AB404" s="1"/>
      <c r="AC404" s="1"/>
      <c r="AD404" s="1"/>
      <c r="AE404" s="6"/>
      <c r="AF404" s="1"/>
      <c r="AG404" s="1"/>
      <c r="AH404" s="1"/>
      <c r="AI404" s="1"/>
      <c r="AJ404" s="1"/>
      <c r="AK404" s="1"/>
      <c r="AL404" s="1"/>
      <c r="AM404" s="1"/>
      <c r="AN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5"/>
      <c r="AB405" s="1"/>
      <c r="AC405" s="1"/>
      <c r="AD405" s="1"/>
      <c r="AE405" s="6"/>
      <c r="AF405" s="1"/>
      <c r="AG405" s="1"/>
      <c r="AH405" s="1"/>
      <c r="AI405" s="1"/>
      <c r="AJ405" s="1"/>
      <c r="AK405" s="1"/>
      <c r="AL405" s="1"/>
      <c r="AM405" s="1"/>
      <c r="AN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5"/>
      <c r="AB406" s="1"/>
      <c r="AC406" s="1"/>
      <c r="AD406" s="1"/>
      <c r="AE406" s="6"/>
      <c r="AF406" s="1"/>
      <c r="AG406" s="1"/>
      <c r="AH406" s="1"/>
      <c r="AI406" s="1"/>
      <c r="AJ406" s="1"/>
      <c r="AK406" s="1"/>
      <c r="AL406" s="1"/>
      <c r="AM406" s="1"/>
      <c r="AN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5"/>
      <c r="AB407" s="1"/>
      <c r="AC407" s="1"/>
      <c r="AD407" s="1"/>
      <c r="AE407" s="6"/>
      <c r="AF407" s="1"/>
      <c r="AG407" s="1"/>
      <c r="AH407" s="1"/>
      <c r="AI407" s="1"/>
      <c r="AJ407" s="1"/>
      <c r="AK407" s="1"/>
      <c r="AL407" s="1"/>
      <c r="AM407" s="1"/>
      <c r="AN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5"/>
      <c r="AB408" s="1"/>
      <c r="AC408" s="1"/>
      <c r="AD408" s="1"/>
      <c r="AE408" s="6"/>
      <c r="AF408" s="1"/>
      <c r="AG408" s="1"/>
      <c r="AH408" s="1"/>
      <c r="AI408" s="1"/>
      <c r="AJ408" s="1"/>
      <c r="AK408" s="1"/>
      <c r="AL408" s="1"/>
      <c r="AM408" s="1"/>
      <c r="AN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5"/>
      <c r="AB409" s="1"/>
      <c r="AC409" s="1"/>
      <c r="AD409" s="1"/>
      <c r="AE409" s="6"/>
      <c r="AF409" s="1"/>
      <c r="AG409" s="1"/>
      <c r="AH409" s="1"/>
      <c r="AI409" s="1"/>
      <c r="AJ409" s="1"/>
      <c r="AK409" s="1"/>
      <c r="AL409" s="1"/>
      <c r="AM409" s="1"/>
      <c r="AN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5"/>
      <c r="AB410" s="1"/>
      <c r="AC410" s="1"/>
      <c r="AD410" s="1"/>
      <c r="AE410" s="6"/>
      <c r="AF410" s="1"/>
      <c r="AG410" s="1"/>
      <c r="AH410" s="1"/>
      <c r="AI410" s="1"/>
      <c r="AJ410" s="1"/>
      <c r="AK410" s="1"/>
      <c r="AL410" s="1"/>
      <c r="AM410" s="1"/>
      <c r="AN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5"/>
      <c r="AB411" s="1"/>
      <c r="AC411" s="1"/>
      <c r="AD411" s="1"/>
      <c r="AE411" s="6"/>
      <c r="AF411" s="1"/>
      <c r="AG411" s="1"/>
      <c r="AH411" s="1"/>
      <c r="AI411" s="1"/>
      <c r="AJ411" s="1"/>
      <c r="AK411" s="1"/>
      <c r="AL411" s="1"/>
      <c r="AM411" s="1"/>
      <c r="AN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5"/>
      <c r="AB412" s="1"/>
      <c r="AC412" s="1"/>
      <c r="AD412" s="1"/>
      <c r="AE412" s="6"/>
      <c r="AF412" s="1"/>
      <c r="AG412" s="1"/>
      <c r="AH412" s="1"/>
      <c r="AI412" s="1"/>
      <c r="AJ412" s="1"/>
      <c r="AK412" s="1"/>
      <c r="AL412" s="1"/>
      <c r="AM412" s="1"/>
      <c r="AN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5"/>
      <c r="AB413" s="1"/>
      <c r="AC413" s="1"/>
      <c r="AD413" s="1"/>
      <c r="AE413" s="6"/>
      <c r="AF413" s="1"/>
      <c r="AG413" s="1"/>
      <c r="AH413" s="1"/>
      <c r="AI413" s="1"/>
      <c r="AJ413" s="1"/>
      <c r="AK413" s="1"/>
      <c r="AL413" s="1"/>
      <c r="AM413" s="1"/>
      <c r="AN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5"/>
      <c r="AB414" s="1"/>
      <c r="AC414" s="1"/>
      <c r="AD414" s="1"/>
      <c r="AE414" s="6"/>
      <c r="AF414" s="1"/>
      <c r="AG414" s="1"/>
      <c r="AH414" s="1"/>
      <c r="AI414" s="1"/>
      <c r="AJ414" s="1"/>
      <c r="AK414" s="1"/>
      <c r="AL414" s="1"/>
      <c r="AM414" s="1"/>
      <c r="AN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5"/>
      <c r="AB415" s="1"/>
      <c r="AC415" s="1"/>
      <c r="AD415" s="1"/>
      <c r="AE415" s="6"/>
      <c r="AF415" s="1"/>
      <c r="AG415" s="1"/>
      <c r="AH415" s="1"/>
      <c r="AI415" s="1"/>
      <c r="AJ415" s="1"/>
      <c r="AK415" s="1"/>
      <c r="AL415" s="1"/>
      <c r="AM415" s="1"/>
      <c r="AN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5"/>
      <c r="AB416" s="1"/>
      <c r="AC416" s="1"/>
      <c r="AD416" s="1"/>
      <c r="AE416" s="6"/>
      <c r="AF416" s="1"/>
      <c r="AG416" s="1"/>
      <c r="AH416" s="1"/>
      <c r="AI416" s="1"/>
      <c r="AJ416" s="1"/>
      <c r="AK416" s="1"/>
      <c r="AL416" s="1"/>
      <c r="AM416" s="1"/>
      <c r="AN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5"/>
      <c r="AB417" s="1"/>
      <c r="AC417" s="1"/>
      <c r="AD417" s="1"/>
      <c r="AE417" s="6"/>
      <c r="AF417" s="1"/>
      <c r="AG417" s="1"/>
      <c r="AH417" s="1"/>
      <c r="AI417" s="1"/>
      <c r="AJ417" s="1"/>
      <c r="AK417" s="1"/>
      <c r="AL417" s="1"/>
      <c r="AM417" s="1"/>
      <c r="AN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5"/>
      <c r="AB418" s="1"/>
      <c r="AC418" s="1"/>
      <c r="AD418" s="1"/>
      <c r="AE418" s="6"/>
      <c r="AF418" s="1"/>
      <c r="AG418" s="1"/>
      <c r="AH418" s="1"/>
      <c r="AI418" s="1"/>
      <c r="AJ418" s="1"/>
      <c r="AK418" s="1"/>
      <c r="AL418" s="1"/>
      <c r="AM418" s="1"/>
      <c r="AN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5"/>
      <c r="AB419" s="1"/>
      <c r="AC419" s="1"/>
      <c r="AD419" s="1"/>
      <c r="AE419" s="6"/>
      <c r="AF419" s="1"/>
      <c r="AG419" s="1"/>
      <c r="AH419" s="1"/>
      <c r="AI419" s="1"/>
      <c r="AJ419" s="1"/>
      <c r="AK419" s="1"/>
      <c r="AL419" s="1"/>
      <c r="AM419" s="1"/>
      <c r="AN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5"/>
      <c r="AB420" s="1"/>
      <c r="AC420" s="1"/>
      <c r="AD420" s="1"/>
      <c r="AE420" s="6"/>
      <c r="AF420" s="1"/>
      <c r="AG420" s="1"/>
      <c r="AH420" s="1"/>
      <c r="AI420" s="1"/>
      <c r="AJ420" s="1"/>
      <c r="AK420" s="1"/>
      <c r="AL420" s="1"/>
      <c r="AM420" s="1"/>
      <c r="AN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5"/>
      <c r="AB421" s="1"/>
      <c r="AC421" s="1"/>
      <c r="AD421" s="1"/>
      <c r="AE421" s="6"/>
      <c r="AF421" s="1"/>
      <c r="AG421" s="1"/>
      <c r="AH421" s="1"/>
      <c r="AI421" s="1"/>
      <c r="AJ421" s="1"/>
      <c r="AK421" s="1"/>
      <c r="AL421" s="1"/>
      <c r="AM421" s="1"/>
      <c r="AN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5"/>
      <c r="AB422" s="1"/>
      <c r="AC422" s="1"/>
      <c r="AD422" s="1"/>
      <c r="AE422" s="6"/>
      <c r="AF422" s="1"/>
      <c r="AG422" s="1"/>
      <c r="AH422" s="1"/>
      <c r="AI422" s="1"/>
      <c r="AJ422" s="1"/>
      <c r="AK422" s="1"/>
      <c r="AL422" s="1"/>
      <c r="AM422" s="1"/>
      <c r="AN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5"/>
      <c r="AB423" s="1"/>
      <c r="AC423" s="1"/>
      <c r="AD423" s="1"/>
      <c r="AE423" s="6"/>
      <c r="AF423" s="1"/>
      <c r="AG423" s="1"/>
      <c r="AH423" s="1"/>
      <c r="AI423" s="1"/>
      <c r="AJ423" s="1"/>
      <c r="AK423" s="1"/>
      <c r="AL423" s="1"/>
      <c r="AM423" s="1"/>
      <c r="AN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5"/>
      <c r="AB424" s="1"/>
      <c r="AC424" s="1"/>
      <c r="AD424" s="1"/>
      <c r="AE424" s="6"/>
      <c r="AF424" s="1"/>
      <c r="AG424" s="1"/>
      <c r="AH424" s="1"/>
      <c r="AI424" s="1"/>
      <c r="AJ424" s="1"/>
      <c r="AK424" s="1"/>
      <c r="AL424" s="1"/>
      <c r="AM424" s="1"/>
      <c r="AN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5"/>
      <c r="AB425" s="1"/>
      <c r="AC425" s="1"/>
      <c r="AD425" s="1"/>
      <c r="AE425" s="6"/>
      <c r="AF425" s="1"/>
      <c r="AG425" s="1"/>
      <c r="AH425" s="1"/>
      <c r="AI425" s="1"/>
      <c r="AJ425" s="1"/>
      <c r="AK425" s="1"/>
      <c r="AL425" s="1"/>
      <c r="AM425" s="1"/>
      <c r="AN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5"/>
      <c r="AB426" s="1"/>
      <c r="AC426" s="1"/>
      <c r="AD426" s="1"/>
      <c r="AE426" s="6"/>
      <c r="AF426" s="1"/>
      <c r="AG426" s="1"/>
      <c r="AH426" s="1"/>
      <c r="AI426" s="1"/>
      <c r="AJ426" s="1"/>
      <c r="AK426" s="1"/>
      <c r="AL426" s="1"/>
      <c r="AM426" s="1"/>
      <c r="AN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5"/>
      <c r="AB427" s="1"/>
      <c r="AC427" s="1"/>
      <c r="AD427" s="1"/>
      <c r="AE427" s="6"/>
      <c r="AF427" s="1"/>
      <c r="AG427" s="1"/>
      <c r="AH427" s="1"/>
      <c r="AI427" s="1"/>
      <c r="AJ427" s="1"/>
      <c r="AK427" s="1"/>
      <c r="AL427" s="1"/>
      <c r="AM427" s="1"/>
      <c r="AN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5"/>
      <c r="AB428" s="1"/>
      <c r="AC428" s="1"/>
      <c r="AD428" s="1"/>
      <c r="AE428" s="6"/>
      <c r="AF428" s="1"/>
      <c r="AG428" s="1"/>
      <c r="AH428" s="1"/>
      <c r="AI428" s="1"/>
      <c r="AJ428" s="1"/>
      <c r="AK428" s="1"/>
      <c r="AL428" s="1"/>
      <c r="AM428" s="1"/>
      <c r="AN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5"/>
      <c r="AB429" s="1"/>
      <c r="AC429" s="1"/>
      <c r="AD429" s="1"/>
      <c r="AE429" s="6"/>
      <c r="AF429" s="1"/>
      <c r="AG429" s="1"/>
      <c r="AH429" s="1"/>
      <c r="AI429" s="1"/>
      <c r="AJ429" s="1"/>
      <c r="AK429" s="1"/>
      <c r="AL429" s="1"/>
      <c r="AM429" s="1"/>
      <c r="AN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5"/>
      <c r="AB430" s="1"/>
      <c r="AC430" s="1"/>
      <c r="AD430" s="1"/>
      <c r="AE430" s="6"/>
      <c r="AF430" s="1"/>
      <c r="AG430" s="1"/>
      <c r="AH430" s="1"/>
      <c r="AI430" s="1"/>
      <c r="AJ430" s="1"/>
      <c r="AK430" s="1"/>
      <c r="AL430" s="1"/>
      <c r="AM430" s="1"/>
      <c r="AN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5"/>
      <c r="AB431" s="1"/>
      <c r="AC431" s="1"/>
      <c r="AD431" s="1"/>
      <c r="AE431" s="6"/>
      <c r="AF431" s="1"/>
      <c r="AG431" s="1"/>
      <c r="AH431" s="1"/>
      <c r="AI431" s="1"/>
      <c r="AJ431" s="1"/>
      <c r="AK431" s="1"/>
      <c r="AL431" s="1"/>
      <c r="AM431" s="1"/>
      <c r="AN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5"/>
      <c r="AB432" s="1"/>
      <c r="AC432" s="1"/>
      <c r="AD432" s="1"/>
      <c r="AE432" s="6"/>
      <c r="AF432" s="1"/>
      <c r="AG432" s="1"/>
      <c r="AH432" s="1"/>
      <c r="AI432" s="1"/>
      <c r="AJ432" s="1"/>
      <c r="AK432" s="1"/>
      <c r="AL432" s="1"/>
      <c r="AM432" s="1"/>
      <c r="AN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5"/>
      <c r="AB433" s="1"/>
      <c r="AC433" s="1"/>
      <c r="AD433" s="1"/>
      <c r="AE433" s="6"/>
      <c r="AF433" s="1"/>
      <c r="AG433" s="1"/>
      <c r="AH433" s="1"/>
      <c r="AI433" s="1"/>
      <c r="AJ433" s="1"/>
      <c r="AK433" s="1"/>
      <c r="AL433" s="1"/>
      <c r="AM433" s="1"/>
      <c r="AN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5"/>
      <c r="AB434" s="1"/>
      <c r="AC434" s="1"/>
      <c r="AD434" s="1"/>
      <c r="AE434" s="6"/>
      <c r="AF434" s="1"/>
      <c r="AG434" s="1"/>
      <c r="AH434" s="1"/>
      <c r="AI434" s="1"/>
      <c r="AJ434" s="1"/>
      <c r="AK434" s="1"/>
      <c r="AL434" s="1"/>
      <c r="AM434" s="1"/>
      <c r="AN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5"/>
      <c r="AB435" s="1"/>
      <c r="AC435" s="1"/>
      <c r="AD435" s="1"/>
      <c r="AE435" s="6"/>
      <c r="AF435" s="1"/>
      <c r="AG435" s="1"/>
      <c r="AH435" s="1"/>
      <c r="AI435" s="1"/>
      <c r="AJ435" s="1"/>
      <c r="AK435" s="1"/>
      <c r="AL435" s="1"/>
      <c r="AM435" s="1"/>
      <c r="AN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5"/>
      <c r="AB436" s="1"/>
      <c r="AC436" s="1"/>
      <c r="AD436" s="1"/>
      <c r="AE436" s="6"/>
      <c r="AF436" s="1"/>
      <c r="AG436" s="1"/>
      <c r="AH436" s="1"/>
      <c r="AI436" s="1"/>
      <c r="AJ436" s="1"/>
      <c r="AK436" s="1"/>
      <c r="AL436" s="1"/>
      <c r="AM436" s="1"/>
      <c r="AN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5"/>
      <c r="AB437" s="1"/>
      <c r="AC437" s="1"/>
      <c r="AD437" s="1"/>
      <c r="AE437" s="6"/>
      <c r="AF437" s="1"/>
      <c r="AG437" s="1"/>
      <c r="AH437" s="1"/>
      <c r="AI437" s="1"/>
      <c r="AJ437" s="1"/>
      <c r="AK437" s="1"/>
      <c r="AL437" s="1"/>
      <c r="AM437" s="1"/>
      <c r="AN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5"/>
      <c r="AB438" s="1"/>
      <c r="AC438" s="1"/>
      <c r="AD438" s="1"/>
      <c r="AE438" s="6"/>
      <c r="AF438" s="1"/>
      <c r="AG438" s="1"/>
      <c r="AH438" s="1"/>
      <c r="AI438" s="1"/>
      <c r="AJ438" s="1"/>
      <c r="AK438" s="1"/>
      <c r="AL438" s="1"/>
      <c r="AM438" s="1"/>
      <c r="AN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5"/>
      <c r="AB439" s="1"/>
      <c r="AC439" s="1"/>
      <c r="AD439" s="1"/>
      <c r="AE439" s="6"/>
      <c r="AF439" s="1"/>
      <c r="AG439" s="1"/>
      <c r="AH439" s="1"/>
      <c r="AI439" s="1"/>
      <c r="AJ439" s="1"/>
      <c r="AK439" s="1"/>
      <c r="AL439" s="1"/>
      <c r="AM439" s="1"/>
      <c r="AN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5"/>
      <c r="AB440" s="1"/>
      <c r="AC440" s="1"/>
      <c r="AD440" s="1"/>
      <c r="AE440" s="6"/>
      <c r="AF440" s="1"/>
      <c r="AG440" s="1"/>
      <c r="AH440" s="1"/>
      <c r="AI440" s="1"/>
      <c r="AJ440" s="1"/>
      <c r="AK440" s="1"/>
      <c r="AL440" s="1"/>
      <c r="AM440" s="1"/>
      <c r="AN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5"/>
      <c r="AB441" s="1"/>
      <c r="AC441" s="1"/>
      <c r="AD441" s="1"/>
      <c r="AE441" s="6"/>
      <c r="AF441" s="1"/>
      <c r="AG441" s="1"/>
      <c r="AH441" s="1"/>
      <c r="AI441" s="1"/>
      <c r="AJ441" s="1"/>
      <c r="AK441" s="1"/>
      <c r="AL441" s="1"/>
      <c r="AM441" s="1"/>
      <c r="AN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5"/>
      <c r="AB442" s="1"/>
      <c r="AC442" s="1"/>
      <c r="AD442" s="1"/>
      <c r="AE442" s="6"/>
      <c r="AF442" s="1"/>
      <c r="AG442" s="1"/>
      <c r="AH442" s="1"/>
      <c r="AI442" s="1"/>
      <c r="AJ442" s="1"/>
      <c r="AK442" s="1"/>
      <c r="AL442" s="1"/>
      <c r="AM442" s="1"/>
      <c r="AN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5"/>
      <c r="AB443" s="1"/>
      <c r="AC443" s="1"/>
      <c r="AD443" s="1"/>
      <c r="AE443" s="6"/>
      <c r="AF443" s="1"/>
      <c r="AG443" s="1"/>
      <c r="AH443" s="1"/>
      <c r="AI443" s="1"/>
      <c r="AJ443" s="1"/>
      <c r="AK443" s="1"/>
      <c r="AL443" s="1"/>
      <c r="AM443" s="1"/>
      <c r="AN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5"/>
      <c r="AB444" s="1"/>
      <c r="AC444" s="1"/>
      <c r="AD444" s="1"/>
      <c r="AE444" s="6"/>
      <c r="AF444" s="1"/>
      <c r="AG444" s="1"/>
      <c r="AH444" s="1"/>
      <c r="AI444" s="1"/>
      <c r="AJ444" s="1"/>
      <c r="AK444" s="1"/>
      <c r="AL444" s="1"/>
      <c r="AM444" s="1"/>
      <c r="AN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5"/>
      <c r="AB445" s="1"/>
      <c r="AC445" s="1"/>
      <c r="AD445" s="1"/>
      <c r="AE445" s="6"/>
      <c r="AF445" s="1"/>
      <c r="AG445" s="1"/>
      <c r="AH445" s="1"/>
      <c r="AI445" s="1"/>
      <c r="AJ445" s="1"/>
      <c r="AK445" s="1"/>
      <c r="AL445" s="1"/>
      <c r="AM445" s="1"/>
      <c r="AN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5"/>
      <c r="AB446" s="1"/>
      <c r="AC446" s="1"/>
      <c r="AD446" s="1"/>
      <c r="AE446" s="6"/>
      <c r="AF446" s="1"/>
      <c r="AG446" s="1"/>
      <c r="AH446" s="1"/>
      <c r="AI446" s="1"/>
      <c r="AJ446" s="1"/>
      <c r="AK446" s="1"/>
      <c r="AL446" s="1"/>
      <c r="AM446" s="1"/>
      <c r="AN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5"/>
      <c r="AB447" s="1"/>
      <c r="AC447" s="1"/>
      <c r="AD447" s="1"/>
      <c r="AE447" s="6"/>
      <c r="AF447" s="1"/>
      <c r="AG447" s="1"/>
      <c r="AH447" s="1"/>
      <c r="AI447" s="1"/>
      <c r="AJ447" s="1"/>
      <c r="AK447" s="1"/>
      <c r="AL447" s="1"/>
      <c r="AM447" s="1"/>
      <c r="AN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5"/>
      <c r="AB448" s="1"/>
      <c r="AC448" s="1"/>
      <c r="AD448" s="1"/>
      <c r="AE448" s="6"/>
      <c r="AF448" s="1"/>
      <c r="AG448" s="1"/>
      <c r="AH448" s="1"/>
      <c r="AI448" s="1"/>
      <c r="AJ448" s="1"/>
      <c r="AK448" s="1"/>
      <c r="AL448" s="1"/>
      <c r="AM448" s="1"/>
      <c r="AN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5"/>
      <c r="AB449" s="1"/>
      <c r="AC449" s="1"/>
      <c r="AD449" s="1"/>
      <c r="AE449" s="6"/>
      <c r="AF449" s="1"/>
      <c r="AG449" s="1"/>
      <c r="AH449" s="1"/>
      <c r="AI449" s="1"/>
      <c r="AJ449" s="1"/>
      <c r="AK449" s="1"/>
      <c r="AL449" s="1"/>
      <c r="AM449" s="1"/>
      <c r="AN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5"/>
      <c r="AB450" s="1"/>
      <c r="AC450" s="1"/>
      <c r="AD450" s="1"/>
      <c r="AE450" s="6"/>
      <c r="AF450" s="1"/>
      <c r="AG450" s="1"/>
      <c r="AH450" s="1"/>
      <c r="AI450" s="1"/>
      <c r="AJ450" s="1"/>
      <c r="AK450" s="1"/>
      <c r="AL450" s="1"/>
      <c r="AM450" s="1"/>
      <c r="AN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5"/>
      <c r="AB451" s="1"/>
      <c r="AC451" s="1"/>
      <c r="AD451" s="1"/>
      <c r="AE451" s="6"/>
      <c r="AF451" s="1"/>
      <c r="AG451" s="1"/>
      <c r="AH451" s="1"/>
      <c r="AI451" s="1"/>
      <c r="AJ451" s="1"/>
      <c r="AK451" s="1"/>
      <c r="AL451" s="1"/>
      <c r="AM451" s="1"/>
      <c r="AN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5"/>
      <c r="AB452" s="1"/>
      <c r="AC452" s="1"/>
      <c r="AD452" s="1"/>
      <c r="AE452" s="6"/>
      <c r="AF452" s="1"/>
      <c r="AG452" s="1"/>
      <c r="AH452" s="1"/>
      <c r="AI452" s="1"/>
      <c r="AJ452" s="1"/>
      <c r="AK452" s="1"/>
      <c r="AL452" s="1"/>
      <c r="AM452" s="1"/>
      <c r="AN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5"/>
      <c r="AB453" s="1"/>
      <c r="AC453" s="1"/>
      <c r="AD453" s="1"/>
      <c r="AE453" s="6"/>
      <c r="AF453" s="1"/>
      <c r="AG453" s="1"/>
      <c r="AH453" s="1"/>
      <c r="AI453" s="1"/>
      <c r="AJ453" s="1"/>
      <c r="AK453" s="1"/>
      <c r="AL453" s="1"/>
      <c r="AM453" s="1"/>
      <c r="AN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5"/>
      <c r="AB454" s="1"/>
      <c r="AC454" s="1"/>
      <c r="AD454" s="1"/>
      <c r="AE454" s="6"/>
      <c r="AF454" s="1"/>
      <c r="AG454" s="1"/>
      <c r="AH454" s="1"/>
      <c r="AI454" s="1"/>
      <c r="AJ454" s="1"/>
      <c r="AK454" s="1"/>
      <c r="AL454" s="1"/>
      <c r="AM454" s="1"/>
      <c r="AN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5"/>
      <c r="AB455" s="1"/>
      <c r="AC455" s="1"/>
      <c r="AD455" s="1"/>
      <c r="AE455" s="6"/>
      <c r="AF455" s="1"/>
      <c r="AG455" s="1"/>
      <c r="AH455" s="1"/>
      <c r="AI455" s="1"/>
      <c r="AJ455" s="1"/>
      <c r="AK455" s="1"/>
      <c r="AL455" s="1"/>
      <c r="AM455" s="1"/>
      <c r="AN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5"/>
      <c r="AB456" s="1"/>
      <c r="AC456" s="1"/>
      <c r="AD456" s="1"/>
      <c r="AE456" s="6"/>
      <c r="AF456" s="1"/>
      <c r="AG456" s="1"/>
      <c r="AH456" s="1"/>
      <c r="AI456" s="1"/>
      <c r="AJ456" s="1"/>
      <c r="AK456" s="1"/>
      <c r="AL456" s="1"/>
      <c r="AM456" s="1"/>
      <c r="AN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5"/>
      <c r="AB457" s="1"/>
      <c r="AC457" s="1"/>
      <c r="AD457" s="1"/>
      <c r="AE457" s="6"/>
      <c r="AF457" s="1"/>
      <c r="AG457" s="1"/>
      <c r="AH457" s="1"/>
      <c r="AI457" s="1"/>
      <c r="AJ457" s="1"/>
      <c r="AK457" s="1"/>
      <c r="AL457" s="1"/>
      <c r="AM457" s="1"/>
      <c r="AN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5"/>
      <c r="AB458" s="1"/>
      <c r="AC458" s="1"/>
      <c r="AD458" s="1"/>
      <c r="AE458" s="6"/>
      <c r="AF458" s="1"/>
      <c r="AG458" s="1"/>
      <c r="AH458" s="1"/>
      <c r="AI458" s="1"/>
      <c r="AJ458" s="1"/>
      <c r="AK458" s="1"/>
      <c r="AL458" s="1"/>
      <c r="AM458" s="1"/>
      <c r="AN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5"/>
      <c r="AB459" s="1"/>
      <c r="AC459" s="1"/>
      <c r="AD459" s="1"/>
      <c r="AE459" s="6"/>
      <c r="AF459" s="1"/>
      <c r="AG459" s="1"/>
      <c r="AH459" s="1"/>
      <c r="AI459" s="1"/>
      <c r="AJ459" s="1"/>
      <c r="AK459" s="1"/>
      <c r="AL459" s="1"/>
      <c r="AM459" s="1"/>
      <c r="AN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5"/>
      <c r="AB460" s="1"/>
      <c r="AC460" s="1"/>
      <c r="AD460" s="1"/>
      <c r="AE460" s="6"/>
      <c r="AF460" s="1"/>
      <c r="AG460" s="1"/>
      <c r="AH460" s="1"/>
      <c r="AI460" s="1"/>
      <c r="AJ460" s="1"/>
      <c r="AK460" s="1"/>
      <c r="AL460" s="1"/>
      <c r="AM460" s="1"/>
      <c r="AN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5"/>
      <c r="AB461" s="1"/>
      <c r="AC461" s="1"/>
      <c r="AD461" s="1"/>
      <c r="AE461" s="6"/>
      <c r="AF461" s="1"/>
      <c r="AG461" s="1"/>
      <c r="AH461" s="1"/>
      <c r="AI461" s="1"/>
      <c r="AJ461" s="1"/>
      <c r="AK461" s="1"/>
      <c r="AL461" s="1"/>
      <c r="AM461" s="1"/>
      <c r="AN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5"/>
      <c r="AB462" s="1"/>
      <c r="AC462" s="1"/>
      <c r="AD462" s="1"/>
      <c r="AE462" s="6"/>
      <c r="AF462" s="1"/>
      <c r="AG462" s="1"/>
      <c r="AH462" s="1"/>
      <c r="AI462" s="1"/>
      <c r="AJ462" s="1"/>
      <c r="AK462" s="1"/>
      <c r="AL462" s="1"/>
      <c r="AM462" s="1"/>
      <c r="AN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5"/>
      <c r="AB463" s="1"/>
      <c r="AC463" s="1"/>
      <c r="AD463" s="1"/>
      <c r="AE463" s="6"/>
      <c r="AF463" s="1"/>
      <c r="AG463" s="1"/>
      <c r="AH463" s="1"/>
      <c r="AI463" s="1"/>
      <c r="AJ463" s="1"/>
      <c r="AK463" s="1"/>
      <c r="AL463" s="1"/>
      <c r="AM463" s="1"/>
      <c r="AN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5"/>
      <c r="AB464" s="1"/>
      <c r="AC464" s="1"/>
      <c r="AD464" s="1"/>
      <c r="AE464" s="6"/>
      <c r="AF464" s="1"/>
      <c r="AG464" s="1"/>
      <c r="AH464" s="1"/>
      <c r="AI464" s="1"/>
      <c r="AJ464" s="1"/>
      <c r="AK464" s="1"/>
      <c r="AL464" s="1"/>
      <c r="AM464" s="1"/>
      <c r="AN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5"/>
      <c r="AB465" s="1"/>
      <c r="AC465" s="1"/>
      <c r="AD465" s="1"/>
      <c r="AE465" s="6"/>
      <c r="AF465" s="1"/>
      <c r="AG465" s="1"/>
      <c r="AH465" s="1"/>
      <c r="AI465" s="1"/>
      <c r="AJ465" s="1"/>
      <c r="AK465" s="1"/>
      <c r="AL465" s="1"/>
      <c r="AM465" s="1"/>
      <c r="AN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5"/>
      <c r="AB466" s="1"/>
      <c r="AC466" s="1"/>
      <c r="AD466" s="1"/>
      <c r="AE466" s="6"/>
      <c r="AF466" s="1"/>
      <c r="AG466" s="1"/>
      <c r="AH466" s="1"/>
      <c r="AI466" s="1"/>
      <c r="AJ466" s="1"/>
      <c r="AK466" s="1"/>
      <c r="AL466" s="1"/>
      <c r="AM466" s="1"/>
      <c r="AN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5"/>
      <c r="AB467" s="1"/>
      <c r="AC467" s="1"/>
      <c r="AD467" s="1"/>
      <c r="AE467" s="6"/>
      <c r="AF467" s="1"/>
      <c r="AG467" s="1"/>
      <c r="AH467" s="1"/>
      <c r="AI467" s="1"/>
      <c r="AJ467" s="1"/>
      <c r="AK467" s="1"/>
      <c r="AL467" s="1"/>
      <c r="AM467" s="1"/>
      <c r="AN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5"/>
      <c r="AB468" s="1"/>
      <c r="AC468" s="1"/>
      <c r="AD468" s="1"/>
      <c r="AE468" s="6"/>
      <c r="AF468" s="1"/>
      <c r="AG468" s="1"/>
      <c r="AH468" s="1"/>
      <c r="AI468" s="1"/>
      <c r="AJ468" s="1"/>
      <c r="AK468" s="1"/>
      <c r="AL468" s="1"/>
      <c r="AM468" s="1"/>
      <c r="AN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5"/>
      <c r="AB469" s="1"/>
      <c r="AC469" s="1"/>
      <c r="AD469" s="1"/>
      <c r="AE469" s="6"/>
      <c r="AF469" s="1"/>
      <c r="AG469" s="1"/>
      <c r="AH469" s="1"/>
      <c r="AI469" s="1"/>
      <c r="AJ469" s="1"/>
      <c r="AK469" s="1"/>
      <c r="AL469" s="1"/>
      <c r="AM469" s="1"/>
      <c r="AN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5"/>
      <c r="AB470" s="1"/>
      <c r="AC470" s="1"/>
      <c r="AD470" s="1"/>
      <c r="AE470" s="6"/>
      <c r="AF470" s="1"/>
      <c r="AG470" s="1"/>
      <c r="AH470" s="1"/>
      <c r="AI470" s="1"/>
      <c r="AJ470" s="1"/>
      <c r="AK470" s="1"/>
      <c r="AL470" s="1"/>
      <c r="AM470" s="1"/>
      <c r="AN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5"/>
      <c r="AB471" s="1"/>
      <c r="AC471" s="1"/>
      <c r="AD471" s="1"/>
      <c r="AE471" s="6"/>
      <c r="AF471" s="1"/>
      <c r="AG471" s="1"/>
      <c r="AH471" s="1"/>
      <c r="AI471" s="1"/>
      <c r="AJ471" s="1"/>
      <c r="AK471" s="1"/>
      <c r="AL471" s="1"/>
      <c r="AM471" s="1"/>
      <c r="AN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5"/>
      <c r="AB472" s="1"/>
      <c r="AC472" s="1"/>
      <c r="AD472" s="1"/>
      <c r="AE472" s="6"/>
      <c r="AF472" s="1"/>
      <c r="AG472" s="1"/>
      <c r="AH472" s="1"/>
      <c r="AI472" s="1"/>
      <c r="AJ472" s="1"/>
      <c r="AK472" s="1"/>
      <c r="AL472" s="1"/>
      <c r="AM472" s="1"/>
      <c r="AN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5"/>
      <c r="AB473" s="1"/>
      <c r="AC473" s="1"/>
      <c r="AD473" s="1"/>
      <c r="AE473" s="6"/>
      <c r="AF473" s="1"/>
      <c r="AG473" s="1"/>
      <c r="AH473" s="1"/>
      <c r="AI473" s="1"/>
      <c r="AJ473" s="1"/>
      <c r="AK473" s="1"/>
      <c r="AL473" s="1"/>
      <c r="AM473" s="1"/>
      <c r="AN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5"/>
      <c r="AB474" s="1"/>
      <c r="AC474" s="1"/>
      <c r="AD474" s="1"/>
      <c r="AE474" s="6"/>
      <c r="AF474" s="1"/>
      <c r="AG474" s="1"/>
      <c r="AH474" s="1"/>
      <c r="AI474" s="1"/>
      <c r="AJ474" s="1"/>
      <c r="AK474" s="1"/>
      <c r="AL474" s="1"/>
      <c r="AM474" s="1"/>
      <c r="AN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5"/>
      <c r="AB475" s="1"/>
      <c r="AC475" s="1"/>
      <c r="AD475" s="1"/>
      <c r="AE475" s="6"/>
      <c r="AF475" s="1"/>
      <c r="AG475" s="1"/>
      <c r="AH475" s="1"/>
      <c r="AI475" s="1"/>
      <c r="AJ475" s="1"/>
      <c r="AK475" s="1"/>
      <c r="AL475" s="1"/>
      <c r="AM475" s="1"/>
      <c r="AN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5"/>
      <c r="AB476" s="1"/>
      <c r="AC476" s="1"/>
      <c r="AD476" s="1"/>
      <c r="AE476" s="6"/>
      <c r="AF476" s="1"/>
      <c r="AG476" s="1"/>
      <c r="AH476" s="1"/>
      <c r="AI476" s="1"/>
      <c r="AJ476" s="1"/>
      <c r="AK476" s="1"/>
      <c r="AL476" s="1"/>
      <c r="AM476" s="1"/>
      <c r="AN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5"/>
      <c r="AB477" s="1"/>
      <c r="AC477" s="1"/>
      <c r="AD477" s="1"/>
      <c r="AE477" s="6"/>
      <c r="AF477" s="1"/>
      <c r="AG477" s="1"/>
      <c r="AH477" s="1"/>
      <c r="AI477" s="1"/>
      <c r="AJ477" s="1"/>
      <c r="AK477" s="1"/>
      <c r="AL477" s="1"/>
      <c r="AM477" s="1"/>
      <c r="AN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5"/>
      <c r="AB478" s="1"/>
      <c r="AC478" s="1"/>
      <c r="AD478" s="1"/>
      <c r="AE478" s="6"/>
      <c r="AF478" s="1"/>
      <c r="AG478" s="1"/>
      <c r="AH478" s="1"/>
      <c r="AI478" s="1"/>
      <c r="AJ478" s="1"/>
      <c r="AK478" s="1"/>
      <c r="AL478" s="1"/>
      <c r="AM478" s="1"/>
      <c r="AN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5"/>
      <c r="AB479" s="1"/>
      <c r="AC479" s="1"/>
      <c r="AD479" s="1"/>
      <c r="AE479" s="6"/>
      <c r="AF479" s="1"/>
      <c r="AG479" s="1"/>
      <c r="AH479" s="1"/>
      <c r="AI479" s="1"/>
      <c r="AJ479" s="1"/>
      <c r="AK479" s="1"/>
      <c r="AL479" s="1"/>
      <c r="AM479" s="1"/>
      <c r="AN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5"/>
      <c r="AB480" s="1"/>
      <c r="AC480" s="1"/>
      <c r="AD480" s="1"/>
      <c r="AE480" s="6"/>
      <c r="AF480" s="1"/>
      <c r="AG480" s="1"/>
      <c r="AH480" s="1"/>
      <c r="AI480" s="1"/>
      <c r="AJ480" s="1"/>
      <c r="AK480" s="1"/>
      <c r="AL480" s="1"/>
      <c r="AM480" s="1"/>
      <c r="AN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5"/>
      <c r="AB481" s="1"/>
      <c r="AC481" s="1"/>
      <c r="AD481" s="1"/>
      <c r="AE481" s="6"/>
      <c r="AF481" s="1"/>
      <c r="AG481" s="1"/>
      <c r="AH481" s="1"/>
      <c r="AI481" s="1"/>
      <c r="AJ481" s="1"/>
      <c r="AK481" s="1"/>
      <c r="AL481" s="1"/>
      <c r="AM481" s="1"/>
      <c r="AN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5"/>
      <c r="AB482" s="1"/>
      <c r="AC482" s="1"/>
      <c r="AD482" s="1"/>
      <c r="AE482" s="6"/>
      <c r="AF482" s="1"/>
      <c r="AG482" s="1"/>
      <c r="AH482" s="1"/>
      <c r="AI482" s="1"/>
      <c r="AJ482" s="1"/>
      <c r="AK482" s="1"/>
      <c r="AL482" s="1"/>
      <c r="AM482" s="1"/>
      <c r="AN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5"/>
      <c r="AB483" s="1"/>
      <c r="AC483" s="1"/>
      <c r="AD483" s="1"/>
      <c r="AE483" s="6"/>
      <c r="AF483" s="1"/>
      <c r="AG483" s="1"/>
      <c r="AH483" s="1"/>
      <c r="AI483" s="1"/>
      <c r="AJ483" s="1"/>
      <c r="AK483" s="1"/>
      <c r="AL483" s="1"/>
      <c r="AM483" s="1"/>
      <c r="AN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5"/>
      <c r="AB484" s="1"/>
      <c r="AC484" s="1"/>
      <c r="AD484" s="1"/>
      <c r="AE484" s="6"/>
      <c r="AF484" s="1"/>
      <c r="AG484" s="1"/>
      <c r="AH484" s="1"/>
      <c r="AI484" s="1"/>
      <c r="AJ484" s="1"/>
      <c r="AK484" s="1"/>
      <c r="AL484" s="1"/>
      <c r="AM484" s="1"/>
      <c r="AN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5"/>
      <c r="AB485" s="1"/>
      <c r="AC485" s="1"/>
      <c r="AD485" s="1"/>
      <c r="AE485" s="6"/>
      <c r="AF485" s="1"/>
      <c r="AG485" s="1"/>
      <c r="AH485" s="1"/>
      <c r="AI485" s="1"/>
      <c r="AJ485" s="1"/>
      <c r="AK485" s="1"/>
      <c r="AL485" s="1"/>
      <c r="AM485" s="1"/>
      <c r="AN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5"/>
      <c r="AB486" s="1"/>
      <c r="AC486" s="1"/>
      <c r="AD486" s="1"/>
      <c r="AE486" s="6"/>
      <c r="AF486" s="1"/>
      <c r="AG486" s="1"/>
      <c r="AH486" s="1"/>
      <c r="AI486" s="1"/>
      <c r="AJ486" s="1"/>
      <c r="AK486" s="1"/>
      <c r="AL486" s="1"/>
      <c r="AM486" s="1"/>
      <c r="AN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5"/>
      <c r="AB487" s="1"/>
      <c r="AC487" s="1"/>
      <c r="AD487" s="1"/>
      <c r="AE487" s="6"/>
      <c r="AF487" s="1"/>
      <c r="AG487" s="1"/>
      <c r="AH487" s="1"/>
      <c r="AI487" s="1"/>
      <c r="AJ487" s="1"/>
      <c r="AK487" s="1"/>
      <c r="AL487" s="1"/>
      <c r="AM487" s="1"/>
      <c r="AN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5"/>
      <c r="AB488" s="1"/>
      <c r="AC488" s="1"/>
      <c r="AD488" s="1"/>
      <c r="AE488" s="6"/>
      <c r="AF488" s="1"/>
      <c r="AG488" s="1"/>
      <c r="AH488" s="1"/>
      <c r="AI488" s="1"/>
      <c r="AJ488" s="1"/>
      <c r="AK488" s="1"/>
      <c r="AL488" s="1"/>
      <c r="AM488" s="1"/>
      <c r="AN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5"/>
      <c r="AB489" s="1"/>
      <c r="AC489" s="1"/>
      <c r="AD489" s="1"/>
      <c r="AE489" s="6"/>
      <c r="AF489" s="1"/>
      <c r="AG489" s="1"/>
      <c r="AH489" s="1"/>
      <c r="AI489" s="1"/>
      <c r="AJ489" s="1"/>
      <c r="AK489" s="1"/>
      <c r="AL489" s="1"/>
      <c r="AM489" s="1"/>
      <c r="AN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5"/>
      <c r="AB490" s="1"/>
      <c r="AC490" s="1"/>
      <c r="AD490" s="1"/>
      <c r="AE490" s="6"/>
      <c r="AF490" s="1"/>
      <c r="AG490" s="1"/>
      <c r="AH490" s="1"/>
      <c r="AI490" s="1"/>
      <c r="AJ490" s="1"/>
      <c r="AK490" s="1"/>
      <c r="AL490" s="1"/>
      <c r="AM490" s="1"/>
      <c r="AN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5"/>
      <c r="AB491" s="1"/>
      <c r="AC491" s="1"/>
      <c r="AD491" s="1"/>
      <c r="AE491" s="6"/>
      <c r="AF491" s="1"/>
      <c r="AG491" s="1"/>
      <c r="AH491" s="1"/>
      <c r="AI491" s="1"/>
      <c r="AJ491" s="1"/>
      <c r="AK491" s="1"/>
      <c r="AL491" s="1"/>
      <c r="AM491" s="1"/>
      <c r="AN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5"/>
      <c r="AB492" s="1"/>
      <c r="AC492" s="1"/>
      <c r="AD492" s="1"/>
      <c r="AE492" s="6"/>
      <c r="AF492" s="1"/>
      <c r="AG492" s="1"/>
      <c r="AH492" s="1"/>
      <c r="AI492" s="1"/>
      <c r="AJ492" s="1"/>
      <c r="AK492" s="1"/>
      <c r="AL492" s="1"/>
      <c r="AM492" s="1"/>
      <c r="AN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5"/>
      <c r="AB493" s="1"/>
      <c r="AC493" s="1"/>
      <c r="AD493" s="1"/>
      <c r="AE493" s="6"/>
      <c r="AF493" s="1"/>
      <c r="AG493" s="1"/>
      <c r="AH493" s="1"/>
      <c r="AI493" s="1"/>
      <c r="AJ493" s="1"/>
      <c r="AK493" s="1"/>
      <c r="AL493" s="1"/>
      <c r="AM493" s="1"/>
      <c r="AN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5"/>
      <c r="AB494" s="1"/>
      <c r="AC494" s="1"/>
      <c r="AD494" s="1"/>
      <c r="AE494" s="6"/>
      <c r="AF494" s="1"/>
      <c r="AG494" s="1"/>
      <c r="AH494" s="1"/>
      <c r="AI494" s="1"/>
      <c r="AJ494" s="1"/>
      <c r="AK494" s="1"/>
      <c r="AL494" s="1"/>
      <c r="AM494" s="1"/>
      <c r="AN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5"/>
      <c r="AB495" s="1"/>
      <c r="AC495" s="1"/>
      <c r="AD495" s="1"/>
      <c r="AE495" s="6"/>
      <c r="AF495" s="1"/>
      <c r="AG495" s="1"/>
      <c r="AH495" s="1"/>
      <c r="AI495" s="1"/>
      <c r="AJ495" s="1"/>
      <c r="AK495" s="1"/>
      <c r="AL495" s="1"/>
      <c r="AM495" s="1"/>
      <c r="AN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5"/>
      <c r="AB496" s="1"/>
      <c r="AC496" s="1"/>
      <c r="AD496" s="1"/>
      <c r="AE496" s="6"/>
      <c r="AF496" s="1"/>
      <c r="AG496" s="1"/>
      <c r="AH496" s="1"/>
      <c r="AI496" s="1"/>
      <c r="AJ496" s="1"/>
      <c r="AK496" s="1"/>
      <c r="AL496" s="1"/>
      <c r="AM496" s="1"/>
      <c r="AN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5"/>
      <c r="AB497" s="1"/>
      <c r="AC497" s="1"/>
      <c r="AD497" s="1"/>
      <c r="AE497" s="6"/>
      <c r="AF497" s="1"/>
      <c r="AG497" s="1"/>
      <c r="AH497" s="1"/>
      <c r="AI497" s="1"/>
      <c r="AJ497" s="1"/>
      <c r="AK497" s="1"/>
      <c r="AL497" s="1"/>
      <c r="AM497" s="1"/>
      <c r="AN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5"/>
      <c r="AB498" s="1"/>
      <c r="AC498" s="1"/>
      <c r="AD498" s="1"/>
      <c r="AE498" s="6"/>
      <c r="AF498" s="1"/>
      <c r="AG498" s="1"/>
      <c r="AH498" s="1"/>
      <c r="AI498" s="1"/>
      <c r="AJ498" s="1"/>
      <c r="AK498" s="1"/>
      <c r="AL498" s="1"/>
      <c r="AM498" s="1"/>
      <c r="AN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5"/>
      <c r="AB499" s="1"/>
      <c r="AC499" s="1"/>
      <c r="AD499" s="1"/>
      <c r="AE499" s="6"/>
      <c r="AF499" s="1"/>
      <c r="AG499" s="1"/>
      <c r="AH499" s="1"/>
      <c r="AI499" s="1"/>
      <c r="AJ499" s="1"/>
      <c r="AK499" s="1"/>
      <c r="AL499" s="1"/>
      <c r="AM499" s="1"/>
      <c r="AN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5"/>
      <c r="AB500" s="1"/>
      <c r="AC500" s="1"/>
      <c r="AD500" s="1"/>
      <c r="AE500" s="6"/>
      <c r="AF500" s="1"/>
      <c r="AG500" s="1"/>
      <c r="AH500" s="1"/>
      <c r="AI500" s="1"/>
      <c r="AJ500" s="1"/>
      <c r="AK500" s="1"/>
      <c r="AL500" s="1"/>
      <c r="AM500" s="1"/>
      <c r="AN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5"/>
      <c r="AB501" s="1"/>
      <c r="AC501" s="1"/>
      <c r="AD501" s="1"/>
      <c r="AE501" s="6"/>
      <c r="AF501" s="1"/>
      <c r="AG501" s="1"/>
      <c r="AH501" s="1"/>
      <c r="AI501" s="1"/>
      <c r="AJ501" s="1"/>
      <c r="AK501" s="1"/>
      <c r="AL501" s="1"/>
      <c r="AM501" s="1"/>
      <c r="AN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5"/>
      <c r="AB502" s="1"/>
      <c r="AC502" s="1"/>
      <c r="AD502" s="1"/>
      <c r="AE502" s="6"/>
      <c r="AF502" s="1"/>
      <c r="AG502" s="1"/>
      <c r="AH502" s="1"/>
      <c r="AI502" s="1"/>
      <c r="AJ502" s="1"/>
      <c r="AK502" s="1"/>
      <c r="AL502" s="1"/>
      <c r="AM502" s="1"/>
      <c r="AN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5"/>
      <c r="AB503" s="1"/>
      <c r="AC503" s="1"/>
      <c r="AD503" s="1"/>
      <c r="AE503" s="6"/>
      <c r="AF503" s="1"/>
      <c r="AG503" s="1"/>
      <c r="AH503" s="1"/>
      <c r="AI503" s="1"/>
      <c r="AJ503" s="1"/>
      <c r="AK503" s="1"/>
      <c r="AL503" s="1"/>
      <c r="AM503" s="1"/>
      <c r="AN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5"/>
      <c r="AB504" s="1"/>
      <c r="AC504" s="1"/>
      <c r="AD504" s="1"/>
      <c r="AE504" s="6"/>
      <c r="AF504" s="1"/>
      <c r="AG504" s="1"/>
      <c r="AH504" s="1"/>
      <c r="AI504" s="1"/>
      <c r="AJ504" s="1"/>
      <c r="AK504" s="1"/>
      <c r="AL504" s="1"/>
      <c r="AM504" s="1"/>
      <c r="AN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5"/>
      <c r="AB505" s="1"/>
      <c r="AC505" s="1"/>
      <c r="AD505" s="1"/>
      <c r="AE505" s="6"/>
      <c r="AF505" s="1"/>
      <c r="AG505" s="1"/>
      <c r="AH505" s="1"/>
      <c r="AI505" s="1"/>
      <c r="AJ505" s="1"/>
      <c r="AK505" s="1"/>
      <c r="AL505" s="1"/>
      <c r="AM505" s="1"/>
      <c r="AN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5"/>
      <c r="AB506" s="1"/>
      <c r="AC506" s="1"/>
      <c r="AD506" s="1"/>
      <c r="AE506" s="6"/>
      <c r="AF506" s="1"/>
      <c r="AG506" s="1"/>
      <c r="AH506" s="1"/>
      <c r="AI506" s="1"/>
      <c r="AJ506" s="1"/>
      <c r="AK506" s="1"/>
      <c r="AL506" s="1"/>
      <c r="AM506" s="1"/>
      <c r="AN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5"/>
      <c r="AB507" s="1"/>
      <c r="AC507" s="1"/>
      <c r="AD507" s="1"/>
      <c r="AE507" s="6"/>
      <c r="AF507" s="1"/>
      <c r="AG507" s="1"/>
      <c r="AH507" s="1"/>
      <c r="AI507" s="1"/>
      <c r="AJ507" s="1"/>
      <c r="AK507" s="1"/>
      <c r="AL507" s="1"/>
      <c r="AM507" s="1"/>
      <c r="AN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5"/>
      <c r="AB508" s="1"/>
      <c r="AC508" s="1"/>
      <c r="AD508" s="1"/>
      <c r="AE508" s="6"/>
      <c r="AF508" s="1"/>
      <c r="AG508" s="1"/>
      <c r="AH508" s="1"/>
      <c r="AI508" s="1"/>
      <c r="AJ508" s="1"/>
      <c r="AK508" s="1"/>
      <c r="AL508" s="1"/>
      <c r="AM508" s="1"/>
      <c r="AN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5"/>
      <c r="AB509" s="1"/>
      <c r="AC509" s="1"/>
      <c r="AD509" s="1"/>
      <c r="AE509" s="6"/>
      <c r="AF509" s="1"/>
      <c r="AG509" s="1"/>
      <c r="AH509" s="1"/>
      <c r="AI509" s="1"/>
      <c r="AJ509" s="1"/>
      <c r="AK509" s="1"/>
      <c r="AL509" s="1"/>
      <c r="AM509" s="1"/>
      <c r="AN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5"/>
      <c r="AB510" s="1"/>
      <c r="AC510" s="1"/>
      <c r="AD510" s="1"/>
      <c r="AE510" s="6"/>
      <c r="AF510" s="1"/>
      <c r="AG510" s="1"/>
      <c r="AH510" s="1"/>
      <c r="AI510" s="1"/>
      <c r="AJ510" s="1"/>
      <c r="AK510" s="1"/>
      <c r="AL510" s="1"/>
      <c r="AM510" s="1"/>
      <c r="AN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5"/>
      <c r="AB511" s="1"/>
      <c r="AC511" s="1"/>
      <c r="AD511" s="1"/>
      <c r="AE511" s="6"/>
      <c r="AF511" s="1"/>
      <c r="AG511" s="1"/>
      <c r="AH511" s="1"/>
      <c r="AI511" s="1"/>
      <c r="AJ511" s="1"/>
      <c r="AK511" s="1"/>
      <c r="AL511" s="1"/>
      <c r="AM511" s="1"/>
      <c r="AN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5"/>
      <c r="AB512" s="1"/>
      <c r="AC512" s="1"/>
      <c r="AD512" s="1"/>
      <c r="AE512" s="6"/>
      <c r="AF512" s="1"/>
      <c r="AG512" s="1"/>
      <c r="AH512" s="1"/>
      <c r="AI512" s="1"/>
      <c r="AJ512" s="1"/>
      <c r="AK512" s="1"/>
      <c r="AL512" s="1"/>
      <c r="AM512" s="1"/>
      <c r="AN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5"/>
      <c r="AB513" s="1"/>
      <c r="AC513" s="1"/>
      <c r="AD513" s="1"/>
      <c r="AE513" s="6"/>
      <c r="AF513" s="1"/>
      <c r="AG513" s="1"/>
      <c r="AH513" s="1"/>
      <c r="AI513" s="1"/>
      <c r="AJ513" s="1"/>
      <c r="AK513" s="1"/>
      <c r="AL513" s="1"/>
      <c r="AM513" s="1"/>
      <c r="AN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5"/>
      <c r="AB514" s="1"/>
      <c r="AC514" s="1"/>
      <c r="AD514" s="1"/>
      <c r="AE514" s="6"/>
      <c r="AF514" s="1"/>
      <c r="AG514" s="1"/>
      <c r="AH514" s="1"/>
      <c r="AI514" s="1"/>
      <c r="AJ514" s="1"/>
      <c r="AK514" s="1"/>
      <c r="AL514" s="1"/>
      <c r="AM514" s="1"/>
      <c r="AN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5"/>
      <c r="AB515" s="1"/>
      <c r="AC515" s="1"/>
      <c r="AD515" s="1"/>
      <c r="AE515" s="6"/>
      <c r="AF515" s="1"/>
      <c r="AG515" s="1"/>
      <c r="AH515" s="1"/>
      <c r="AI515" s="1"/>
      <c r="AJ515" s="1"/>
      <c r="AK515" s="1"/>
      <c r="AL515" s="1"/>
      <c r="AM515" s="1"/>
      <c r="AN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5"/>
      <c r="AB516" s="1"/>
      <c r="AC516" s="1"/>
      <c r="AD516" s="1"/>
      <c r="AE516" s="6"/>
      <c r="AF516" s="1"/>
      <c r="AG516" s="1"/>
      <c r="AH516" s="1"/>
      <c r="AI516" s="1"/>
      <c r="AJ516" s="1"/>
      <c r="AK516" s="1"/>
      <c r="AL516" s="1"/>
      <c r="AM516" s="1"/>
      <c r="AN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5"/>
      <c r="AB517" s="1"/>
      <c r="AC517" s="1"/>
      <c r="AD517" s="1"/>
      <c r="AE517" s="6"/>
      <c r="AF517" s="1"/>
      <c r="AG517" s="1"/>
      <c r="AH517" s="1"/>
      <c r="AI517" s="1"/>
      <c r="AJ517" s="1"/>
      <c r="AK517" s="1"/>
      <c r="AL517" s="1"/>
      <c r="AM517" s="1"/>
      <c r="AN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5"/>
      <c r="AB518" s="1"/>
      <c r="AC518" s="1"/>
      <c r="AD518" s="1"/>
      <c r="AE518" s="6"/>
      <c r="AF518" s="1"/>
      <c r="AG518" s="1"/>
      <c r="AH518" s="1"/>
      <c r="AI518" s="1"/>
      <c r="AJ518" s="1"/>
      <c r="AK518" s="1"/>
      <c r="AL518" s="1"/>
      <c r="AM518" s="1"/>
      <c r="AN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5"/>
      <c r="AB519" s="1"/>
      <c r="AC519" s="1"/>
      <c r="AD519" s="1"/>
      <c r="AE519" s="6"/>
      <c r="AF519" s="1"/>
      <c r="AG519" s="1"/>
      <c r="AH519" s="1"/>
      <c r="AI519" s="1"/>
      <c r="AJ519" s="1"/>
      <c r="AK519" s="1"/>
      <c r="AL519" s="1"/>
      <c r="AM519" s="1"/>
      <c r="AN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5"/>
      <c r="AB520" s="1"/>
      <c r="AC520" s="1"/>
      <c r="AD520" s="1"/>
      <c r="AE520" s="6"/>
      <c r="AF520" s="1"/>
      <c r="AG520" s="1"/>
      <c r="AH520" s="1"/>
      <c r="AI520" s="1"/>
      <c r="AJ520" s="1"/>
      <c r="AK520" s="1"/>
      <c r="AL520" s="1"/>
      <c r="AM520" s="1"/>
      <c r="AN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5"/>
      <c r="AB521" s="1"/>
      <c r="AC521" s="1"/>
      <c r="AD521" s="1"/>
      <c r="AE521" s="6"/>
      <c r="AF521" s="1"/>
      <c r="AG521" s="1"/>
      <c r="AH521" s="1"/>
      <c r="AI521" s="1"/>
      <c r="AJ521" s="1"/>
      <c r="AK521" s="1"/>
      <c r="AL521" s="1"/>
      <c r="AM521" s="1"/>
      <c r="AN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5"/>
      <c r="AB522" s="1"/>
      <c r="AC522" s="1"/>
      <c r="AD522" s="1"/>
      <c r="AE522" s="6"/>
      <c r="AF522" s="1"/>
      <c r="AG522" s="1"/>
      <c r="AH522" s="1"/>
      <c r="AI522" s="1"/>
      <c r="AJ522" s="1"/>
      <c r="AK522" s="1"/>
      <c r="AL522" s="1"/>
      <c r="AM522" s="1"/>
      <c r="AN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5"/>
      <c r="AB523" s="1"/>
      <c r="AC523" s="1"/>
      <c r="AD523" s="1"/>
      <c r="AE523" s="6"/>
      <c r="AF523" s="1"/>
      <c r="AG523" s="1"/>
      <c r="AH523" s="1"/>
      <c r="AI523" s="1"/>
      <c r="AJ523" s="1"/>
      <c r="AK523" s="1"/>
      <c r="AL523" s="1"/>
      <c r="AM523" s="1"/>
      <c r="AN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5"/>
      <c r="AB524" s="1"/>
      <c r="AC524" s="1"/>
      <c r="AD524" s="1"/>
      <c r="AE524" s="6"/>
      <c r="AF524" s="1"/>
      <c r="AG524" s="1"/>
      <c r="AH524" s="1"/>
      <c r="AI524" s="1"/>
      <c r="AJ524" s="1"/>
      <c r="AK524" s="1"/>
      <c r="AL524" s="1"/>
      <c r="AM524" s="1"/>
      <c r="AN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5"/>
      <c r="AB525" s="1"/>
      <c r="AC525" s="1"/>
      <c r="AD525" s="1"/>
      <c r="AE525" s="6"/>
      <c r="AF525" s="1"/>
      <c r="AG525" s="1"/>
      <c r="AH525" s="1"/>
      <c r="AI525" s="1"/>
      <c r="AJ525" s="1"/>
      <c r="AK525" s="1"/>
      <c r="AL525" s="1"/>
      <c r="AM525" s="1"/>
      <c r="AN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5"/>
      <c r="AB526" s="1"/>
      <c r="AC526" s="1"/>
      <c r="AD526" s="1"/>
      <c r="AE526" s="6"/>
      <c r="AF526" s="1"/>
      <c r="AG526" s="1"/>
      <c r="AH526" s="1"/>
      <c r="AI526" s="1"/>
      <c r="AJ526" s="1"/>
      <c r="AK526" s="1"/>
      <c r="AL526" s="1"/>
      <c r="AM526" s="1"/>
      <c r="AN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5"/>
      <c r="AB527" s="1"/>
      <c r="AC527" s="1"/>
      <c r="AD527" s="1"/>
      <c r="AE527" s="6"/>
      <c r="AF527" s="1"/>
      <c r="AG527" s="1"/>
      <c r="AH527" s="1"/>
      <c r="AI527" s="1"/>
      <c r="AJ527" s="1"/>
      <c r="AK527" s="1"/>
      <c r="AL527" s="1"/>
      <c r="AM527" s="1"/>
      <c r="AN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5"/>
      <c r="AB528" s="1"/>
      <c r="AC528" s="1"/>
      <c r="AD528" s="1"/>
      <c r="AE528" s="6"/>
      <c r="AF528" s="1"/>
      <c r="AG528" s="1"/>
      <c r="AH528" s="1"/>
      <c r="AI528" s="1"/>
      <c r="AJ528" s="1"/>
      <c r="AK528" s="1"/>
      <c r="AL528" s="1"/>
      <c r="AM528" s="1"/>
      <c r="AN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5"/>
      <c r="AB529" s="1"/>
      <c r="AC529" s="1"/>
      <c r="AD529" s="1"/>
      <c r="AE529" s="6"/>
      <c r="AF529" s="1"/>
      <c r="AG529" s="1"/>
      <c r="AH529" s="1"/>
      <c r="AI529" s="1"/>
      <c r="AJ529" s="1"/>
      <c r="AK529" s="1"/>
      <c r="AL529" s="1"/>
      <c r="AM529" s="1"/>
      <c r="AN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5"/>
      <c r="AB530" s="1"/>
      <c r="AC530" s="1"/>
      <c r="AD530" s="1"/>
      <c r="AE530" s="6"/>
      <c r="AF530" s="1"/>
      <c r="AG530" s="1"/>
      <c r="AH530" s="1"/>
      <c r="AI530" s="1"/>
      <c r="AJ530" s="1"/>
      <c r="AK530" s="1"/>
      <c r="AL530" s="1"/>
      <c r="AM530" s="1"/>
      <c r="AN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5"/>
      <c r="AB531" s="1"/>
      <c r="AC531" s="1"/>
      <c r="AD531" s="1"/>
      <c r="AE531" s="6"/>
      <c r="AF531" s="1"/>
      <c r="AG531" s="1"/>
      <c r="AH531" s="1"/>
      <c r="AI531" s="1"/>
      <c r="AJ531" s="1"/>
      <c r="AK531" s="1"/>
      <c r="AL531" s="1"/>
      <c r="AM531" s="1"/>
      <c r="AN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5"/>
      <c r="AB532" s="1"/>
      <c r="AC532" s="1"/>
      <c r="AD532" s="1"/>
      <c r="AE532" s="6"/>
      <c r="AF532" s="1"/>
      <c r="AG532" s="1"/>
      <c r="AH532" s="1"/>
      <c r="AI532" s="1"/>
      <c r="AJ532" s="1"/>
      <c r="AK532" s="1"/>
      <c r="AL532" s="1"/>
      <c r="AM532" s="1"/>
      <c r="AN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5"/>
      <c r="AB533" s="1"/>
      <c r="AC533" s="1"/>
      <c r="AD533" s="1"/>
      <c r="AE533" s="6"/>
      <c r="AF533" s="1"/>
      <c r="AG533" s="1"/>
      <c r="AH533" s="1"/>
      <c r="AI533" s="1"/>
      <c r="AJ533" s="1"/>
      <c r="AK533" s="1"/>
      <c r="AL533" s="1"/>
      <c r="AM533" s="1"/>
      <c r="AN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5"/>
      <c r="AB534" s="1"/>
      <c r="AC534" s="1"/>
      <c r="AD534" s="1"/>
      <c r="AE534" s="6"/>
      <c r="AF534" s="1"/>
      <c r="AG534" s="1"/>
      <c r="AH534" s="1"/>
      <c r="AI534" s="1"/>
      <c r="AJ534" s="1"/>
      <c r="AK534" s="1"/>
      <c r="AL534" s="1"/>
      <c r="AM534" s="1"/>
      <c r="AN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5"/>
      <c r="AB535" s="1"/>
      <c r="AC535" s="1"/>
      <c r="AD535" s="1"/>
      <c r="AE535" s="6"/>
      <c r="AF535" s="1"/>
      <c r="AG535" s="1"/>
      <c r="AH535" s="1"/>
      <c r="AI535" s="1"/>
      <c r="AJ535" s="1"/>
      <c r="AK535" s="1"/>
      <c r="AL535" s="1"/>
      <c r="AM535" s="1"/>
      <c r="AN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5"/>
      <c r="AB536" s="1"/>
      <c r="AC536" s="1"/>
      <c r="AD536" s="1"/>
      <c r="AE536" s="6"/>
      <c r="AF536" s="1"/>
      <c r="AG536" s="1"/>
      <c r="AH536" s="1"/>
      <c r="AI536" s="1"/>
      <c r="AJ536" s="1"/>
      <c r="AK536" s="1"/>
      <c r="AL536" s="1"/>
      <c r="AM536" s="1"/>
      <c r="AN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5"/>
      <c r="AB537" s="1"/>
      <c r="AC537" s="1"/>
      <c r="AD537" s="1"/>
      <c r="AE537" s="6"/>
      <c r="AF537" s="1"/>
      <c r="AG537" s="1"/>
      <c r="AH537" s="1"/>
      <c r="AI537" s="1"/>
      <c r="AJ537" s="1"/>
      <c r="AK537" s="1"/>
      <c r="AL537" s="1"/>
      <c r="AM537" s="1"/>
      <c r="AN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5"/>
      <c r="AB538" s="1"/>
      <c r="AC538" s="1"/>
      <c r="AD538" s="1"/>
      <c r="AE538" s="6"/>
      <c r="AF538" s="1"/>
      <c r="AG538" s="1"/>
      <c r="AH538" s="1"/>
      <c r="AI538" s="1"/>
      <c r="AJ538" s="1"/>
      <c r="AK538" s="1"/>
      <c r="AL538" s="1"/>
      <c r="AM538" s="1"/>
      <c r="AN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5"/>
      <c r="AB539" s="1"/>
      <c r="AC539" s="1"/>
      <c r="AD539" s="1"/>
      <c r="AE539" s="6"/>
      <c r="AF539" s="1"/>
      <c r="AG539" s="1"/>
      <c r="AH539" s="1"/>
      <c r="AI539" s="1"/>
      <c r="AJ539" s="1"/>
      <c r="AK539" s="1"/>
      <c r="AL539" s="1"/>
      <c r="AM539" s="1"/>
      <c r="AN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5"/>
      <c r="AB540" s="1"/>
      <c r="AC540" s="1"/>
      <c r="AD540" s="1"/>
      <c r="AE540" s="6"/>
      <c r="AF540" s="1"/>
      <c r="AG540" s="1"/>
      <c r="AH540" s="1"/>
      <c r="AI540" s="1"/>
      <c r="AJ540" s="1"/>
      <c r="AK540" s="1"/>
      <c r="AL540" s="1"/>
      <c r="AM540" s="1"/>
      <c r="AN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5"/>
      <c r="AB541" s="1"/>
      <c r="AC541" s="1"/>
      <c r="AD541" s="1"/>
      <c r="AE541" s="6"/>
      <c r="AF541" s="1"/>
      <c r="AG541" s="1"/>
      <c r="AH541" s="1"/>
      <c r="AI541" s="1"/>
      <c r="AJ541" s="1"/>
      <c r="AK541" s="1"/>
      <c r="AL541" s="1"/>
      <c r="AM541" s="1"/>
      <c r="AN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5"/>
      <c r="AB542" s="1"/>
      <c r="AC542" s="1"/>
      <c r="AD542" s="1"/>
      <c r="AE542" s="6"/>
      <c r="AF542" s="1"/>
      <c r="AG542" s="1"/>
      <c r="AH542" s="1"/>
      <c r="AI542" s="1"/>
      <c r="AJ542" s="1"/>
      <c r="AK542" s="1"/>
      <c r="AL542" s="1"/>
      <c r="AM542" s="1"/>
      <c r="AN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5"/>
      <c r="AB543" s="1"/>
      <c r="AC543" s="1"/>
      <c r="AD543" s="1"/>
      <c r="AE543" s="6"/>
      <c r="AF543" s="1"/>
      <c r="AG543" s="1"/>
      <c r="AH543" s="1"/>
      <c r="AI543" s="1"/>
      <c r="AJ543" s="1"/>
      <c r="AK543" s="1"/>
      <c r="AL543" s="1"/>
      <c r="AM543" s="1"/>
      <c r="AN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5"/>
      <c r="AB544" s="1"/>
      <c r="AC544" s="1"/>
      <c r="AD544" s="1"/>
      <c r="AE544" s="6"/>
      <c r="AF544" s="1"/>
      <c r="AG544" s="1"/>
      <c r="AH544" s="1"/>
      <c r="AI544" s="1"/>
      <c r="AJ544" s="1"/>
      <c r="AK544" s="1"/>
      <c r="AL544" s="1"/>
      <c r="AM544" s="1"/>
      <c r="AN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5"/>
      <c r="AB545" s="1"/>
      <c r="AC545" s="1"/>
      <c r="AD545" s="1"/>
      <c r="AE545" s="6"/>
      <c r="AF545" s="1"/>
      <c r="AG545" s="1"/>
      <c r="AH545" s="1"/>
      <c r="AI545" s="1"/>
      <c r="AJ545" s="1"/>
      <c r="AK545" s="1"/>
      <c r="AL545" s="1"/>
      <c r="AM545" s="1"/>
      <c r="AN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5"/>
      <c r="AB546" s="1"/>
      <c r="AC546" s="1"/>
      <c r="AD546" s="1"/>
      <c r="AE546" s="6"/>
      <c r="AF546" s="1"/>
      <c r="AG546" s="1"/>
      <c r="AH546" s="1"/>
      <c r="AI546" s="1"/>
      <c r="AJ546" s="1"/>
      <c r="AK546" s="1"/>
      <c r="AL546" s="1"/>
      <c r="AM546" s="1"/>
      <c r="AN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5"/>
      <c r="AB547" s="1"/>
      <c r="AC547" s="1"/>
      <c r="AD547" s="1"/>
      <c r="AE547" s="6"/>
      <c r="AF547" s="1"/>
      <c r="AG547" s="1"/>
      <c r="AH547" s="1"/>
      <c r="AI547" s="1"/>
      <c r="AJ547" s="1"/>
      <c r="AK547" s="1"/>
      <c r="AL547" s="1"/>
      <c r="AM547" s="1"/>
      <c r="AN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5"/>
      <c r="AB548" s="1"/>
      <c r="AC548" s="1"/>
      <c r="AD548" s="1"/>
      <c r="AE548" s="6"/>
      <c r="AF548" s="1"/>
      <c r="AG548" s="1"/>
      <c r="AH548" s="1"/>
      <c r="AI548" s="1"/>
      <c r="AJ548" s="1"/>
      <c r="AK548" s="1"/>
      <c r="AL548" s="1"/>
      <c r="AM548" s="1"/>
      <c r="AN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5"/>
      <c r="AB549" s="1"/>
      <c r="AC549" s="1"/>
      <c r="AD549" s="1"/>
      <c r="AE549" s="6"/>
      <c r="AF549" s="1"/>
      <c r="AG549" s="1"/>
      <c r="AH549" s="1"/>
      <c r="AI549" s="1"/>
      <c r="AJ549" s="1"/>
      <c r="AK549" s="1"/>
      <c r="AL549" s="1"/>
      <c r="AM549" s="1"/>
      <c r="AN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5"/>
      <c r="AB550" s="1"/>
      <c r="AC550" s="1"/>
      <c r="AD550" s="1"/>
      <c r="AE550" s="6"/>
      <c r="AF550" s="1"/>
      <c r="AG550" s="1"/>
      <c r="AH550" s="1"/>
      <c r="AI550" s="1"/>
      <c r="AJ550" s="1"/>
      <c r="AK550" s="1"/>
      <c r="AL550" s="1"/>
      <c r="AM550" s="1"/>
      <c r="AN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5"/>
      <c r="AB551" s="1"/>
      <c r="AC551" s="1"/>
      <c r="AD551" s="1"/>
      <c r="AE551" s="6"/>
      <c r="AF551" s="1"/>
      <c r="AG551" s="1"/>
      <c r="AH551" s="1"/>
      <c r="AI551" s="1"/>
      <c r="AJ551" s="1"/>
      <c r="AK551" s="1"/>
      <c r="AL551" s="1"/>
      <c r="AM551" s="1"/>
      <c r="AN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5"/>
      <c r="AB552" s="1"/>
      <c r="AC552" s="1"/>
      <c r="AD552" s="1"/>
      <c r="AE552" s="6"/>
      <c r="AF552" s="1"/>
      <c r="AG552" s="1"/>
      <c r="AH552" s="1"/>
      <c r="AI552" s="1"/>
      <c r="AJ552" s="1"/>
      <c r="AK552" s="1"/>
      <c r="AL552" s="1"/>
      <c r="AM552" s="1"/>
      <c r="AN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5"/>
      <c r="AB553" s="1"/>
      <c r="AC553" s="1"/>
      <c r="AD553" s="1"/>
      <c r="AE553" s="6"/>
      <c r="AF553" s="1"/>
      <c r="AG553" s="1"/>
      <c r="AH553" s="1"/>
      <c r="AI553" s="1"/>
      <c r="AJ553" s="1"/>
      <c r="AK553" s="1"/>
      <c r="AL553" s="1"/>
      <c r="AM553" s="1"/>
      <c r="AN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5"/>
      <c r="AB554" s="1"/>
      <c r="AC554" s="1"/>
      <c r="AD554" s="1"/>
      <c r="AE554" s="6"/>
      <c r="AF554" s="1"/>
      <c r="AG554" s="1"/>
      <c r="AH554" s="1"/>
      <c r="AI554" s="1"/>
      <c r="AJ554" s="1"/>
      <c r="AK554" s="1"/>
      <c r="AL554" s="1"/>
      <c r="AM554" s="1"/>
      <c r="AN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5"/>
      <c r="AB555" s="1"/>
      <c r="AC555" s="1"/>
      <c r="AD555" s="1"/>
      <c r="AE555" s="6"/>
      <c r="AF555" s="1"/>
      <c r="AG555" s="1"/>
      <c r="AH555" s="1"/>
      <c r="AI555" s="1"/>
      <c r="AJ555" s="1"/>
      <c r="AK555" s="1"/>
      <c r="AL555" s="1"/>
      <c r="AM555" s="1"/>
      <c r="AN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5"/>
      <c r="AB556" s="1"/>
      <c r="AC556" s="1"/>
      <c r="AD556" s="1"/>
      <c r="AE556" s="6"/>
      <c r="AF556" s="1"/>
      <c r="AG556" s="1"/>
      <c r="AH556" s="1"/>
      <c r="AI556" s="1"/>
      <c r="AJ556" s="1"/>
      <c r="AK556" s="1"/>
      <c r="AL556" s="1"/>
      <c r="AM556" s="1"/>
      <c r="AN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5"/>
      <c r="AB557" s="1"/>
      <c r="AC557" s="1"/>
      <c r="AD557" s="1"/>
      <c r="AE557" s="6"/>
      <c r="AF557" s="1"/>
      <c r="AG557" s="1"/>
      <c r="AH557" s="1"/>
      <c r="AI557" s="1"/>
      <c r="AJ557" s="1"/>
      <c r="AK557" s="1"/>
      <c r="AL557" s="1"/>
      <c r="AM557" s="1"/>
      <c r="AN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5"/>
      <c r="AB558" s="1"/>
      <c r="AC558" s="1"/>
      <c r="AD558" s="1"/>
      <c r="AE558" s="6"/>
      <c r="AF558" s="1"/>
      <c r="AG558" s="1"/>
      <c r="AH558" s="1"/>
      <c r="AI558" s="1"/>
      <c r="AJ558" s="1"/>
      <c r="AK558" s="1"/>
      <c r="AL558" s="1"/>
      <c r="AM558" s="1"/>
      <c r="AN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5"/>
      <c r="AB559" s="1"/>
      <c r="AC559" s="1"/>
      <c r="AD559" s="1"/>
      <c r="AE559" s="6"/>
      <c r="AF559" s="1"/>
      <c r="AG559" s="1"/>
      <c r="AH559" s="1"/>
      <c r="AI559" s="1"/>
      <c r="AJ559" s="1"/>
      <c r="AK559" s="1"/>
      <c r="AL559" s="1"/>
      <c r="AM559" s="1"/>
      <c r="AN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5"/>
      <c r="AB560" s="1"/>
      <c r="AC560" s="1"/>
      <c r="AD560" s="1"/>
      <c r="AE560" s="6"/>
      <c r="AF560" s="1"/>
      <c r="AG560" s="1"/>
      <c r="AH560" s="1"/>
      <c r="AI560" s="1"/>
      <c r="AJ560" s="1"/>
      <c r="AK560" s="1"/>
      <c r="AL560" s="1"/>
      <c r="AM560" s="1"/>
      <c r="AN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5"/>
      <c r="AB561" s="1"/>
      <c r="AC561" s="1"/>
      <c r="AD561" s="1"/>
      <c r="AE561" s="6"/>
      <c r="AF561" s="1"/>
      <c r="AG561" s="1"/>
      <c r="AH561" s="1"/>
      <c r="AI561" s="1"/>
      <c r="AJ561" s="1"/>
      <c r="AK561" s="1"/>
      <c r="AL561" s="1"/>
      <c r="AM561" s="1"/>
      <c r="AN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5"/>
      <c r="AB562" s="1"/>
      <c r="AC562" s="1"/>
      <c r="AD562" s="1"/>
      <c r="AE562" s="6"/>
      <c r="AF562" s="1"/>
      <c r="AG562" s="1"/>
      <c r="AH562" s="1"/>
      <c r="AI562" s="1"/>
      <c r="AJ562" s="1"/>
      <c r="AK562" s="1"/>
      <c r="AL562" s="1"/>
      <c r="AM562" s="1"/>
      <c r="AN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5"/>
      <c r="AB563" s="1"/>
      <c r="AC563" s="1"/>
      <c r="AD563" s="1"/>
      <c r="AE563" s="6"/>
      <c r="AF563" s="1"/>
      <c r="AG563" s="1"/>
      <c r="AH563" s="1"/>
      <c r="AI563" s="1"/>
      <c r="AJ563" s="1"/>
      <c r="AK563" s="1"/>
      <c r="AL563" s="1"/>
      <c r="AM563" s="1"/>
      <c r="AN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5"/>
      <c r="AB564" s="1"/>
      <c r="AC564" s="1"/>
      <c r="AD564" s="1"/>
      <c r="AE564" s="6"/>
      <c r="AF564" s="1"/>
      <c r="AG564" s="1"/>
      <c r="AH564" s="1"/>
      <c r="AI564" s="1"/>
      <c r="AJ564" s="1"/>
      <c r="AK564" s="1"/>
      <c r="AL564" s="1"/>
      <c r="AM564" s="1"/>
      <c r="AN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5"/>
      <c r="AB565" s="1"/>
      <c r="AC565" s="1"/>
      <c r="AD565" s="1"/>
      <c r="AE565" s="6"/>
      <c r="AF565" s="1"/>
      <c r="AG565" s="1"/>
      <c r="AH565" s="1"/>
      <c r="AI565" s="1"/>
      <c r="AJ565" s="1"/>
      <c r="AK565" s="1"/>
      <c r="AL565" s="1"/>
      <c r="AM565" s="1"/>
      <c r="AN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5"/>
      <c r="AB566" s="1"/>
      <c r="AC566" s="1"/>
      <c r="AD566" s="1"/>
      <c r="AE566" s="6"/>
      <c r="AF566" s="1"/>
      <c r="AG566" s="1"/>
      <c r="AH566" s="1"/>
      <c r="AI566" s="1"/>
      <c r="AJ566" s="1"/>
      <c r="AK566" s="1"/>
      <c r="AL566" s="1"/>
      <c r="AM566" s="1"/>
      <c r="AN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5"/>
      <c r="AB567" s="1"/>
      <c r="AC567" s="1"/>
      <c r="AD567" s="1"/>
      <c r="AE567" s="6"/>
      <c r="AF567" s="1"/>
      <c r="AG567" s="1"/>
      <c r="AH567" s="1"/>
      <c r="AI567" s="1"/>
      <c r="AJ567" s="1"/>
      <c r="AK567" s="1"/>
      <c r="AL567" s="1"/>
      <c r="AM567" s="1"/>
      <c r="AN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5"/>
      <c r="AB568" s="1"/>
      <c r="AC568" s="1"/>
      <c r="AD568" s="1"/>
      <c r="AE568" s="6"/>
      <c r="AF568" s="1"/>
      <c r="AG568" s="1"/>
      <c r="AH568" s="1"/>
      <c r="AI568" s="1"/>
      <c r="AJ568" s="1"/>
      <c r="AK568" s="1"/>
      <c r="AL568" s="1"/>
      <c r="AM568" s="1"/>
      <c r="AN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5"/>
      <c r="AB569" s="1"/>
      <c r="AC569" s="1"/>
      <c r="AD569" s="1"/>
      <c r="AE569" s="6"/>
      <c r="AF569" s="1"/>
      <c r="AG569" s="1"/>
      <c r="AH569" s="1"/>
      <c r="AI569" s="1"/>
      <c r="AJ569" s="1"/>
      <c r="AK569" s="1"/>
      <c r="AL569" s="1"/>
      <c r="AM569" s="1"/>
      <c r="AN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5"/>
      <c r="AB570" s="1"/>
      <c r="AC570" s="1"/>
      <c r="AD570" s="1"/>
      <c r="AE570" s="6"/>
      <c r="AF570" s="1"/>
      <c r="AG570" s="1"/>
      <c r="AH570" s="1"/>
      <c r="AI570" s="1"/>
      <c r="AJ570" s="1"/>
      <c r="AK570" s="1"/>
      <c r="AL570" s="1"/>
      <c r="AM570" s="1"/>
      <c r="AN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5"/>
      <c r="AB571" s="1"/>
      <c r="AC571" s="1"/>
      <c r="AD571" s="1"/>
      <c r="AE571" s="6"/>
      <c r="AF571" s="1"/>
      <c r="AG571" s="1"/>
      <c r="AH571" s="1"/>
      <c r="AI571" s="1"/>
      <c r="AJ571" s="1"/>
      <c r="AK571" s="1"/>
      <c r="AL571" s="1"/>
      <c r="AM571" s="1"/>
      <c r="AN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5"/>
      <c r="AB572" s="1"/>
      <c r="AC572" s="1"/>
      <c r="AD572" s="1"/>
      <c r="AE572" s="6"/>
      <c r="AF572" s="1"/>
      <c r="AG572" s="1"/>
      <c r="AH572" s="1"/>
      <c r="AI572" s="1"/>
      <c r="AJ572" s="1"/>
      <c r="AK572" s="1"/>
      <c r="AL572" s="1"/>
      <c r="AM572" s="1"/>
      <c r="AN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5"/>
      <c r="AB573" s="1"/>
      <c r="AC573" s="1"/>
      <c r="AD573" s="1"/>
      <c r="AE573" s="6"/>
      <c r="AF573" s="1"/>
      <c r="AG573" s="1"/>
      <c r="AH573" s="1"/>
      <c r="AI573" s="1"/>
      <c r="AJ573" s="1"/>
      <c r="AK573" s="1"/>
      <c r="AL573" s="1"/>
      <c r="AM573" s="1"/>
      <c r="AN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5"/>
      <c r="AB574" s="1"/>
      <c r="AC574" s="1"/>
      <c r="AD574" s="1"/>
      <c r="AE574" s="6"/>
      <c r="AF574" s="1"/>
      <c r="AG574" s="1"/>
      <c r="AH574" s="1"/>
      <c r="AI574" s="1"/>
      <c r="AJ574" s="1"/>
      <c r="AK574" s="1"/>
      <c r="AL574" s="1"/>
      <c r="AM574" s="1"/>
      <c r="AN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5"/>
      <c r="AB575" s="1"/>
      <c r="AC575" s="1"/>
      <c r="AD575" s="1"/>
      <c r="AE575" s="6"/>
      <c r="AF575" s="1"/>
      <c r="AG575" s="1"/>
      <c r="AH575" s="1"/>
      <c r="AI575" s="1"/>
      <c r="AJ575" s="1"/>
      <c r="AK575" s="1"/>
      <c r="AL575" s="1"/>
      <c r="AM575" s="1"/>
      <c r="AN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5"/>
      <c r="AB576" s="1"/>
      <c r="AC576" s="1"/>
      <c r="AD576" s="1"/>
      <c r="AE576" s="6"/>
      <c r="AF576" s="1"/>
      <c r="AG576" s="1"/>
      <c r="AH576" s="1"/>
      <c r="AI576" s="1"/>
      <c r="AJ576" s="1"/>
      <c r="AK576" s="1"/>
      <c r="AL576" s="1"/>
      <c r="AM576" s="1"/>
      <c r="AN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5"/>
      <c r="AB577" s="1"/>
      <c r="AC577" s="1"/>
      <c r="AD577" s="1"/>
      <c r="AE577" s="6"/>
      <c r="AF577" s="1"/>
      <c r="AG577" s="1"/>
      <c r="AH577" s="1"/>
      <c r="AI577" s="1"/>
      <c r="AJ577" s="1"/>
      <c r="AK577" s="1"/>
      <c r="AL577" s="1"/>
      <c r="AM577" s="1"/>
      <c r="AN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5"/>
      <c r="AB578" s="1"/>
      <c r="AC578" s="1"/>
      <c r="AD578" s="1"/>
      <c r="AE578" s="6"/>
      <c r="AF578" s="1"/>
      <c r="AG578" s="1"/>
      <c r="AH578" s="1"/>
      <c r="AI578" s="1"/>
      <c r="AJ578" s="1"/>
      <c r="AK578" s="1"/>
      <c r="AL578" s="1"/>
      <c r="AM578" s="1"/>
      <c r="AN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5"/>
      <c r="AB579" s="1"/>
      <c r="AC579" s="1"/>
      <c r="AD579" s="1"/>
      <c r="AE579" s="6"/>
      <c r="AF579" s="1"/>
      <c r="AG579" s="1"/>
      <c r="AH579" s="1"/>
      <c r="AI579" s="1"/>
      <c r="AJ579" s="1"/>
      <c r="AK579" s="1"/>
      <c r="AL579" s="1"/>
      <c r="AM579" s="1"/>
      <c r="AN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5"/>
      <c r="AB580" s="1"/>
      <c r="AC580" s="1"/>
      <c r="AD580" s="1"/>
      <c r="AE580" s="6"/>
      <c r="AF580" s="1"/>
      <c r="AG580" s="1"/>
      <c r="AH580" s="1"/>
      <c r="AI580" s="1"/>
      <c r="AJ580" s="1"/>
      <c r="AK580" s="1"/>
      <c r="AL580" s="1"/>
      <c r="AM580" s="1"/>
      <c r="AN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5"/>
      <c r="AB581" s="1"/>
      <c r="AC581" s="1"/>
      <c r="AD581" s="1"/>
      <c r="AE581" s="6"/>
      <c r="AF581" s="1"/>
      <c r="AG581" s="1"/>
      <c r="AH581" s="1"/>
      <c r="AI581" s="1"/>
      <c r="AJ581" s="1"/>
      <c r="AK581" s="1"/>
      <c r="AL581" s="1"/>
      <c r="AM581" s="1"/>
      <c r="AN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5"/>
      <c r="AB582" s="1"/>
      <c r="AC582" s="1"/>
      <c r="AD582" s="1"/>
      <c r="AE582" s="6"/>
      <c r="AF582" s="1"/>
      <c r="AG582" s="1"/>
      <c r="AH582" s="1"/>
      <c r="AI582" s="1"/>
      <c r="AJ582" s="1"/>
      <c r="AK582" s="1"/>
      <c r="AL582" s="1"/>
      <c r="AM582" s="1"/>
      <c r="AN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5"/>
      <c r="AB583" s="1"/>
      <c r="AC583" s="1"/>
      <c r="AD583" s="1"/>
      <c r="AE583" s="6"/>
      <c r="AF583" s="1"/>
      <c r="AG583" s="1"/>
      <c r="AH583" s="1"/>
      <c r="AI583" s="1"/>
      <c r="AJ583" s="1"/>
      <c r="AK583" s="1"/>
      <c r="AL583" s="1"/>
      <c r="AM583" s="1"/>
      <c r="AN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5"/>
      <c r="AB584" s="1"/>
      <c r="AC584" s="1"/>
      <c r="AD584" s="1"/>
      <c r="AE584" s="6"/>
      <c r="AF584" s="1"/>
      <c r="AG584" s="1"/>
      <c r="AH584" s="1"/>
      <c r="AI584" s="1"/>
      <c r="AJ584" s="1"/>
      <c r="AK584" s="1"/>
      <c r="AL584" s="1"/>
      <c r="AM584" s="1"/>
      <c r="AN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5"/>
      <c r="AB585" s="1"/>
      <c r="AC585" s="1"/>
      <c r="AD585" s="1"/>
      <c r="AE585" s="6"/>
      <c r="AF585" s="1"/>
      <c r="AG585" s="1"/>
      <c r="AH585" s="1"/>
      <c r="AI585" s="1"/>
      <c r="AJ585" s="1"/>
      <c r="AK585" s="1"/>
      <c r="AL585" s="1"/>
      <c r="AM585" s="1"/>
      <c r="AN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5"/>
      <c r="AB586" s="1"/>
      <c r="AC586" s="1"/>
      <c r="AD586" s="1"/>
      <c r="AE586" s="6"/>
      <c r="AF586" s="1"/>
      <c r="AG586" s="1"/>
      <c r="AH586" s="1"/>
      <c r="AI586" s="1"/>
      <c r="AJ586" s="1"/>
      <c r="AK586" s="1"/>
      <c r="AL586" s="1"/>
      <c r="AM586" s="1"/>
      <c r="AN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5"/>
      <c r="AB587" s="1"/>
      <c r="AC587" s="1"/>
      <c r="AD587" s="1"/>
      <c r="AE587" s="6"/>
      <c r="AF587" s="1"/>
      <c r="AG587" s="1"/>
      <c r="AH587" s="1"/>
      <c r="AI587" s="1"/>
      <c r="AJ587" s="1"/>
      <c r="AK587" s="1"/>
      <c r="AL587" s="1"/>
      <c r="AM587" s="1"/>
      <c r="AN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5"/>
      <c r="AB588" s="1"/>
      <c r="AC588" s="1"/>
      <c r="AD588" s="1"/>
      <c r="AE588" s="6"/>
      <c r="AF588" s="1"/>
      <c r="AG588" s="1"/>
      <c r="AH588" s="1"/>
      <c r="AI588" s="1"/>
      <c r="AJ588" s="1"/>
      <c r="AK588" s="1"/>
      <c r="AL588" s="1"/>
      <c r="AM588" s="1"/>
      <c r="AN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5"/>
      <c r="AB589" s="1"/>
      <c r="AC589" s="1"/>
      <c r="AD589" s="1"/>
      <c r="AE589" s="6"/>
      <c r="AF589" s="1"/>
      <c r="AG589" s="1"/>
      <c r="AH589" s="1"/>
      <c r="AI589" s="1"/>
      <c r="AJ589" s="1"/>
      <c r="AK589" s="1"/>
      <c r="AL589" s="1"/>
      <c r="AM589" s="1"/>
      <c r="AN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5"/>
      <c r="AB590" s="1"/>
      <c r="AC590" s="1"/>
      <c r="AD590" s="1"/>
      <c r="AE590" s="6"/>
      <c r="AF590" s="1"/>
      <c r="AG590" s="1"/>
      <c r="AH590" s="1"/>
      <c r="AI590" s="1"/>
      <c r="AJ590" s="1"/>
      <c r="AK590" s="1"/>
      <c r="AL590" s="1"/>
      <c r="AM590" s="1"/>
      <c r="AN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5"/>
      <c r="AB591" s="1"/>
      <c r="AC591" s="1"/>
      <c r="AD591" s="1"/>
      <c r="AE591" s="6"/>
      <c r="AF591" s="1"/>
      <c r="AG591" s="1"/>
      <c r="AH591" s="1"/>
      <c r="AI591" s="1"/>
      <c r="AJ591" s="1"/>
      <c r="AK591" s="1"/>
      <c r="AL591" s="1"/>
      <c r="AM591" s="1"/>
      <c r="AN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5"/>
      <c r="AB592" s="1"/>
      <c r="AC592" s="1"/>
      <c r="AD592" s="1"/>
      <c r="AE592" s="6"/>
      <c r="AF592" s="1"/>
      <c r="AG592" s="1"/>
      <c r="AH592" s="1"/>
      <c r="AI592" s="1"/>
      <c r="AJ592" s="1"/>
      <c r="AK592" s="1"/>
      <c r="AL592" s="1"/>
      <c r="AM592" s="1"/>
      <c r="AN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5"/>
      <c r="AB593" s="1"/>
      <c r="AC593" s="1"/>
      <c r="AD593" s="1"/>
      <c r="AE593" s="6"/>
      <c r="AF593" s="1"/>
      <c r="AG593" s="1"/>
      <c r="AH593" s="1"/>
      <c r="AI593" s="1"/>
      <c r="AJ593" s="1"/>
      <c r="AK593" s="1"/>
      <c r="AL593" s="1"/>
      <c r="AM593" s="1"/>
      <c r="AN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5"/>
      <c r="AB594" s="1"/>
      <c r="AC594" s="1"/>
      <c r="AD594" s="1"/>
      <c r="AE594" s="6"/>
      <c r="AF594" s="1"/>
      <c r="AG594" s="1"/>
      <c r="AH594" s="1"/>
      <c r="AI594" s="1"/>
      <c r="AJ594" s="1"/>
      <c r="AK594" s="1"/>
      <c r="AL594" s="1"/>
      <c r="AM594" s="1"/>
      <c r="AN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5"/>
      <c r="AB595" s="1"/>
      <c r="AC595" s="1"/>
      <c r="AD595" s="1"/>
      <c r="AE595" s="6"/>
      <c r="AF595" s="1"/>
      <c r="AG595" s="1"/>
      <c r="AH595" s="1"/>
      <c r="AI595" s="1"/>
      <c r="AJ595" s="1"/>
      <c r="AK595" s="1"/>
      <c r="AL595" s="1"/>
      <c r="AM595" s="1"/>
      <c r="AN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5"/>
      <c r="AB596" s="1"/>
      <c r="AC596" s="1"/>
      <c r="AD596" s="1"/>
      <c r="AE596" s="6"/>
      <c r="AF596" s="1"/>
      <c r="AG596" s="1"/>
      <c r="AH596" s="1"/>
      <c r="AI596" s="1"/>
      <c r="AJ596" s="1"/>
      <c r="AK596" s="1"/>
      <c r="AL596" s="1"/>
      <c r="AM596" s="1"/>
      <c r="AN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5"/>
      <c r="AB597" s="1"/>
      <c r="AC597" s="1"/>
      <c r="AD597" s="1"/>
      <c r="AE597" s="6"/>
      <c r="AF597" s="1"/>
      <c r="AG597" s="1"/>
      <c r="AH597" s="1"/>
      <c r="AI597" s="1"/>
      <c r="AJ597" s="1"/>
      <c r="AK597" s="1"/>
      <c r="AL597" s="1"/>
      <c r="AM597" s="1"/>
      <c r="AN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5"/>
      <c r="AB598" s="1"/>
      <c r="AC598" s="1"/>
      <c r="AD598" s="1"/>
      <c r="AE598" s="6"/>
      <c r="AF598" s="1"/>
      <c r="AG598" s="1"/>
      <c r="AH598" s="1"/>
      <c r="AI598" s="1"/>
      <c r="AJ598" s="1"/>
      <c r="AK598" s="1"/>
      <c r="AL598" s="1"/>
      <c r="AM598" s="1"/>
      <c r="AN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5"/>
      <c r="AB599" s="1"/>
      <c r="AC599" s="1"/>
      <c r="AD599" s="1"/>
      <c r="AE599" s="6"/>
      <c r="AF599" s="1"/>
      <c r="AG599" s="1"/>
      <c r="AH599" s="1"/>
      <c r="AI599" s="1"/>
      <c r="AJ599" s="1"/>
      <c r="AK599" s="1"/>
      <c r="AL599" s="1"/>
      <c r="AM599" s="1"/>
      <c r="AN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5"/>
      <c r="AB600" s="1"/>
      <c r="AC600" s="1"/>
      <c r="AD600" s="1"/>
      <c r="AE600" s="6"/>
      <c r="AF600" s="1"/>
      <c r="AG600" s="1"/>
      <c r="AH600" s="1"/>
      <c r="AI600" s="1"/>
      <c r="AJ600" s="1"/>
      <c r="AK600" s="1"/>
      <c r="AL600" s="1"/>
      <c r="AM600" s="1"/>
      <c r="AN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5"/>
      <c r="AB601" s="1"/>
      <c r="AC601" s="1"/>
      <c r="AD601" s="1"/>
      <c r="AE601" s="6"/>
      <c r="AF601" s="1"/>
      <c r="AG601" s="1"/>
      <c r="AH601" s="1"/>
      <c r="AI601" s="1"/>
      <c r="AJ601" s="1"/>
      <c r="AK601" s="1"/>
      <c r="AL601" s="1"/>
      <c r="AM601" s="1"/>
      <c r="AN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5"/>
      <c r="AB602" s="1"/>
      <c r="AC602" s="1"/>
      <c r="AD602" s="1"/>
      <c r="AE602" s="6"/>
      <c r="AF602" s="1"/>
      <c r="AG602" s="1"/>
      <c r="AH602" s="1"/>
      <c r="AI602" s="1"/>
      <c r="AJ602" s="1"/>
      <c r="AK602" s="1"/>
      <c r="AL602" s="1"/>
      <c r="AM602" s="1"/>
      <c r="AN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5"/>
      <c r="AB603" s="1"/>
      <c r="AC603" s="1"/>
      <c r="AD603" s="1"/>
      <c r="AE603" s="6"/>
      <c r="AF603" s="1"/>
      <c r="AG603" s="1"/>
      <c r="AH603" s="1"/>
      <c r="AI603" s="1"/>
      <c r="AJ603" s="1"/>
      <c r="AK603" s="1"/>
      <c r="AL603" s="1"/>
      <c r="AM603" s="1"/>
      <c r="AN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5"/>
      <c r="AB604" s="1"/>
      <c r="AC604" s="1"/>
      <c r="AD604" s="1"/>
      <c r="AE604" s="6"/>
      <c r="AF604" s="1"/>
      <c r="AG604" s="1"/>
      <c r="AH604" s="1"/>
      <c r="AI604" s="1"/>
      <c r="AJ604" s="1"/>
      <c r="AK604" s="1"/>
      <c r="AL604" s="1"/>
      <c r="AM604" s="1"/>
      <c r="AN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5"/>
      <c r="AB605" s="1"/>
      <c r="AC605" s="1"/>
      <c r="AD605" s="1"/>
      <c r="AE605" s="6"/>
      <c r="AF605" s="1"/>
      <c r="AG605" s="1"/>
      <c r="AH605" s="1"/>
      <c r="AI605" s="1"/>
      <c r="AJ605" s="1"/>
      <c r="AK605" s="1"/>
      <c r="AL605" s="1"/>
      <c r="AM605" s="1"/>
      <c r="AN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5"/>
      <c r="AB606" s="1"/>
      <c r="AC606" s="1"/>
      <c r="AD606" s="1"/>
      <c r="AE606" s="6"/>
      <c r="AF606" s="1"/>
      <c r="AG606" s="1"/>
      <c r="AH606" s="1"/>
      <c r="AI606" s="1"/>
      <c r="AJ606" s="1"/>
      <c r="AK606" s="1"/>
      <c r="AL606" s="1"/>
      <c r="AM606" s="1"/>
      <c r="AN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5"/>
      <c r="AB607" s="1"/>
      <c r="AC607" s="1"/>
      <c r="AD607" s="1"/>
      <c r="AE607" s="6"/>
      <c r="AF607" s="1"/>
      <c r="AG607" s="1"/>
      <c r="AH607" s="1"/>
      <c r="AI607" s="1"/>
      <c r="AJ607" s="1"/>
      <c r="AK607" s="1"/>
      <c r="AL607" s="1"/>
      <c r="AM607" s="1"/>
      <c r="AN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5"/>
      <c r="AB608" s="1"/>
      <c r="AC608" s="1"/>
      <c r="AD608" s="1"/>
      <c r="AE608" s="6"/>
      <c r="AF608" s="1"/>
      <c r="AG608" s="1"/>
      <c r="AH608" s="1"/>
      <c r="AI608" s="1"/>
      <c r="AJ608" s="1"/>
      <c r="AK608" s="1"/>
      <c r="AL608" s="1"/>
      <c r="AM608" s="1"/>
      <c r="AN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5"/>
      <c r="AB609" s="1"/>
      <c r="AC609" s="1"/>
      <c r="AD609" s="1"/>
      <c r="AE609" s="6"/>
      <c r="AF609" s="1"/>
      <c r="AG609" s="1"/>
      <c r="AH609" s="1"/>
      <c r="AI609" s="1"/>
      <c r="AJ609" s="1"/>
      <c r="AK609" s="1"/>
      <c r="AL609" s="1"/>
      <c r="AM609" s="1"/>
      <c r="AN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5"/>
      <c r="AB610" s="1"/>
      <c r="AC610" s="1"/>
      <c r="AD610" s="1"/>
      <c r="AE610" s="6"/>
      <c r="AF610" s="1"/>
      <c r="AG610" s="1"/>
      <c r="AH610" s="1"/>
      <c r="AI610" s="1"/>
      <c r="AJ610" s="1"/>
      <c r="AK610" s="1"/>
      <c r="AL610" s="1"/>
      <c r="AM610" s="1"/>
      <c r="AN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5"/>
      <c r="AB611" s="1"/>
      <c r="AC611" s="1"/>
      <c r="AD611" s="1"/>
      <c r="AE611" s="6"/>
      <c r="AF611" s="1"/>
      <c r="AG611" s="1"/>
      <c r="AH611" s="1"/>
      <c r="AI611" s="1"/>
      <c r="AJ611" s="1"/>
      <c r="AK611" s="1"/>
      <c r="AL611" s="1"/>
      <c r="AM611" s="1"/>
      <c r="AN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5"/>
      <c r="AB612" s="1"/>
      <c r="AC612" s="1"/>
      <c r="AD612" s="1"/>
      <c r="AE612" s="6"/>
      <c r="AF612" s="1"/>
      <c r="AG612" s="1"/>
      <c r="AH612" s="1"/>
      <c r="AI612" s="1"/>
      <c r="AJ612" s="1"/>
      <c r="AK612" s="1"/>
      <c r="AL612" s="1"/>
      <c r="AM612" s="1"/>
      <c r="AN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5"/>
      <c r="AB613" s="1"/>
      <c r="AC613" s="1"/>
      <c r="AD613" s="1"/>
      <c r="AE613" s="6"/>
      <c r="AF613" s="1"/>
      <c r="AG613" s="1"/>
      <c r="AH613" s="1"/>
      <c r="AI613" s="1"/>
      <c r="AJ613" s="1"/>
      <c r="AK613" s="1"/>
      <c r="AL613" s="1"/>
      <c r="AM613" s="1"/>
      <c r="AN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5"/>
      <c r="AB614" s="1"/>
      <c r="AC614" s="1"/>
      <c r="AD614" s="1"/>
      <c r="AE614" s="6"/>
      <c r="AF614" s="1"/>
      <c r="AG614" s="1"/>
      <c r="AH614" s="1"/>
      <c r="AI614" s="1"/>
      <c r="AJ614" s="1"/>
      <c r="AK614" s="1"/>
      <c r="AL614" s="1"/>
      <c r="AM614" s="1"/>
      <c r="AN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5"/>
      <c r="AB615" s="1"/>
      <c r="AC615" s="1"/>
      <c r="AD615" s="1"/>
      <c r="AE615" s="6"/>
      <c r="AF615" s="1"/>
      <c r="AG615" s="1"/>
      <c r="AH615" s="1"/>
      <c r="AI615" s="1"/>
      <c r="AJ615" s="1"/>
      <c r="AK615" s="1"/>
      <c r="AL615" s="1"/>
      <c r="AM615" s="1"/>
      <c r="AN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5"/>
      <c r="AB616" s="1"/>
      <c r="AC616" s="1"/>
      <c r="AD616" s="1"/>
      <c r="AE616" s="6"/>
      <c r="AF616" s="1"/>
      <c r="AG616" s="1"/>
      <c r="AH616" s="1"/>
      <c r="AI616" s="1"/>
      <c r="AJ616" s="1"/>
      <c r="AK616" s="1"/>
      <c r="AL616" s="1"/>
      <c r="AM616" s="1"/>
      <c r="AN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5"/>
      <c r="AB617" s="1"/>
      <c r="AC617" s="1"/>
      <c r="AD617" s="1"/>
      <c r="AE617" s="6"/>
      <c r="AF617" s="1"/>
      <c r="AG617" s="1"/>
      <c r="AH617" s="1"/>
      <c r="AI617" s="1"/>
      <c r="AJ617" s="1"/>
      <c r="AK617" s="1"/>
      <c r="AL617" s="1"/>
      <c r="AM617" s="1"/>
      <c r="AN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5"/>
      <c r="AB618" s="1"/>
      <c r="AC618" s="1"/>
      <c r="AD618" s="1"/>
      <c r="AE618" s="6"/>
      <c r="AF618" s="1"/>
      <c r="AG618" s="1"/>
      <c r="AH618" s="1"/>
      <c r="AI618" s="1"/>
      <c r="AJ618" s="1"/>
      <c r="AK618" s="1"/>
      <c r="AL618" s="1"/>
      <c r="AM618" s="1"/>
      <c r="AN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5"/>
      <c r="AB619" s="1"/>
      <c r="AC619" s="1"/>
      <c r="AD619" s="1"/>
      <c r="AE619" s="6"/>
      <c r="AF619" s="1"/>
      <c r="AG619" s="1"/>
      <c r="AH619" s="1"/>
      <c r="AI619" s="1"/>
      <c r="AJ619" s="1"/>
      <c r="AK619" s="1"/>
      <c r="AL619" s="1"/>
      <c r="AM619" s="1"/>
      <c r="AN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5"/>
      <c r="AB620" s="1"/>
      <c r="AC620" s="1"/>
      <c r="AD620" s="1"/>
      <c r="AE620" s="6"/>
      <c r="AF620" s="1"/>
      <c r="AG620" s="1"/>
      <c r="AH620" s="1"/>
      <c r="AI620" s="1"/>
      <c r="AJ620" s="1"/>
      <c r="AK620" s="1"/>
      <c r="AL620" s="1"/>
      <c r="AM620" s="1"/>
      <c r="AN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5"/>
      <c r="AB621" s="1"/>
      <c r="AC621" s="1"/>
      <c r="AD621" s="1"/>
      <c r="AE621" s="6"/>
      <c r="AF621" s="1"/>
      <c r="AG621" s="1"/>
      <c r="AH621" s="1"/>
      <c r="AI621" s="1"/>
      <c r="AJ621" s="1"/>
      <c r="AK621" s="1"/>
      <c r="AL621" s="1"/>
      <c r="AM621" s="1"/>
      <c r="AN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5"/>
      <c r="AB622" s="1"/>
      <c r="AC622" s="1"/>
      <c r="AD622" s="1"/>
      <c r="AE622" s="6"/>
      <c r="AF622" s="1"/>
      <c r="AG622" s="1"/>
      <c r="AH622" s="1"/>
      <c r="AI622" s="1"/>
      <c r="AJ622" s="1"/>
      <c r="AK622" s="1"/>
      <c r="AL622" s="1"/>
      <c r="AM622" s="1"/>
      <c r="AN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5"/>
      <c r="AB623" s="1"/>
      <c r="AC623" s="1"/>
      <c r="AD623" s="1"/>
      <c r="AE623" s="6"/>
      <c r="AF623" s="1"/>
      <c r="AG623" s="1"/>
      <c r="AH623" s="1"/>
      <c r="AI623" s="1"/>
      <c r="AJ623" s="1"/>
      <c r="AK623" s="1"/>
      <c r="AL623" s="1"/>
      <c r="AM623" s="1"/>
      <c r="AN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5"/>
      <c r="AB624" s="1"/>
      <c r="AC624" s="1"/>
      <c r="AD624" s="1"/>
      <c r="AE624" s="6"/>
      <c r="AF624" s="1"/>
      <c r="AG624" s="1"/>
      <c r="AH624" s="1"/>
      <c r="AI624" s="1"/>
      <c r="AJ624" s="1"/>
      <c r="AK624" s="1"/>
      <c r="AL624" s="1"/>
      <c r="AM624" s="1"/>
      <c r="AN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5"/>
      <c r="AB625" s="1"/>
      <c r="AC625" s="1"/>
      <c r="AD625" s="1"/>
      <c r="AE625" s="6"/>
      <c r="AF625" s="1"/>
      <c r="AG625" s="1"/>
      <c r="AH625" s="1"/>
      <c r="AI625" s="1"/>
      <c r="AJ625" s="1"/>
      <c r="AK625" s="1"/>
      <c r="AL625" s="1"/>
      <c r="AM625" s="1"/>
      <c r="AN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5"/>
      <c r="AB626" s="1"/>
      <c r="AC626" s="1"/>
      <c r="AD626" s="1"/>
      <c r="AE626" s="6"/>
      <c r="AF626" s="1"/>
      <c r="AG626" s="1"/>
      <c r="AH626" s="1"/>
      <c r="AI626" s="1"/>
      <c r="AJ626" s="1"/>
      <c r="AK626" s="1"/>
      <c r="AL626" s="1"/>
      <c r="AM626" s="1"/>
      <c r="AN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5"/>
      <c r="AB627" s="1"/>
      <c r="AC627" s="1"/>
      <c r="AD627" s="1"/>
      <c r="AE627" s="6"/>
      <c r="AF627" s="1"/>
      <c r="AG627" s="1"/>
      <c r="AH627" s="1"/>
      <c r="AI627" s="1"/>
      <c r="AJ627" s="1"/>
      <c r="AK627" s="1"/>
      <c r="AL627" s="1"/>
      <c r="AM627" s="1"/>
      <c r="AN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5"/>
      <c r="AB628" s="1"/>
      <c r="AC628" s="1"/>
      <c r="AD628" s="1"/>
      <c r="AE628" s="6"/>
      <c r="AF628" s="1"/>
      <c r="AG628" s="1"/>
      <c r="AH628" s="1"/>
      <c r="AI628" s="1"/>
      <c r="AJ628" s="1"/>
      <c r="AK628" s="1"/>
      <c r="AL628" s="1"/>
      <c r="AM628" s="1"/>
      <c r="AN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5"/>
      <c r="AB629" s="1"/>
      <c r="AC629" s="1"/>
      <c r="AD629" s="1"/>
      <c r="AE629" s="6"/>
      <c r="AF629" s="1"/>
      <c r="AG629" s="1"/>
      <c r="AH629" s="1"/>
      <c r="AI629" s="1"/>
      <c r="AJ629" s="1"/>
      <c r="AK629" s="1"/>
      <c r="AL629" s="1"/>
      <c r="AM629" s="1"/>
      <c r="AN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5"/>
      <c r="AB630" s="1"/>
      <c r="AC630" s="1"/>
      <c r="AD630" s="1"/>
      <c r="AE630" s="6"/>
      <c r="AF630" s="1"/>
      <c r="AG630" s="1"/>
      <c r="AH630" s="1"/>
      <c r="AI630" s="1"/>
      <c r="AJ630" s="1"/>
      <c r="AK630" s="1"/>
      <c r="AL630" s="1"/>
      <c r="AM630" s="1"/>
      <c r="AN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5"/>
      <c r="AB631" s="1"/>
      <c r="AC631" s="1"/>
      <c r="AD631" s="1"/>
      <c r="AE631" s="6"/>
      <c r="AF631" s="1"/>
      <c r="AG631" s="1"/>
      <c r="AH631" s="1"/>
      <c r="AI631" s="1"/>
      <c r="AJ631" s="1"/>
      <c r="AK631" s="1"/>
      <c r="AL631" s="1"/>
      <c r="AM631" s="1"/>
      <c r="AN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5"/>
      <c r="AB632" s="1"/>
      <c r="AC632" s="1"/>
      <c r="AD632" s="1"/>
      <c r="AE632" s="6"/>
      <c r="AF632" s="1"/>
      <c r="AG632" s="1"/>
      <c r="AH632" s="1"/>
      <c r="AI632" s="1"/>
      <c r="AJ632" s="1"/>
      <c r="AK632" s="1"/>
      <c r="AL632" s="1"/>
      <c r="AM632" s="1"/>
      <c r="AN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5"/>
      <c r="AB633" s="1"/>
      <c r="AC633" s="1"/>
      <c r="AD633" s="1"/>
      <c r="AE633" s="6"/>
      <c r="AF633" s="1"/>
      <c r="AG633" s="1"/>
      <c r="AH633" s="1"/>
      <c r="AI633" s="1"/>
      <c r="AJ633" s="1"/>
      <c r="AK633" s="1"/>
      <c r="AL633" s="1"/>
      <c r="AM633" s="1"/>
      <c r="AN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5"/>
      <c r="AB634" s="1"/>
      <c r="AC634" s="1"/>
      <c r="AD634" s="1"/>
      <c r="AE634" s="6"/>
      <c r="AF634" s="1"/>
      <c r="AG634" s="1"/>
      <c r="AH634" s="1"/>
      <c r="AI634" s="1"/>
      <c r="AJ634" s="1"/>
      <c r="AK634" s="1"/>
      <c r="AL634" s="1"/>
      <c r="AM634" s="1"/>
      <c r="AN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5"/>
      <c r="AB635" s="1"/>
      <c r="AC635" s="1"/>
      <c r="AD635" s="1"/>
      <c r="AE635" s="6"/>
      <c r="AF635" s="1"/>
      <c r="AG635" s="1"/>
      <c r="AH635" s="1"/>
      <c r="AI635" s="1"/>
      <c r="AJ635" s="1"/>
      <c r="AK635" s="1"/>
      <c r="AL635" s="1"/>
      <c r="AM635" s="1"/>
      <c r="AN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5"/>
      <c r="AB636" s="1"/>
      <c r="AC636" s="1"/>
      <c r="AD636" s="1"/>
      <c r="AE636" s="6"/>
      <c r="AF636" s="1"/>
      <c r="AG636" s="1"/>
      <c r="AH636" s="1"/>
      <c r="AI636" s="1"/>
      <c r="AJ636" s="1"/>
      <c r="AK636" s="1"/>
      <c r="AL636" s="1"/>
      <c r="AM636" s="1"/>
      <c r="AN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5"/>
      <c r="AB637" s="1"/>
      <c r="AC637" s="1"/>
      <c r="AD637" s="1"/>
      <c r="AE637" s="6"/>
      <c r="AF637" s="1"/>
      <c r="AG637" s="1"/>
      <c r="AH637" s="1"/>
      <c r="AI637" s="1"/>
      <c r="AJ637" s="1"/>
      <c r="AK637" s="1"/>
      <c r="AL637" s="1"/>
      <c r="AM637" s="1"/>
      <c r="AN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5"/>
      <c r="AB638" s="1"/>
      <c r="AC638" s="1"/>
      <c r="AD638" s="1"/>
      <c r="AE638" s="6"/>
      <c r="AF638" s="1"/>
      <c r="AG638" s="1"/>
      <c r="AH638" s="1"/>
      <c r="AI638" s="1"/>
      <c r="AJ638" s="1"/>
      <c r="AK638" s="1"/>
      <c r="AL638" s="1"/>
      <c r="AM638" s="1"/>
      <c r="AN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5"/>
      <c r="AB639" s="1"/>
      <c r="AC639" s="1"/>
      <c r="AD639" s="1"/>
      <c r="AE639" s="6"/>
      <c r="AF639" s="1"/>
      <c r="AG639" s="1"/>
      <c r="AH639" s="1"/>
      <c r="AI639" s="1"/>
      <c r="AJ639" s="1"/>
      <c r="AK639" s="1"/>
      <c r="AL639" s="1"/>
      <c r="AM639" s="1"/>
      <c r="AN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5"/>
      <c r="AB640" s="1"/>
      <c r="AC640" s="1"/>
      <c r="AD640" s="1"/>
      <c r="AE640" s="6"/>
      <c r="AF640" s="1"/>
      <c r="AG640" s="1"/>
      <c r="AH640" s="1"/>
      <c r="AI640" s="1"/>
      <c r="AJ640" s="1"/>
      <c r="AK640" s="1"/>
      <c r="AL640" s="1"/>
      <c r="AM640" s="1"/>
      <c r="AN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5"/>
      <c r="AB641" s="1"/>
      <c r="AC641" s="1"/>
      <c r="AD641" s="1"/>
      <c r="AE641" s="6"/>
      <c r="AF641" s="1"/>
      <c r="AG641" s="1"/>
      <c r="AH641" s="1"/>
      <c r="AI641" s="1"/>
      <c r="AJ641" s="1"/>
      <c r="AK641" s="1"/>
      <c r="AL641" s="1"/>
      <c r="AM641" s="1"/>
      <c r="AN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5"/>
      <c r="AB642" s="1"/>
      <c r="AC642" s="1"/>
      <c r="AD642" s="1"/>
      <c r="AE642" s="6"/>
      <c r="AF642" s="1"/>
      <c r="AG642" s="1"/>
      <c r="AH642" s="1"/>
      <c r="AI642" s="1"/>
      <c r="AJ642" s="1"/>
      <c r="AK642" s="1"/>
      <c r="AL642" s="1"/>
      <c r="AM642" s="1"/>
      <c r="AN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5"/>
      <c r="AB643" s="1"/>
      <c r="AC643" s="1"/>
      <c r="AD643" s="1"/>
      <c r="AE643" s="6"/>
      <c r="AF643" s="1"/>
      <c r="AG643" s="1"/>
      <c r="AH643" s="1"/>
      <c r="AI643" s="1"/>
      <c r="AJ643" s="1"/>
      <c r="AK643" s="1"/>
      <c r="AL643" s="1"/>
      <c r="AM643" s="1"/>
      <c r="AN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5"/>
      <c r="AB644" s="1"/>
      <c r="AC644" s="1"/>
      <c r="AD644" s="1"/>
      <c r="AE644" s="6"/>
      <c r="AF644" s="1"/>
      <c r="AG644" s="1"/>
      <c r="AH644" s="1"/>
      <c r="AI644" s="1"/>
      <c r="AJ644" s="1"/>
      <c r="AK644" s="1"/>
      <c r="AL644" s="1"/>
      <c r="AM644" s="1"/>
      <c r="AN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5"/>
      <c r="AB645" s="1"/>
      <c r="AC645" s="1"/>
      <c r="AD645" s="1"/>
      <c r="AE645" s="6"/>
      <c r="AF645" s="1"/>
      <c r="AG645" s="1"/>
      <c r="AH645" s="1"/>
      <c r="AI645" s="1"/>
      <c r="AJ645" s="1"/>
      <c r="AK645" s="1"/>
      <c r="AL645" s="1"/>
      <c r="AM645" s="1"/>
      <c r="AN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5"/>
      <c r="AB646" s="1"/>
      <c r="AC646" s="1"/>
      <c r="AD646" s="1"/>
      <c r="AE646" s="6"/>
      <c r="AF646" s="1"/>
      <c r="AG646" s="1"/>
      <c r="AH646" s="1"/>
      <c r="AI646" s="1"/>
      <c r="AJ646" s="1"/>
      <c r="AK646" s="1"/>
      <c r="AL646" s="1"/>
      <c r="AM646" s="1"/>
      <c r="AN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5"/>
      <c r="AB647" s="1"/>
      <c r="AC647" s="1"/>
      <c r="AD647" s="1"/>
      <c r="AE647" s="6"/>
      <c r="AF647" s="1"/>
      <c r="AG647" s="1"/>
      <c r="AH647" s="1"/>
      <c r="AI647" s="1"/>
      <c r="AJ647" s="1"/>
      <c r="AK647" s="1"/>
      <c r="AL647" s="1"/>
      <c r="AM647" s="1"/>
      <c r="AN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5"/>
      <c r="AB648" s="1"/>
      <c r="AC648" s="1"/>
      <c r="AD648" s="1"/>
      <c r="AE648" s="6"/>
      <c r="AF648" s="1"/>
      <c r="AG648" s="1"/>
      <c r="AH648" s="1"/>
      <c r="AI648" s="1"/>
      <c r="AJ648" s="1"/>
      <c r="AK648" s="1"/>
      <c r="AL648" s="1"/>
      <c r="AM648" s="1"/>
      <c r="AN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5"/>
      <c r="AB649" s="1"/>
      <c r="AC649" s="1"/>
      <c r="AD649" s="1"/>
      <c r="AE649" s="6"/>
      <c r="AF649" s="1"/>
      <c r="AG649" s="1"/>
      <c r="AH649" s="1"/>
      <c r="AI649" s="1"/>
      <c r="AJ649" s="1"/>
      <c r="AK649" s="1"/>
      <c r="AL649" s="1"/>
      <c r="AM649" s="1"/>
      <c r="AN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5"/>
      <c r="AB650" s="1"/>
      <c r="AC650" s="1"/>
      <c r="AD650" s="1"/>
      <c r="AE650" s="6"/>
      <c r="AF650" s="1"/>
      <c r="AG650" s="1"/>
      <c r="AH650" s="1"/>
      <c r="AI650" s="1"/>
      <c r="AJ650" s="1"/>
      <c r="AK650" s="1"/>
      <c r="AL650" s="1"/>
      <c r="AM650" s="1"/>
      <c r="AN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5"/>
      <c r="AB651" s="1"/>
      <c r="AC651" s="1"/>
      <c r="AD651" s="1"/>
      <c r="AE651" s="6"/>
      <c r="AF651" s="1"/>
      <c r="AG651" s="1"/>
      <c r="AH651" s="1"/>
      <c r="AI651" s="1"/>
      <c r="AJ651" s="1"/>
      <c r="AK651" s="1"/>
      <c r="AL651" s="1"/>
      <c r="AM651" s="1"/>
      <c r="AN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5"/>
      <c r="AB652" s="1"/>
      <c r="AC652" s="1"/>
      <c r="AD652" s="1"/>
      <c r="AE652" s="6"/>
      <c r="AF652" s="1"/>
      <c r="AG652" s="1"/>
      <c r="AH652" s="1"/>
      <c r="AI652" s="1"/>
      <c r="AJ652" s="1"/>
      <c r="AK652" s="1"/>
      <c r="AL652" s="1"/>
      <c r="AM652" s="1"/>
      <c r="AN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5"/>
      <c r="AB653" s="1"/>
      <c r="AC653" s="1"/>
      <c r="AD653" s="1"/>
      <c r="AE653" s="6"/>
      <c r="AF653" s="1"/>
      <c r="AG653" s="1"/>
      <c r="AH653" s="1"/>
      <c r="AI653" s="1"/>
      <c r="AJ653" s="1"/>
      <c r="AK653" s="1"/>
      <c r="AL653" s="1"/>
      <c r="AM653" s="1"/>
      <c r="AN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5"/>
      <c r="AB654" s="1"/>
      <c r="AC654" s="1"/>
      <c r="AD654" s="1"/>
      <c r="AE654" s="6"/>
      <c r="AF654" s="1"/>
      <c r="AG654" s="1"/>
      <c r="AH654" s="1"/>
      <c r="AI654" s="1"/>
      <c r="AJ654" s="1"/>
      <c r="AK654" s="1"/>
      <c r="AL654" s="1"/>
      <c r="AM654" s="1"/>
      <c r="AN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5"/>
      <c r="AB655" s="1"/>
      <c r="AC655" s="1"/>
      <c r="AD655" s="1"/>
      <c r="AE655" s="6"/>
      <c r="AF655" s="1"/>
      <c r="AG655" s="1"/>
      <c r="AH655" s="1"/>
      <c r="AI655" s="1"/>
      <c r="AJ655" s="1"/>
      <c r="AK655" s="1"/>
      <c r="AL655" s="1"/>
      <c r="AM655" s="1"/>
      <c r="AN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5"/>
      <c r="AB656" s="1"/>
      <c r="AC656" s="1"/>
      <c r="AD656" s="1"/>
      <c r="AE656" s="6"/>
      <c r="AF656" s="1"/>
      <c r="AG656" s="1"/>
      <c r="AH656" s="1"/>
      <c r="AI656" s="1"/>
      <c r="AJ656" s="1"/>
      <c r="AK656" s="1"/>
      <c r="AL656" s="1"/>
      <c r="AM656" s="1"/>
      <c r="AN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5"/>
      <c r="AB657" s="1"/>
      <c r="AC657" s="1"/>
      <c r="AD657" s="1"/>
      <c r="AE657" s="6"/>
      <c r="AF657" s="1"/>
      <c r="AG657" s="1"/>
      <c r="AH657" s="1"/>
      <c r="AI657" s="1"/>
      <c r="AJ657" s="1"/>
      <c r="AK657" s="1"/>
      <c r="AL657" s="1"/>
      <c r="AM657" s="1"/>
      <c r="AN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5"/>
      <c r="AB658" s="1"/>
      <c r="AC658" s="1"/>
      <c r="AD658" s="1"/>
      <c r="AE658" s="6"/>
      <c r="AF658" s="1"/>
      <c r="AG658" s="1"/>
      <c r="AH658" s="1"/>
      <c r="AI658" s="1"/>
      <c r="AJ658" s="1"/>
      <c r="AK658" s="1"/>
      <c r="AL658" s="1"/>
      <c r="AM658" s="1"/>
      <c r="AN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5"/>
      <c r="AB659" s="1"/>
      <c r="AC659" s="1"/>
      <c r="AD659" s="1"/>
      <c r="AE659" s="6"/>
      <c r="AF659" s="1"/>
      <c r="AG659" s="1"/>
      <c r="AH659" s="1"/>
      <c r="AI659" s="1"/>
      <c r="AJ659" s="1"/>
      <c r="AK659" s="1"/>
      <c r="AL659" s="1"/>
      <c r="AM659" s="1"/>
      <c r="AN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5"/>
      <c r="AB660" s="1"/>
      <c r="AC660" s="1"/>
      <c r="AD660" s="1"/>
      <c r="AE660" s="6"/>
      <c r="AF660" s="1"/>
      <c r="AG660" s="1"/>
      <c r="AH660" s="1"/>
      <c r="AI660" s="1"/>
      <c r="AJ660" s="1"/>
      <c r="AK660" s="1"/>
      <c r="AL660" s="1"/>
      <c r="AM660" s="1"/>
      <c r="AN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5"/>
      <c r="AB661" s="1"/>
      <c r="AC661" s="1"/>
      <c r="AD661" s="1"/>
      <c r="AE661" s="6"/>
      <c r="AF661" s="1"/>
      <c r="AG661" s="1"/>
      <c r="AH661" s="1"/>
      <c r="AI661" s="1"/>
      <c r="AJ661" s="1"/>
      <c r="AK661" s="1"/>
      <c r="AL661" s="1"/>
      <c r="AM661" s="1"/>
      <c r="AN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5"/>
      <c r="AB662" s="1"/>
      <c r="AC662" s="1"/>
      <c r="AD662" s="1"/>
      <c r="AE662" s="6"/>
      <c r="AF662" s="1"/>
      <c r="AG662" s="1"/>
      <c r="AH662" s="1"/>
      <c r="AI662" s="1"/>
      <c r="AJ662" s="1"/>
      <c r="AK662" s="1"/>
      <c r="AL662" s="1"/>
      <c r="AM662" s="1"/>
      <c r="AN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5"/>
      <c r="AB663" s="1"/>
      <c r="AC663" s="1"/>
      <c r="AD663" s="1"/>
      <c r="AE663" s="6"/>
      <c r="AF663" s="1"/>
      <c r="AG663" s="1"/>
      <c r="AH663" s="1"/>
      <c r="AI663" s="1"/>
      <c r="AJ663" s="1"/>
      <c r="AK663" s="1"/>
      <c r="AL663" s="1"/>
      <c r="AM663" s="1"/>
      <c r="AN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5"/>
      <c r="AB664" s="1"/>
      <c r="AC664" s="1"/>
      <c r="AD664" s="1"/>
      <c r="AE664" s="6"/>
      <c r="AF664" s="1"/>
      <c r="AG664" s="1"/>
      <c r="AH664" s="1"/>
      <c r="AI664" s="1"/>
      <c r="AJ664" s="1"/>
      <c r="AK664" s="1"/>
      <c r="AL664" s="1"/>
      <c r="AM664" s="1"/>
      <c r="AN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5"/>
      <c r="AB665" s="1"/>
      <c r="AC665" s="1"/>
      <c r="AD665" s="1"/>
      <c r="AE665" s="6"/>
      <c r="AF665" s="1"/>
      <c r="AG665" s="1"/>
      <c r="AH665" s="1"/>
      <c r="AI665" s="1"/>
      <c r="AJ665" s="1"/>
      <c r="AK665" s="1"/>
      <c r="AL665" s="1"/>
      <c r="AM665" s="1"/>
      <c r="AN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5"/>
      <c r="AB666" s="1"/>
      <c r="AC666" s="1"/>
      <c r="AD666" s="1"/>
      <c r="AE666" s="6"/>
      <c r="AF666" s="1"/>
      <c r="AG666" s="1"/>
      <c r="AH666" s="1"/>
      <c r="AI666" s="1"/>
      <c r="AJ666" s="1"/>
      <c r="AK666" s="1"/>
      <c r="AL666" s="1"/>
      <c r="AM666" s="1"/>
      <c r="AN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5"/>
      <c r="AB667" s="1"/>
      <c r="AC667" s="1"/>
      <c r="AD667" s="1"/>
      <c r="AE667" s="6"/>
      <c r="AF667" s="1"/>
      <c r="AG667" s="1"/>
      <c r="AH667" s="1"/>
      <c r="AI667" s="1"/>
      <c r="AJ667" s="1"/>
      <c r="AK667" s="1"/>
      <c r="AL667" s="1"/>
      <c r="AM667" s="1"/>
      <c r="AN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5"/>
      <c r="AB668" s="1"/>
      <c r="AC668" s="1"/>
      <c r="AD668" s="1"/>
      <c r="AE668" s="6"/>
      <c r="AF668" s="1"/>
      <c r="AG668" s="1"/>
      <c r="AH668" s="1"/>
      <c r="AI668" s="1"/>
      <c r="AJ668" s="1"/>
      <c r="AK668" s="1"/>
      <c r="AL668" s="1"/>
      <c r="AM668" s="1"/>
      <c r="AN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5"/>
      <c r="AB669" s="1"/>
      <c r="AC669" s="1"/>
      <c r="AD669" s="1"/>
      <c r="AE669" s="6"/>
      <c r="AF669" s="1"/>
      <c r="AG669" s="1"/>
      <c r="AH669" s="1"/>
      <c r="AI669" s="1"/>
      <c r="AJ669" s="1"/>
      <c r="AK669" s="1"/>
      <c r="AL669" s="1"/>
      <c r="AM669" s="1"/>
      <c r="AN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5"/>
      <c r="AB670" s="1"/>
      <c r="AC670" s="1"/>
      <c r="AD670" s="1"/>
      <c r="AE670" s="6"/>
      <c r="AF670" s="1"/>
      <c r="AG670" s="1"/>
      <c r="AH670" s="1"/>
      <c r="AI670" s="1"/>
      <c r="AJ670" s="1"/>
      <c r="AK670" s="1"/>
      <c r="AL670" s="1"/>
      <c r="AM670" s="1"/>
      <c r="AN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5"/>
      <c r="AB671" s="1"/>
      <c r="AC671" s="1"/>
      <c r="AD671" s="1"/>
      <c r="AE671" s="6"/>
      <c r="AF671" s="1"/>
      <c r="AG671" s="1"/>
      <c r="AH671" s="1"/>
      <c r="AI671" s="1"/>
      <c r="AJ671" s="1"/>
      <c r="AK671" s="1"/>
      <c r="AL671" s="1"/>
      <c r="AM671" s="1"/>
      <c r="AN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5"/>
      <c r="AB672" s="1"/>
      <c r="AC672" s="1"/>
      <c r="AD672" s="1"/>
      <c r="AE672" s="6"/>
      <c r="AF672" s="1"/>
      <c r="AG672" s="1"/>
      <c r="AH672" s="1"/>
      <c r="AI672" s="1"/>
      <c r="AJ672" s="1"/>
      <c r="AK672" s="1"/>
      <c r="AL672" s="1"/>
      <c r="AM672" s="1"/>
      <c r="AN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5"/>
      <c r="AB673" s="1"/>
      <c r="AC673" s="1"/>
      <c r="AD673" s="1"/>
      <c r="AE673" s="6"/>
      <c r="AF673" s="1"/>
      <c r="AG673" s="1"/>
      <c r="AH673" s="1"/>
      <c r="AI673" s="1"/>
      <c r="AJ673" s="1"/>
      <c r="AK673" s="1"/>
      <c r="AL673" s="1"/>
      <c r="AM673" s="1"/>
      <c r="AN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5"/>
      <c r="AB674" s="1"/>
      <c r="AC674" s="1"/>
      <c r="AD674" s="1"/>
      <c r="AE674" s="6"/>
      <c r="AF674" s="1"/>
      <c r="AG674" s="1"/>
      <c r="AH674" s="1"/>
      <c r="AI674" s="1"/>
      <c r="AJ674" s="1"/>
      <c r="AK674" s="1"/>
      <c r="AL674" s="1"/>
      <c r="AM674" s="1"/>
      <c r="AN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5"/>
      <c r="AB675" s="1"/>
      <c r="AC675" s="1"/>
      <c r="AD675" s="1"/>
      <c r="AE675" s="6"/>
      <c r="AF675" s="1"/>
      <c r="AG675" s="1"/>
      <c r="AH675" s="1"/>
      <c r="AI675" s="1"/>
      <c r="AJ675" s="1"/>
      <c r="AK675" s="1"/>
      <c r="AL675" s="1"/>
      <c r="AM675" s="1"/>
      <c r="AN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5"/>
      <c r="AB676" s="1"/>
      <c r="AC676" s="1"/>
      <c r="AD676" s="1"/>
      <c r="AE676" s="6"/>
      <c r="AF676" s="1"/>
      <c r="AG676" s="1"/>
      <c r="AH676" s="1"/>
      <c r="AI676" s="1"/>
      <c r="AJ676" s="1"/>
      <c r="AK676" s="1"/>
      <c r="AL676" s="1"/>
      <c r="AM676" s="1"/>
      <c r="AN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5"/>
      <c r="AB677" s="1"/>
      <c r="AC677" s="1"/>
      <c r="AD677" s="1"/>
      <c r="AE677" s="6"/>
      <c r="AF677" s="1"/>
      <c r="AG677" s="1"/>
      <c r="AH677" s="1"/>
      <c r="AI677" s="1"/>
      <c r="AJ677" s="1"/>
      <c r="AK677" s="1"/>
      <c r="AL677" s="1"/>
      <c r="AM677" s="1"/>
      <c r="AN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5"/>
      <c r="AB678" s="1"/>
      <c r="AC678" s="1"/>
      <c r="AD678" s="1"/>
      <c r="AE678" s="6"/>
      <c r="AF678" s="1"/>
      <c r="AG678" s="1"/>
      <c r="AH678" s="1"/>
      <c r="AI678" s="1"/>
      <c r="AJ678" s="1"/>
      <c r="AK678" s="1"/>
      <c r="AL678" s="1"/>
      <c r="AM678" s="1"/>
      <c r="AN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5"/>
      <c r="AB679" s="1"/>
      <c r="AC679" s="1"/>
      <c r="AD679" s="1"/>
      <c r="AE679" s="6"/>
      <c r="AF679" s="1"/>
      <c r="AG679" s="1"/>
      <c r="AH679" s="1"/>
      <c r="AI679" s="1"/>
      <c r="AJ679" s="1"/>
      <c r="AK679" s="1"/>
      <c r="AL679" s="1"/>
      <c r="AM679" s="1"/>
      <c r="AN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5"/>
      <c r="AB680" s="1"/>
      <c r="AC680" s="1"/>
      <c r="AD680" s="1"/>
      <c r="AE680" s="6"/>
      <c r="AF680" s="1"/>
      <c r="AG680" s="1"/>
      <c r="AH680" s="1"/>
      <c r="AI680" s="1"/>
      <c r="AJ680" s="1"/>
      <c r="AK680" s="1"/>
      <c r="AL680" s="1"/>
      <c r="AM680" s="1"/>
      <c r="AN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5"/>
      <c r="AB681" s="1"/>
      <c r="AC681" s="1"/>
      <c r="AD681" s="1"/>
      <c r="AE681" s="6"/>
      <c r="AF681" s="1"/>
      <c r="AG681" s="1"/>
      <c r="AH681" s="1"/>
      <c r="AI681" s="1"/>
      <c r="AJ681" s="1"/>
      <c r="AK681" s="1"/>
      <c r="AL681" s="1"/>
      <c r="AM681" s="1"/>
      <c r="AN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5"/>
      <c r="AB682" s="1"/>
      <c r="AC682" s="1"/>
      <c r="AD682" s="1"/>
      <c r="AE682" s="6"/>
      <c r="AF682" s="1"/>
      <c r="AG682" s="1"/>
      <c r="AH682" s="1"/>
      <c r="AI682" s="1"/>
      <c r="AJ682" s="1"/>
      <c r="AK682" s="1"/>
      <c r="AL682" s="1"/>
      <c r="AM682" s="1"/>
      <c r="AN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5"/>
      <c r="AB683" s="1"/>
      <c r="AC683" s="1"/>
      <c r="AD683" s="1"/>
      <c r="AE683" s="6"/>
      <c r="AF683" s="1"/>
      <c r="AG683" s="1"/>
      <c r="AH683" s="1"/>
      <c r="AI683" s="1"/>
      <c r="AJ683" s="1"/>
      <c r="AK683" s="1"/>
      <c r="AL683" s="1"/>
      <c r="AM683" s="1"/>
      <c r="AN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5"/>
      <c r="AB684" s="1"/>
      <c r="AC684" s="1"/>
      <c r="AD684" s="1"/>
      <c r="AE684" s="6"/>
      <c r="AF684" s="1"/>
      <c r="AG684" s="1"/>
      <c r="AH684" s="1"/>
      <c r="AI684" s="1"/>
      <c r="AJ684" s="1"/>
      <c r="AK684" s="1"/>
      <c r="AL684" s="1"/>
      <c r="AM684" s="1"/>
      <c r="AN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5"/>
      <c r="AB685" s="1"/>
      <c r="AC685" s="1"/>
      <c r="AD685" s="1"/>
      <c r="AE685" s="6"/>
      <c r="AF685" s="1"/>
      <c r="AG685" s="1"/>
      <c r="AH685" s="1"/>
      <c r="AI685" s="1"/>
      <c r="AJ685" s="1"/>
      <c r="AK685" s="1"/>
      <c r="AL685" s="1"/>
      <c r="AM685" s="1"/>
      <c r="AN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5"/>
      <c r="AB686" s="1"/>
      <c r="AC686" s="1"/>
      <c r="AD686" s="1"/>
      <c r="AE686" s="6"/>
      <c r="AF686" s="1"/>
      <c r="AG686" s="1"/>
      <c r="AH686" s="1"/>
      <c r="AI686" s="1"/>
      <c r="AJ686" s="1"/>
      <c r="AK686" s="1"/>
      <c r="AL686" s="1"/>
      <c r="AM686" s="1"/>
      <c r="AN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5"/>
      <c r="AB687" s="1"/>
      <c r="AC687" s="1"/>
      <c r="AD687" s="1"/>
      <c r="AE687" s="6"/>
      <c r="AF687" s="1"/>
      <c r="AG687" s="1"/>
      <c r="AH687" s="1"/>
      <c r="AI687" s="1"/>
      <c r="AJ687" s="1"/>
      <c r="AK687" s="1"/>
      <c r="AL687" s="1"/>
      <c r="AM687" s="1"/>
      <c r="AN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5"/>
      <c r="AB688" s="1"/>
      <c r="AC688" s="1"/>
      <c r="AD688" s="1"/>
      <c r="AE688" s="6"/>
      <c r="AF688" s="1"/>
      <c r="AG688" s="1"/>
      <c r="AH688" s="1"/>
      <c r="AI688" s="1"/>
      <c r="AJ688" s="1"/>
      <c r="AK688" s="1"/>
      <c r="AL688" s="1"/>
      <c r="AM688" s="1"/>
      <c r="AN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5"/>
      <c r="AB689" s="1"/>
      <c r="AC689" s="1"/>
      <c r="AD689" s="1"/>
      <c r="AE689" s="6"/>
      <c r="AF689" s="1"/>
      <c r="AG689" s="1"/>
      <c r="AH689" s="1"/>
      <c r="AI689" s="1"/>
      <c r="AJ689" s="1"/>
      <c r="AK689" s="1"/>
      <c r="AL689" s="1"/>
      <c r="AM689" s="1"/>
      <c r="AN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5"/>
      <c r="AB690" s="1"/>
      <c r="AC690" s="1"/>
      <c r="AD690" s="1"/>
      <c r="AE690" s="6"/>
      <c r="AF690" s="1"/>
      <c r="AG690" s="1"/>
      <c r="AH690" s="1"/>
      <c r="AI690" s="1"/>
      <c r="AJ690" s="1"/>
      <c r="AK690" s="1"/>
      <c r="AL690" s="1"/>
      <c r="AM690" s="1"/>
      <c r="AN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5"/>
      <c r="AB691" s="1"/>
      <c r="AC691" s="1"/>
      <c r="AD691" s="1"/>
      <c r="AE691" s="6"/>
      <c r="AF691" s="1"/>
      <c r="AG691" s="1"/>
      <c r="AH691" s="1"/>
      <c r="AI691" s="1"/>
      <c r="AJ691" s="1"/>
      <c r="AK691" s="1"/>
      <c r="AL691" s="1"/>
      <c r="AM691" s="1"/>
      <c r="AN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5"/>
      <c r="AB692" s="1"/>
      <c r="AC692" s="1"/>
      <c r="AD692" s="1"/>
      <c r="AE692" s="6"/>
      <c r="AF692" s="1"/>
      <c r="AG692" s="1"/>
      <c r="AH692" s="1"/>
      <c r="AI692" s="1"/>
      <c r="AJ692" s="1"/>
      <c r="AK692" s="1"/>
      <c r="AL692" s="1"/>
      <c r="AM692" s="1"/>
      <c r="AN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5"/>
      <c r="AB693" s="1"/>
      <c r="AC693" s="1"/>
      <c r="AD693" s="1"/>
      <c r="AE693" s="6"/>
      <c r="AF693" s="1"/>
      <c r="AG693" s="1"/>
      <c r="AH693" s="1"/>
      <c r="AI693" s="1"/>
      <c r="AJ693" s="1"/>
      <c r="AK693" s="1"/>
      <c r="AL693" s="1"/>
      <c r="AM693" s="1"/>
      <c r="AN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5"/>
      <c r="AB694" s="1"/>
      <c r="AC694" s="1"/>
      <c r="AD694" s="1"/>
      <c r="AE694" s="6"/>
      <c r="AF694" s="1"/>
      <c r="AG694" s="1"/>
      <c r="AH694" s="1"/>
      <c r="AI694" s="1"/>
      <c r="AJ694" s="1"/>
      <c r="AK694" s="1"/>
      <c r="AL694" s="1"/>
      <c r="AM694" s="1"/>
      <c r="AN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5"/>
      <c r="AB695" s="1"/>
      <c r="AC695" s="1"/>
      <c r="AD695" s="1"/>
      <c r="AE695" s="6"/>
      <c r="AF695" s="1"/>
      <c r="AG695" s="1"/>
      <c r="AH695" s="1"/>
      <c r="AI695" s="1"/>
      <c r="AJ695" s="1"/>
      <c r="AK695" s="1"/>
      <c r="AL695" s="1"/>
      <c r="AM695" s="1"/>
      <c r="AN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5"/>
      <c r="AB696" s="1"/>
      <c r="AC696" s="1"/>
      <c r="AD696" s="1"/>
      <c r="AE696" s="6"/>
      <c r="AF696" s="1"/>
      <c r="AG696" s="1"/>
      <c r="AH696" s="1"/>
      <c r="AI696" s="1"/>
      <c r="AJ696" s="1"/>
      <c r="AK696" s="1"/>
      <c r="AL696" s="1"/>
      <c r="AM696" s="1"/>
      <c r="AN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5"/>
      <c r="AB697" s="1"/>
      <c r="AC697" s="1"/>
      <c r="AD697" s="1"/>
      <c r="AE697" s="6"/>
      <c r="AF697" s="1"/>
      <c r="AG697" s="1"/>
      <c r="AH697" s="1"/>
      <c r="AI697" s="1"/>
      <c r="AJ697" s="1"/>
      <c r="AK697" s="1"/>
      <c r="AL697" s="1"/>
      <c r="AM697" s="1"/>
      <c r="AN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5"/>
      <c r="AB698" s="1"/>
      <c r="AC698" s="1"/>
      <c r="AD698" s="1"/>
      <c r="AE698" s="6"/>
      <c r="AF698" s="1"/>
      <c r="AG698" s="1"/>
      <c r="AH698" s="1"/>
      <c r="AI698" s="1"/>
      <c r="AJ698" s="1"/>
      <c r="AK698" s="1"/>
      <c r="AL698" s="1"/>
      <c r="AM698" s="1"/>
      <c r="AN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5"/>
      <c r="AB699" s="1"/>
      <c r="AC699" s="1"/>
      <c r="AD699" s="1"/>
      <c r="AE699" s="6"/>
      <c r="AF699" s="1"/>
      <c r="AG699" s="1"/>
      <c r="AH699" s="1"/>
      <c r="AI699" s="1"/>
      <c r="AJ699" s="1"/>
      <c r="AK699" s="1"/>
      <c r="AL699" s="1"/>
      <c r="AM699" s="1"/>
      <c r="AN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5"/>
      <c r="AB700" s="1"/>
      <c r="AC700" s="1"/>
      <c r="AD700" s="1"/>
      <c r="AE700" s="6"/>
      <c r="AF700" s="1"/>
      <c r="AG700" s="1"/>
      <c r="AH700" s="1"/>
      <c r="AI700" s="1"/>
      <c r="AJ700" s="1"/>
      <c r="AK700" s="1"/>
      <c r="AL700" s="1"/>
      <c r="AM700" s="1"/>
      <c r="AN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5"/>
      <c r="AB701" s="1"/>
      <c r="AC701" s="1"/>
      <c r="AD701" s="1"/>
      <c r="AE701" s="6"/>
      <c r="AF701" s="1"/>
      <c r="AG701" s="1"/>
      <c r="AH701" s="1"/>
      <c r="AI701" s="1"/>
      <c r="AJ701" s="1"/>
      <c r="AK701" s="1"/>
      <c r="AL701" s="1"/>
      <c r="AM701" s="1"/>
      <c r="AN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5"/>
      <c r="AB702" s="1"/>
      <c r="AC702" s="1"/>
      <c r="AD702" s="1"/>
      <c r="AE702" s="6"/>
      <c r="AF702" s="1"/>
      <c r="AG702" s="1"/>
      <c r="AH702" s="1"/>
      <c r="AI702" s="1"/>
      <c r="AJ702" s="1"/>
      <c r="AK702" s="1"/>
      <c r="AL702" s="1"/>
      <c r="AM702" s="1"/>
      <c r="AN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5"/>
      <c r="AB703" s="1"/>
      <c r="AC703" s="1"/>
      <c r="AD703" s="1"/>
      <c r="AE703" s="6"/>
      <c r="AF703" s="1"/>
      <c r="AG703" s="1"/>
      <c r="AH703" s="1"/>
      <c r="AI703" s="1"/>
      <c r="AJ703" s="1"/>
      <c r="AK703" s="1"/>
      <c r="AL703" s="1"/>
      <c r="AM703" s="1"/>
      <c r="AN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5"/>
      <c r="AB704" s="1"/>
      <c r="AC704" s="1"/>
      <c r="AD704" s="1"/>
      <c r="AE704" s="6"/>
      <c r="AF704" s="1"/>
      <c r="AG704" s="1"/>
      <c r="AH704" s="1"/>
      <c r="AI704" s="1"/>
      <c r="AJ704" s="1"/>
      <c r="AK704" s="1"/>
      <c r="AL704" s="1"/>
      <c r="AM704" s="1"/>
      <c r="AN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5"/>
      <c r="AB705" s="1"/>
      <c r="AC705" s="1"/>
      <c r="AD705" s="1"/>
      <c r="AE705" s="6"/>
      <c r="AF705" s="1"/>
      <c r="AG705" s="1"/>
      <c r="AH705" s="1"/>
      <c r="AI705" s="1"/>
      <c r="AJ705" s="1"/>
      <c r="AK705" s="1"/>
      <c r="AL705" s="1"/>
      <c r="AM705" s="1"/>
      <c r="AN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5"/>
      <c r="AB706" s="1"/>
      <c r="AC706" s="1"/>
      <c r="AD706" s="1"/>
      <c r="AE706" s="6"/>
      <c r="AF706" s="1"/>
      <c r="AG706" s="1"/>
      <c r="AH706" s="1"/>
      <c r="AI706" s="1"/>
      <c r="AJ706" s="1"/>
      <c r="AK706" s="1"/>
      <c r="AL706" s="1"/>
      <c r="AM706" s="1"/>
      <c r="AN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5"/>
      <c r="AB707" s="1"/>
      <c r="AC707" s="1"/>
      <c r="AD707" s="1"/>
      <c r="AE707" s="6"/>
      <c r="AF707" s="1"/>
      <c r="AG707" s="1"/>
      <c r="AH707" s="1"/>
      <c r="AI707" s="1"/>
      <c r="AJ707" s="1"/>
      <c r="AK707" s="1"/>
      <c r="AL707" s="1"/>
      <c r="AM707" s="1"/>
      <c r="AN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5"/>
      <c r="AB708" s="1"/>
      <c r="AC708" s="1"/>
      <c r="AD708" s="1"/>
      <c r="AE708" s="6"/>
      <c r="AF708" s="1"/>
      <c r="AG708" s="1"/>
      <c r="AH708" s="1"/>
      <c r="AI708" s="1"/>
      <c r="AJ708" s="1"/>
      <c r="AK708" s="1"/>
      <c r="AL708" s="1"/>
      <c r="AM708" s="1"/>
      <c r="AN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5"/>
      <c r="AB709" s="1"/>
      <c r="AC709" s="1"/>
      <c r="AD709" s="1"/>
      <c r="AE709" s="6"/>
      <c r="AF709" s="1"/>
      <c r="AG709" s="1"/>
      <c r="AH709" s="1"/>
      <c r="AI709" s="1"/>
      <c r="AJ709" s="1"/>
      <c r="AK709" s="1"/>
      <c r="AL709" s="1"/>
      <c r="AM709" s="1"/>
      <c r="AN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5"/>
      <c r="AB710" s="1"/>
      <c r="AC710" s="1"/>
      <c r="AD710" s="1"/>
      <c r="AE710" s="6"/>
      <c r="AF710" s="1"/>
      <c r="AG710" s="1"/>
      <c r="AH710" s="1"/>
      <c r="AI710" s="1"/>
      <c r="AJ710" s="1"/>
      <c r="AK710" s="1"/>
      <c r="AL710" s="1"/>
      <c r="AM710" s="1"/>
      <c r="AN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5"/>
      <c r="AB711" s="1"/>
      <c r="AC711" s="1"/>
      <c r="AD711" s="1"/>
      <c r="AE711" s="6"/>
      <c r="AF711" s="1"/>
      <c r="AG711" s="1"/>
      <c r="AH711" s="1"/>
      <c r="AI711" s="1"/>
      <c r="AJ711" s="1"/>
      <c r="AK711" s="1"/>
      <c r="AL711" s="1"/>
      <c r="AM711" s="1"/>
      <c r="AN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5"/>
      <c r="AB712" s="1"/>
      <c r="AC712" s="1"/>
      <c r="AD712" s="1"/>
      <c r="AE712" s="6"/>
      <c r="AF712" s="1"/>
      <c r="AG712" s="1"/>
      <c r="AH712" s="1"/>
      <c r="AI712" s="1"/>
      <c r="AJ712" s="1"/>
      <c r="AK712" s="1"/>
      <c r="AL712" s="1"/>
      <c r="AM712" s="1"/>
      <c r="AN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5"/>
      <c r="AB713" s="1"/>
      <c r="AC713" s="1"/>
      <c r="AD713" s="1"/>
      <c r="AE713" s="6"/>
      <c r="AF713" s="1"/>
      <c r="AG713" s="1"/>
      <c r="AH713" s="1"/>
      <c r="AI713" s="1"/>
      <c r="AJ713" s="1"/>
      <c r="AK713" s="1"/>
      <c r="AL713" s="1"/>
      <c r="AM713" s="1"/>
      <c r="AN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5"/>
      <c r="AB714" s="1"/>
      <c r="AC714" s="1"/>
      <c r="AD714" s="1"/>
      <c r="AE714" s="6"/>
      <c r="AF714" s="1"/>
      <c r="AG714" s="1"/>
      <c r="AH714" s="1"/>
      <c r="AI714" s="1"/>
      <c r="AJ714" s="1"/>
      <c r="AK714" s="1"/>
      <c r="AL714" s="1"/>
      <c r="AM714" s="1"/>
      <c r="AN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5"/>
      <c r="AB715" s="1"/>
      <c r="AC715" s="1"/>
      <c r="AD715" s="1"/>
      <c r="AE715" s="6"/>
      <c r="AF715" s="1"/>
      <c r="AG715" s="1"/>
      <c r="AH715" s="1"/>
      <c r="AI715" s="1"/>
      <c r="AJ715" s="1"/>
      <c r="AK715" s="1"/>
      <c r="AL715" s="1"/>
      <c r="AM715" s="1"/>
      <c r="AN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5"/>
      <c r="AB716" s="1"/>
      <c r="AC716" s="1"/>
      <c r="AD716" s="1"/>
      <c r="AE716" s="6"/>
      <c r="AF716" s="1"/>
      <c r="AG716" s="1"/>
      <c r="AH716" s="1"/>
      <c r="AI716" s="1"/>
      <c r="AJ716" s="1"/>
      <c r="AK716" s="1"/>
      <c r="AL716" s="1"/>
      <c r="AM716" s="1"/>
      <c r="AN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5"/>
      <c r="AB717" s="1"/>
      <c r="AC717" s="1"/>
      <c r="AD717" s="1"/>
      <c r="AE717" s="6"/>
      <c r="AF717" s="1"/>
      <c r="AG717" s="1"/>
      <c r="AH717" s="1"/>
      <c r="AI717" s="1"/>
      <c r="AJ717" s="1"/>
      <c r="AK717" s="1"/>
      <c r="AL717" s="1"/>
      <c r="AM717" s="1"/>
      <c r="AN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5"/>
      <c r="AB718" s="1"/>
      <c r="AC718" s="1"/>
      <c r="AD718" s="1"/>
      <c r="AE718" s="6"/>
      <c r="AF718" s="1"/>
      <c r="AG718" s="1"/>
      <c r="AH718" s="1"/>
      <c r="AI718" s="1"/>
      <c r="AJ718" s="1"/>
      <c r="AK718" s="1"/>
      <c r="AL718" s="1"/>
      <c r="AM718" s="1"/>
      <c r="AN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5"/>
      <c r="AB719" s="1"/>
      <c r="AC719" s="1"/>
      <c r="AD719" s="1"/>
      <c r="AE719" s="6"/>
      <c r="AF719" s="1"/>
      <c r="AG719" s="1"/>
      <c r="AH719" s="1"/>
      <c r="AI719" s="1"/>
      <c r="AJ719" s="1"/>
      <c r="AK719" s="1"/>
      <c r="AL719" s="1"/>
      <c r="AM719" s="1"/>
      <c r="AN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5"/>
      <c r="AB720" s="1"/>
      <c r="AC720" s="1"/>
      <c r="AD720" s="1"/>
      <c r="AE720" s="6"/>
      <c r="AF720" s="1"/>
      <c r="AG720" s="1"/>
      <c r="AH720" s="1"/>
      <c r="AI720" s="1"/>
      <c r="AJ720" s="1"/>
      <c r="AK720" s="1"/>
      <c r="AL720" s="1"/>
      <c r="AM720" s="1"/>
      <c r="AN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5"/>
      <c r="AB721" s="1"/>
      <c r="AC721" s="1"/>
      <c r="AD721" s="1"/>
      <c r="AE721" s="6"/>
      <c r="AF721" s="1"/>
      <c r="AG721" s="1"/>
      <c r="AH721" s="1"/>
      <c r="AI721" s="1"/>
      <c r="AJ721" s="1"/>
      <c r="AK721" s="1"/>
      <c r="AL721" s="1"/>
      <c r="AM721" s="1"/>
      <c r="AN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5"/>
      <c r="AB722" s="1"/>
      <c r="AC722" s="1"/>
      <c r="AD722" s="1"/>
      <c r="AE722" s="6"/>
      <c r="AF722" s="1"/>
      <c r="AG722" s="1"/>
      <c r="AH722" s="1"/>
      <c r="AI722" s="1"/>
      <c r="AJ722" s="1"/>
      <c r="AK722" s="1"/>
      <c r="AL722" s="1"/>
      <c r="AM722" s="1"/>
      <c r="AN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5"/>
      <c r="AB723" s="1"/>
      <c r="AC723" s="1"/>
      <c r="AD723" s="1"/>
      <c r="AE723" s="6"/>
      <c r="AF723" s="1"/>
      <c r="AG723" s="1"/>
      <c r="AH723" s="1"/>
      <c r="AI723" s="1"/>
      <c r="AJ723" s="1"/>
      <c r="AK723" s="1"/>
      <c r="AL723" s="1"/>
      <c r="AM723" s="1"/>
      <c r="AN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5"/>
      <c r="AB724" s="1"/>
      <c r="AC724" s="1"/>
      <c r="AD724" s="1"/>
      <c r="AE724" s="6"/>
      <c r="AF724" s="1"/>
      <c r="AG724" s="1"/>
      <c r="AH724" s="1"/>
      <c r="AI724" s="1"/>
      <c r="AJ724" s="1"/>
      <c r="AK724" s="1"/>
      <c r="AL724" s="1"/>
      <c r="AM724" s="1"/>
      <c r="AN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5"/>
      <c r="AB725" s="1"/>
      <c r="AC725" s="1"/>
      <c r="AD725" s="1"/>
      <c r="AE725" s="6"/>
      <c r="AF725" s="1"/>
      <c r="AG725" s="1"/>
      <c r="AH725" s="1"/>
      <c r="AI725" s="1"/>
      <c r="AJ725" s="1"/>
      <c r="AK725" s="1"/>
      <c r="AL725" s="1"/>
      <c r="AM725" s="1"/>
      <c r="AN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5"/>
      <c r="AB726" s="1"/>
      <c r="AC726" s="1"/>
      <c r="AD726" s="1"/>
      <c r="AE726" s="6"/>
      <c r="AF726" s="1"/>
      <c r="AG726" s="1"/>
      <c r="AH726" s="1"/>
      <c r="AI726" s="1"/>
      <c r="AJ726" s="1"/>
      <c r="AK726" s="1"/>
      <c r="AL726" s="1"/>
      <c r="AM726" s="1"/>
      <c r="AN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5"/>
      <c r="AB727" s="1"/>
      <c r="AC727" s="1"/>
      <c r="AD727" s="1"/>
      <c r="AE727" s="6"/>
      <c r="AF727" s="1"/>
      <c r="AG727" s="1"/>
      <c r="AH727" s="1"/>
      <c r="AI727" s="1"/>
      <c r="AJ727" s="1"/>
      <c r="AK727" s="1"/>
      <c r="AL727" s="1"/>
      <c r="AM727" s="1"/>
      <c r="AN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5"/>
      <c r="AB728" s="1"/>
      <c r="AC728" s="1"/>
      <c r="AD728" s="1"/>
      <c r="AE728" s="6"/>
      <c r="AF728" s="1"/>
      <c r="AG728" s="1"/>
      <c r="AH728" s="1"/>
      <c r="AI728" s="1"/>
      <c r="AJ728" s="1"/>
      <c r="AK728" s="1"/>
      <c r="AL728" s="1"/>
      <c r="AM728" s="1"/>
      <c r="AN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5"/>
      <c r="AB729" s="1"/>
      <c r="AC729" s="1"/>
      <c r="AD729" s="1"/>
      <c r="AE729" s="6"/>
      <c r="AF729" s="1"/>
      <c r="AG729" s="1"/>
      <c r="AH729" s="1"/>
      <c r="AI729" s="1"/>
      <c r="AJ729" s="1"/>
      <c r="AK729" s="1"/>
      <c r="AL729" s="1"/>
      <c r="AM729" s="1"/>
      <c r="AN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5"/>
      <c r="AB730" s="1"/>
      <c r="AC730" s="1"/>
      <c r="AD730" s="1"/>
      <c r="AE730" s="6"/>
      <c r="AF730" s="1"/>
      <c r="AG730" s="1"/>
      <c r="AH730" s="1"/>
      <c r="AI730" s="1"/>
      <c r="AJ730" s="1"/>
      <c r="AK730" s="1"/>
      <c r="AL730" s="1"/>
      <c r="AM730" s="1"/>
      <c r="AN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5"/>
      <c r="AB731" s="1"/>
      <c r="AC731" s="1"/>
      <c r="AD731" s="1"/>
      <c r="AE731" s="6"/>
      <c r="AF731" s="1"/>
      <c r="AG731" s="1"/>
      <c r="AH731" s="1"/>
      <c r="AI731" s="1"/>
      <c r="AJ731" s="1"/>
      <c r="AK731" s="1"/>
      <c r="AL731" s="1"/>
      <c r="AM731" s="1"/>
      <c r="AN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5"/>
      <c r="AB732" s="1"/>
      <c r="AC732" s="1"/>
      <c r="AD732" s="1"/>
      <c r="AE732" s="6"/>
      <c r="AF732" s="1"/>
      <c r="AG732" s="1"/>
      <c r="AH732" s="1"/>
      <c r="AI732" s="1"/>
      <c r="AJ732" s="1"/>
      <c r="AK732" s="1"/>
      <c r="AL732" s="1"/>
      <c r="AM732" s="1"/>
      <c r="AN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5"/>
      <c r="AB733" s="1"/>
      <c r="AC733" s="1"/>
      <c r="AD733" s="1"/>
      <c r="AE733" s="6"/>
      <c r="AF733" s="1"/>
      <c r="AG733" s="1"/>
      <c r="AH733" s="1"/>
      <c r="AI733" s="1"/>
      <c r="AJ733" s="1"/>
      <c r="AK733" s="1"/>
      <c r="AL733" s="1"/>
      <c r="AM733" s="1"/>
      <c r="AN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5"/>
      <c r="AB734" s="1"/>
      <c r="AC734" s="1"/>
      <c r="AD734" s="1"/>
      <c r="AE734" s="6"/>
      <c r="AF734" s="1"/>
      <c r="AG734" s="1"/>
      <c r="AH734" s="1"/>
      <c r="AI734" s="1"/>
      <c r="AJ734" s="1"/>
      <c r="AK734" s="1"/>
      <c r="AL734" s="1"/>
      <c r="AM734" s="1"/>
      <c r="AN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5"/>
      <c r="AB735" s="1"/>
      <c r="AC735" s="1"/>
      <c r="AD735" s="1"/>
      <c r="AE735" s="6"/>
      <c r="AF735" s="1"/>
      <c r="AG735" s="1"/>
      <c r="AH735" s="1"/>
      <c r="AI735" s="1"/>
      <c r="AJ735" s="1"/>
      <c r="AK735" s="1"/>
      <c r="AL735" s="1"/>
      <c r="AM735" s="1"/>
      <c r="AN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5"/>
      <c r="AB736" s="1"/>
      <c r="AC736" s="1"/>
      <c r="AD736" s="1"/>
      <c r="AE736" s="6"/>
      <c r="AF736" s="1"/>
      <c r="AG736" s="1"/>
      <c r="AH736" s="1"/>
      <c r="AI736" s="1"/>
      <c r="AJ736" s="1"/>
      <c r="AK736" s="1"/>
      <c r="AL736" s="1"/>
      <c r="AM736" s="1"/>
      <c r="AN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5"/>
      <c r="AB737" s="1"/>
      <c r="AC737" s="1"/>
      <c r="AD737" s="1"/>
      <c r="AE737" s="6"/>
      <c r="AF737" s="1"/>
      <c r="AG737" s="1"/>
      <c r="AH737" s="1"/>
      <c r="AI737" s="1"/>
      <c r="AJ737" s="1"/>
      <c r="AK737" s="1"/>
      <c r="AL737" s="1"/>
      <c r="AM737" s="1"/>
      <c r="AN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5"/>
      <c r="AB738" s="1"/>
      <c r="AC738" s="1"/>
      <c r="AD738" s="1"/>
      <c r="AE738" s="6"/>
      <c r="AF738" s="1"/>
      <c r="AG738" s="1"/>
      <c r="AH738" s="1"/>
      <c r="AI738" s="1"/>
      <c r="AJ738" s="1"/>
      <c r="AK738" s="1"/>
      <c r="AL738" s="1"/>
      <c r="AM738" s="1"/>
      <c r="AN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5"/>
      <c r="AB739" s="1"/>
      <c r="AC739" s="1"/>
      <c r="AD739" s="1"/>
      <c r="AE739" s="6"/>
      <c r="AF739" s="1"/>
      <c r="AG739" s="1"/>
      <c r="AH739" s="1"/>
      <c r="AI739" s="1"/>
      <c r="AJ739" s="1"/>
      <c r="AK739" s="1"/>
      <c r="AL739" s="1"/>
      <c r="AM739" s="1"/>
      <c r="AN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5"/>
      <c r="AB740" s="1"/>
      <c r="AC740" s="1"/>
      <c r="AD740" s="1"/>
      <c r="AE740" s="6"/>
      <c r="AF740" s="1"/>
      <c r="AG740" s="1"/>
      <c r="AH740" s="1"/>
      <c r="AI740" s="1"/>
      <c r="AJ740" s="1"/>
      <c r="AK740" s="1"/>
      <c r="AL740" s="1"/>
      <c r="AM740" s="1"/>
      <c r="AN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5"/>
      <c r="AB741" s="1"/>
      <c r="AC741" s="1"/>
      <c r="AD741" s="1"/>
      <c r="AE741" s="6"/>
      <c r="AF741" s="1"/>
      <c r="AG741" s="1"/>
      <c r="AH741" s="1"/>
      <c r="AI741" s="1"/>
      <c r="AJ741" s="1"/>
      <c r="AK741" s="1"/>
      <c r="AL741" s="1"/>
      <c r="AM741" s="1"/>
      <c r="AN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5"/>
      <c r="AB742" s="1"/>
      <c r="AC742" s="1"/>
      <c r="AD742" s="1"/>
      <c r="AE742" s="6"/>
      <c r="AF742" s="1"/>
      <c r="AG742" s="1"/>
      <c r="AH742" s="1"/>
      <c r="AI742" s="1"/>
      <c r="AJ742" s="1"/>
      <c r="AK742" s="1"/>
      <c r="AL742" s="1"/>
      <c r="AM742" s="1"/>
      <c r="AN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5"/>
      <c r="AB743" s="1"/>
      <c r="AC743" s="1"/>
      <c r="AD743" s="1"/>
      <c r="AE743" s="6"/>
      <c r="AF743" s="1"/>
      <c r="AG743" s="1"/>
      <c r="AH743" s="1"/>
      <c r="AI743" s="1"/>
      <c r="AJ743" s="1"/>
      <c r="AK743" s="1"/>
      <c r="AL743" s="1"/>
      <c r="AM743" s="1"/>
      <c r="AN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5"/>
      <c r="AB744" s="1"/>
      <c r="AC744" s="1"/>
      <c r="AD744" s="1"/>
      <c r="AE744" s="6"/>
      <c r="AF744" s="1"/>
      <c r="AG744" s="1"/>
      <c r="AH744" s="1"/>
      <c r="AI744" s="1"/>
      <c r="AJ744" s="1"/>
      <c r="AK744" s="1"/>
      <c r="AL744" s="1"/>
      <c r="AM744" s="1"/>
      <c r="AN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5"/>
      <c r="AB745" s="1"/>
      <c r="AC745" s="1"/>
      <c r="AD745" s="1"/>
      <c r="AE745" s="6"/>
      <c r="AF745" s="1"/>
      <c r="AG745" s="1"/>
      <c r="AH745" s="1"/>
      <c r="AI745" s="1"/>
      <c r="AJ745" s="1"/>
      <c r="AK745" s="1"/>
      <c r="AL745" s="1"/>
      <c r="AM745" s="1"/>
      <c r="AN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5"/>
      <c r="AB746" s="1"/>
      <c r="AC746" s="1"/>
      <c r="AD746" s="1"/>
      <c r="AE746" s="6"/>
      <c r="AF746" s="1"/>
      <c r="AG746" s="1"/>
      <c r="AH746" s="1"/>
      <c r="AI746" s="1"/>
      <c r="AJ746" s="1"/>
      <c r="AK746" s="1"/>
      <c r="AL746" s="1"/>
      <c r="AM746" s="1"/>
      <c r="AN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5"/>
      <c r="AB747" s="1"/>
      <c r="AC747" s="1"/>
      <c r="AD747" s="1"/>
      <c r="AE747" s="6"/>
      <c r="AF747" s="1"/>
      <c r="AG747" s="1"/>
      <c r="AH747" s="1"/>
      <c r="AI747" s="1"/>
      <c r="AJ747" s="1"/>
      <c r="AK747" s="1"/>
      <c r="AL747" s="1"/>
      <c r="AM747" s="1"/>
      <c r="AN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5"/>
      <c r="AB748" s="1"/>
      <c r="AC748" s="1"/>
      <c r="AD748" s="1"/>
      <c r="AE748" s="6"/>
      <c r="AF748" s="1"/>
      <c r="AG748" s="1"/>
      <c r="AH748" s="1"/>
      <c r="AI748" s="1"/>
      <c r="AJ748" s="1"/>
      <c r="AK748" s="1"/>
      <c r="AL748" s="1"/>
      <c r="AM748" s="1"/>
      <c r="AN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5"/>
      <c r="AB749" s="1"/>
      <c r="AC749" s="1"/>
      <c r="AD749" s="1"/>
      <c r="AE749" s="6"/>
      <c r="AF749" s="1"/>
      <c r="AG749" s="1"/>
      <c r="AH749" s="1"/>
      <c r="AI749" s="1"/>
      <c r="AJ749" s="1"/>
      <c r="AK749" s="1"/>
      <c r="AL749" s="1"/>
      <c r="AM749" s="1"/>
      <c r="AN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5"/>
      <c r="AB750" s="1"/>
      <c r="AC750" s="1"/>
      <c r="AD750" s="1"/>
      <c r="AE750" s="6"/>
      <c r="AF750" s="1"/>
      <c r="AG750" s="1"/>
      <c r="AH750" s="1"/>
      <c r="AI750" s="1"/>
      <c r="AJ750" s="1"/>
      <c r="AK750" s="1"/>
      <c r="AL750" s="1"/>
      <c r="AM750" s="1"/>
      <c r="AN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5"/>
      <c r="AB751" s="1"/>
      <c r="AC751" s="1"/>
      <c r="AD751" s="1"/>
      <c r="AE751" s="6"/>
      <c r="AF751" s="1"/>
      <c r="AG751" s="1"/>
      <c r="AH751" s="1"/>
      <c r="AI751" s="1"/>
      <c r="AJ751" s="1"/>
      <c r="AK751" s="1"/>
      <c r="AL751" s="1"/>
      <c r="AM751" s="1"/>
      <c r="AN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5"/>
      <c r="AB752" s="1"/>
      <c r="AC752" s="1"/>
      <c r="AD752" s="1"/>
      <c r="AE752" s="6"/>
      <c r="AF752" s="1"/>
      <c r="AG752" s="1"/>
      <c r="AH752" s="1"/>
      <c r="AI752" s="1"/>
      <c r="AJ752" s="1"/>
      <c r="AK752" s="1"/>
      <c r="AL752" s="1"/>
      <c r="AM752" s="1"/>
      <c r="AN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5"/>
      <c r="AB753" s="1"/>
      <c r="AC753" s="1"/>
      <c r="AD753" s="1"/>
      <c r="AE753" s="6"/>
      <c r="AF753" s="1"/>
      <c r="AG753" s="1"/>
      <c r="AH753" s="1"/>
      <c r="AI753" s="1"/>
      <c r="AJ753" s="1"/>
      <c r="AK753" s="1"/>
      <c r="AL753" s="1"/>
      <c r="AM753" s="1"/>
      <c r="AN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5"/>
      <c r="AB754" s="1"/>
      <c r="AC754" s="1"/>
      <c r="AD754" s="1"/>
      <c r="AE754" s="6"/>
      <c r="AF754" s="1"/>
      <c r="AG754" s="1"/>
      <c r="AH754" s="1"/>
      <c r="AI754" s="1"/>
      <c r="AJ754" s="1"/>
      <c r="AK754" s="1"/>
      <c r="AL754" s="1"/>
      <c r="AM754" s="1"/>
      <c r="AN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5"/>
      <c r="AB755" s="1"/>
      <c r="AC755" s="1"/>
      <c r="AD755" s="1"/>
      <c r="AE755" s="6"/>
      <c r="AF755" s="1"/>
      <c r="AG755" s="1"/>
      <c r="AH755" s="1"/>
      <c r="AI755" s="1"/>
      <c r="AJ755" s="1"/>
      <c r="AK755" s="1"/>
      <c r="AL755" s="1"/>
      <c r="AM755" s="1"/>
      <c r="AN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5"/>
      <c r="AB756" s="1"/>
      <c r="AC756" s="1"/>
      <c r="AD756" s="1"/>
      <c r="AE756" s="6"/>
      <c r="AF756" s="1"/>
      <c r="AG756" s="1"/>
      <c r="AH756" s="1"/>
      <c r="AI756" s="1"/>
      <c r="AJ756" s="1"/>
      <c r="AK756" s="1"/>
      <c r="AL756" s="1"/>
      <c r="AM756" s="1"/>
      <c r="AN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5"/>
      <c r="AB757" s="1"/>
      <c r="AC757" s="1"/>
      <c r="AD757" s="1"/>
      <c r="AE757" s="6"/>
      <c r="AF757" s="1"/>
      <c r="AG757" s="1"/>
      <c r="AH757" s="1"/>
      <c r="AI757" s="1"/>
      <c r="AJ757" s="1"/>
      <c r="AK757" s="1"/>
      <c r="AL757" s="1"/>
      <c r="AM757" s="1"/>
      <c r="AN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5"/>
      <c r="AB758" s="1"/>
      <c r="AC758" s="1"/>
      <c r="AD758" s="1"/>
      <c r="AE758" s="6"/>
      <c r="AF758" s="1"/>
      <c r="AG758" s="1"/>
      <c r="AH758" s="1"/>
      <c r="AI758" s="1"/>
      <c r="AJ758" s="1"/>
      <c r="AK758" s="1"/>
      <c r="AL758" s="1"/>
      <c r="AM758" s="1"/>
      <c r="AN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5"/>
      <c r="AB759" s="1"/>
      <c r="AC759" s="1"/>
      <c r="AD759" s="1"/>
      <c r="AE759" s="6"/>
      <c r="AF759" s="1"/>
      <c r="AG759" s="1"/>
      <c r="AH759" s="1"/>
      <c r="AI759" s="1"/>
      <c r="AJ759" s="1"/>
      <c r="AK759" s="1"/>
      <c r="AL759" s="1"/>
      <c r="AM759" s="1"/>
      <c r="AN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5"/>
      <c r="AB760" s="1"/>
      <c r="AC760" s="1"/>
      <c r="AD760" s="1"/>
      <c r="AE760" s="6"/>
      <c r="AF760" s="1"/>
      <c r="AG760" s="1"/>
      <c r="AH760" s="1"/>
      <c r="AI760" s="1"/>
      <c r="AJ760" s="1"/>
      <c r="AK760" s="1"/>
      <c r="AL760" s="1"/>
      <c r="AM760" s="1"/>
      <c r="AN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5"/>
      <c r="AB761" s="1"/>
      <c r="AC761" s="1"/>
      <c r="AD761" s="1"/>
      <c r="AE761" s="6"/>
      <c r="AF761" s="1"/>
      <c r="AG761" s="1"/>
      <c r="AH761" s="1"/>
      <c r="AI761" s="1"/>
      <c r="AJ761" s="1"/>
      <c r="AK761" s="1"/>
      <c r="AL761" s="1"/>
      <c r="AM761" s="1"/>
      <c r="AN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5"/>
      <c r="AB762" s="1"/>
      <c r="AC762" s="1"/>
      <c r="AD762" s="1"/>
      <c r="AE762" s="6"/>
      <c r="AF762" s="1"/>
      <c r="AG762" s="1"/>
      <c r="AH762" s="1"/>
      <c r="AI762" s="1"/>
      <c r="AJ762" s="1"/>
      <c r="AK762" s="1"/>
      <c r="AL762" s="1"/>
      <c r="AM762" s="1"/>
      <c r="AN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5"/>
      <c r="AB763" s="1"/>
      <c r="AC763" s="1"/>
      <c r="AD763" s="1"/>
      <c r="AE763" s="6"/>
      <c r="AF763" s="1"/>
      <c r="AG763" s="1"/>
      <c r="AH763" s="1"/>
      <c r="AI763" s="1"/>
      <c r="AJ763" s="1"/>
      <c r="AK763" s="1"/>
      <c r="AL763" s="1"/>
      <c r="AM763" s="1"/>
      <c r="AN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5"/>
      <c r="AB764" s="1"/>
      <c r="AC764" s="1"/>
      <c r="AD764" s="1"/>
      <c r="AE764" s="6"/>
      <c r="AF764" s="1"/>
      <c r="AG764" s="1"/>
      <c r="AH764" s="1"/>
      <c r="AI764" s="1"/>
      <c r="AJ764" s="1"/>
      <c r="AK764" s="1"/>
      <c r="AL764" s="1"/>
      <c r="AM764" s="1"/>
      <c r="AN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5"/>
      <c r="AB765" s="1"/>
      <c r="AC765" s="1"/>
      <c r="AD765" s="1"/>
      <c r="AE765" s="6"/>
      <c r="AF765" s="1"/>
      <c r="AG765" s="1"/>
      <c r="AH765" s="1"/>
      <c r="AI765" s="1"/>
      <c r="AJ765" s="1"/>
      <c r="AK765" s="1"/>
      <c r="AL765" s="1"/>
      <c r="AM765" s="1"/>
      <c r="AN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5"/>
      <c r="AB766" s="1"/>
      <c r="AC766" s="1"/>
      <c r="AD766" s="1"/>
      <c r="AE766" s="6"/>
      <c r="AF766" s="1"/>
      <c r="AG766" s="1"/>
      <c r="AH766" s="1"/>
      <c r="AI766" s="1"/>
      <c r="AJ766" s="1"/>
      <c r="AK766" s="1"/>
      <c r="AL766" s="1"/>
      <c r="AM766" s="1"/>
      <c r="AN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5"/>
      <c r="AB767" s="1"/>
      <c r="AC767" s="1"/>
      <c r="AD767" s="1"/>
      <c r="AE767" s="6"/>
      <c r="AF767" s="1"/>
      <c r="AG767" s="1"/>
      <c r="AH767" s="1"/>
      <c r="AI767" s="1"/>
      <c r="AJ767" s="1"/>
      <c r="AK767" s="1"/>
      <c r="AL767" s="1"/>
      <c r="AM767" s="1"/>
      <c r="AN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5"/>
      <c r="AB768" s="1"/>
      <c r="AC768" s="1"/>
      <c r="AD768" s="1"/>
      <c r="AE768" s="6"/>
      <c r="AF768" s="1"/>
      <c r="AG768" s="1"/>
      <c r="AH768" s="1"/>
      <c r="AI768" s="1"/>
      <c r="AJ768" s="1"/>
      <c r="AK768" s="1"/>
      <c r="AL768" s="1"/>
      <c r="AM768" s="1"/>
      <c r="AN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5"/>
      <c r="AB769" s="1"/>
      <c r="AC769" s="1"/>
      <c r="AD769" s="1"/>
      <c r="AE769" s="6"/>
      <c r="AF769" s="1"/>
      <c r="AG769" s="1"/>
      <c r="AH769" s="1"/>
      <c r="AI769" s="1"/>
      <c r="AJ769" s="1"/>
      <c r="AK769" s="1"/>
      <c r="AL769" s="1"/>
      <c r="AM769" s="1"/>
      <c r="AN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5"/>
      <c r="AB770" s="1"/>
      <c r="AC770" s="1"/>
      <c r="AD770" s="1"/>
      <c r="AE770" s="6"/>
      <c r="AF770" s="1"/>
      <c r="AG770" s="1"/>
      <c r="AH770" s="1"/>
      <c r="AI770" s="1"/>
      <c r="AJ770" s="1"/>
      <c r="AK770" s="1"/>
      <c r="AL770" s="1"/>
      <c r="AM770" s="1"/>
      <c r="AN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5"/>
      <c r="AB771" s="1"/>
      <c r="AC771" s="1"/>
      <c r="AD771" s="1"/>
      <c r="AE771" s="6"/>
      <c r="AF771" s="1"/>
      <c r="AG771" s="1"/>
      <c r="AH771" s="1"/>
      <c r="AI771" s="1"/>
      <c r="AJ771" s="1"/>
      <c r="AK771" s="1"/>
      <c r="AL771" s="1"/>
      <c r="AM771" s="1"/>
      <c r="AN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5"/>
      <c r="AB772" s="1"/>
      <c r="AC772" s="1"/>
      <c r="AD772" s="1"/>
      <c r="AE772" s="6"/>
      <c r="AF772" s="1"/>
      <c r="AG772" s="1"/>
      <c r="AH772" s="1"/>
      <c r="AI772" s="1"/>
      <c r="AJ772" s="1"/>
      <c r="AK772" s="1"/>
      <c r="AL772" s="1"/>
      <c r="AM772" s="1"/>
      <c r="AN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5"/>
      <c r="AB773" s="1"/>
      <c r="AC773" s="1"/>
      <c r="AD773" s="1"/>
      <c r="AE773" s="6"/>
      <c r="AF773" s="1"/>
      <c r="AG773" s="1"/>
      <c r="AH773" s="1"/>
      <c r="AI773" s="1"/>
      <c r="AJ773" s="1"/>
      <c r="AK773" s="1"/>
      <c r="AL773" s="1"/>
      <c r="AM773" s="1"/>
      <c r="AN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5"/>
      <c r="AB774" s="1"/>
      <c r="AC774" s="1"/>
      <c r="AD774" s="1"/>
      <c r="AE774" s="6"/>
      <c r="AF774" s="1"/>
      <c r="AG774" s="1"/>
      <c r="AH774" s="1"/>
      <c r="AI774" s="1"/>
      <c r="AJ774" s="1"/>
      <c r="AK774" s="1"/>
      <c r="AL774" s="1"/>
      <c r="AM774" s="1"/>
      <c r="AN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5"/>
      <c r="AB775" s="1"/>
      <c r="AC775" s="1"/>
      <c r="AD775" s="1"/>
      <c r="AE775" s="6"/>
      <c r="AF775" s="1"/>
      <c r="AG775" s="1"/>
      <c r="AH775" s="1"/>
      <c r="AI775" s="1"/>
      <c r="AJ775" s="1"/>
      <c r="AK775" s="1"/>
      <c r="AL775" s="1"/>
      <c r="AM775" s="1"/>
      <c r="AN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5"/>
      <c r="AB776" s="1"/>
      <c r="AC776" s="1"/>
      <c r="AD776" s="1"/>
      <c r="AE776" s="6"/>
      <c r="AF776" s="1"/>
      <c r="AG776" s="1"/>
      <c r="AH776" s="1"/>
      <c r="AI776" s="1"/>
      <c r="AJ776" s="1"/>
      <c r="AK776" s="1"/>
      <c r="AL776" s="1"/>
      <c r="AM776" s="1"/>
      <c r="AN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5"/>
      <c r="AB777" s="1"/>
      <c r="AC777" s="1"/>
      <c r="AD777" s="1"/>
      <c r="AE777" s="6"/>
      <c r="AF777" s="1"/>
      <c r="AG777" s="1"/>
      <c r="AH777" s="1"/>
      <c r="AI777" s="1"/>
      <c r="AJ777" s="1"/>
      <c r="AK777" s="1"/>
      <c r="AL777" s="1"/>
      <c r="AM777" s="1"/>
      <c r="AN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5"/>
      <c r="AB778" s="1"/>
      <c r="AC778" s="1"/>
      <c r="AD778" s="1"/>
      <c r="AE778" s="6"/>
      <c r="AF778" s="1"/>
      <c r="AG778" s="1"/>
      <c r="AH778" s="1"/>
      <c r="AI778" s="1"/>
      <c r="AJ778" s="1"/>
      <c r="AK778" s="1"/>
      <c r="AL778" s="1"/>
      <c r="AM778" s="1"/>
      <c r="AN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5"/>
      <c r="AB779" s="1"/>
      <c r="AC779" s="1"/>
      <c r="AD779" s="1"/>
      <c r="AE779" s="6"/>
      <c r="AF779" s="1"/>
      <c r="AG779" s="1"/>
      <c r="AH779" s="1"/>
      <c r="AI779" s="1"/>
      <c r="AJ779" s="1"/>
      <c r="AK779" s="1"/>
      <c r="AL779" s="1"/>
      <c r="AM779" s="1"/>
      <c r="AN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5"/>
      <c r="AB780" s="1"/>
      <c r="AC780" s="1"/>
      <c r="AD780" s="1"/>
      <c r="AE780" s="6"/>
      <c r="AF780" s="1"/>
      <c r="AG780" s="1"/>
      <c r="AH780" s="1"/>
      <c r="AI780" s="1"/>
      <c r="AJ780" s="1"/>
      <c r="AK780" s="1"/>
      <c r="AL780" s="1"/>
      <c r="AM780" s="1"/>
      <c r="AN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5"/>
      <c r="AB781" s="1"/>
      <c r="AC781" s="1"/>
      <c r="AD781" s="1"/>
      <c r="AE781" s="6"/>
      <c r="AF781" s="1"/>
      <c r="AG781" s="1"/>
      <c r="AH781" s="1"/>
      <c r="AI781" s="1"/>
      <c r="AJ781" s="1"/>
      <c r="AK781" s="1"/>
      <c r="AL781" s="1"/>
      <c r="AM781" s="1"/>
      <c r="AN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5"/>
      <c r="AB782" s="1"/>
      <c r="AC782" s="1"/>
      <c r="AD782" s="1"/>
      <c r="AE782" s="6"/>
      <c r="AF782" s="1"/>
      <c r="AG782" s="1"/>
      <c r="AH782" s="1"/>
      <c r="AI782" s="1"/>
      <c r="AJ782" s="1"/>
      <c r="AK782" s="1"/>
      <c r="AL782" s="1"/>
      <c r="AM782" s="1"/>
      <c r="AN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5"/>
      <c r="AB783" s="1"/>
      <c r="AC783" s="1"/>
      <c r="AD783" s="1"/>
      <c r="AE783" s="6"/>
      <c r="AF783" s="1"/>
      <c r="AG783" s="1"/>
      <c r="AH783" s="1"/>
      <c r="AI783" s="1"/>
      <c r="AJ783" s="1"/>
      <c r="AK783" s="1"/>
      <c r="AL783" s="1"/>
      <c r="AM783" s="1"/>
      <c r="AN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5"/>
      <c r="AB784" s="1"/>
      <c r="AC784" s="1"/>
      <c r="AD784" s="1"/>
      <c r="AE784" s="6"/>
      <c r="AF784" s="1"/>
      <c r="AG784" s="1"/>
      <c r="AH784" s="1"/>
      <c r="AI784" s="1"/>
      <c r="AJ784" s="1"/>
      <c r="AK784" s="1"/>
      <c r="AL784" s="1"/>
      <c r="AM784" s="1"/>
      <c r="AN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5"/>
      <c r="AB785" s="1"/>
      <c r="AC785" s="1"/>
      <c r="AD785" s="1"/>
      <c r="AE785" s="6"/>
      <c r="AF785" s="1"/>
      <c r="AG785" s="1"/>
      <c r="AH785" s="1"/>
      <c r="AI785" s="1"/>
      <c r="AJ785" s="1"/>
      <c r="AK785" s="1"/>
      <c r="AL785" s="1"/>
      <c r="AM785" s="1"/>
      <c r="AN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5"/>
      <c r="AB786" s="1"/>
      <c r="AC786" s="1"/>
      <c r="AD786" s="1"/>
      <c r="AE786" s="6"/>
      <c r="AF786" s="1"/>
      <c r="AG786" s="1"/>
      <c r="AH786" s="1"/>
      <c r="AI786" s="1"/>
      <c r="AJ786" s="1"/>
      <c r="AK786" s="1"/>
      <c r="AL786" s="1"/>
      <c r="AM786" s="1"/>
      <c r="AN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5"/>
      <c r="AB787" s="1"/>
      <c r="AC787" s="1"/>
      <c r="AD787" s="1"/>
      <c r="AE787" s="6"/>
      <c r="AF787" s="1"/>
      <c r="AG787" s="1"/>
      <c r="AH787" s="1"/>
      <c r="AI787" s="1"/>
      <c r="AJ787" s="1"/>
      <c r="AK787" s="1"/>
      <c r="AL787" s="1"/>
      <c r="AM787" s="1"/>
      <c r="AN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5"/>
      <c r="AB788" s="1"/>
      <c r="AC788" s="1"/>
      <c r="AD788" s="1"/>
      <c r="AE788" s="6"/>
      <c r="AF788" s="1"/>
      <c r="AG788" s="1"/>
      <c r="AH788" s="1"/>
      <c r="AI788" s="1"/>
      <c r="AJ788" s="1"/>
      <c r="AK788" s="1"/>
      <c r="AL788" s="1"/>
      <c r="AM788" s="1"/>
      <c r="AN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5"/>
      <c r="AB789" s="1"/>
      <c r="AC789" s="1"/>
      <c r="AD789" s="1"/>
      <c r="AE789" s="6"/>
      <c r="AF789" s="1"/>
      <c r="AG789" s="1"/>
      <c r="AH789" s="1"/>
      <c r="AI789" s="1"/>
      <c r="AJ789" s="1"/>
      <c r="AK789" s="1"/>
      <c r="AL789" s="1"/>
      <c r="AM789" s="1"/>
      <c r="AN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5"/>
      <c r="AB790" s="1"/>
      <c r="AC790" s="1"/>
      <c r="AD790" s="1"/>
      <c r="AE790" s="6"/>
      <c r="AF790" s="1"/>
      <c r="AG790" s="1"/>
      <c r="AH790" s="1"/>
      <c r="AI790" s="1"/>
      <c r="AJ790" s="1"/>
      <c r="AK790" s="1"/>
      <c r="AL790" s="1"/>
      <c r="AM790" s="1"/>
      <c r="AN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5"/>
      <c r="AB791" s="1"/>
      <c r="AC791" s="1"/>
      <c r="AD791" s="1"/>
      <c r="AE791" s="6"/>
      <c r="AF791" s="1"/>
      <c r="AG791" s="1"/>
      <c r="AH791" s="1"/>
      <c r="AI791" s="1"/>
      <c r="AJ791" s="1"/>
      <c r="AK791" s="1"/>
      <c r="AL791" s="1"/>
      <c r="AM791" s="1"/>
      <c r="AN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5"/>
      <c r="AB792" s="1"/>
      <c r="AC792" s="1"/>
      <c r="AD792" s="1"/>
      <c r="AE792" s="6"/>
      <c r="AF792" s="1"/>
      <c r="AG792" s="1"/>
      <c r="AH792" s="1"/>
      <c r="AI792" s="1"/>
      <c r="AJ792" s="1"/>
      <c r="AK792" s="1"/>
      <c r="AL792" s="1"/>
      <c r="AM792" s="1"/>
      <c r="AN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5"/>
      <c r="AB793" s="1"/>
      <c r="AC793" s="1"/>
      <c r="AD793" s="1"/>
      <c r="AE793" s="6"/>
      <c r="AF793" s="1"/>
      <c r="AG793" s="1"/>
      <c r="AH793" s="1"/>
      <c r="AI793" s="1"/>
      <c r="AJ793" s="1"/>
      <c r="AK793" s="1"/>
      <c r="AL793" s="1"/>
      <c r="AM793" s="1"/>
      <c r="AN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5"/>
      <c r="AB794" s="1"/>
      <c r="AC794" s="1"/>
      <c r="AD794" s="1"/>
      <c r="AE794" s="6"/>
      <c r="AF794" s="1"/>
      <c r="AG794" s="1"/>
      <c r="AH794" s="1"/>
      <c r="AI794" s="1"/>
      <c r="AJ794" s="1"/>
      <c r="AK794" s="1"/>
      <c r="AL794" s="1"/>
      <c r="AM794" s="1"/>
      <c r="AN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5"/>
      <c r="AB795" s="1"/>
      <c r="AC795" s="1"/>
      <c r="AD795" s="1"/>
      <c r="AE795" s="6"/>
      <c r="AF795" s="1"/>
      <c r="AG795" s="1"/>
      <c r="AH795" s="1"/>
      <c r="AI795" s="1"/>
      <c r="AJ795" s="1"/>
      <c r="AK795" s="1"/>
      <c r="AL795" s="1"/>
      <c r="AM795" s="1"/>
      <c r="AN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5"/>
      <c r="AB796" s="1"/>
      <c r="AC796" s="1"/>
      <c r="AD796" s="1"/>
      <c r="AE796" s="6"/>
      <c r="AF796" s="1"/>
      <c r="AG796" s="1"/>
      <c r="AH796" s="1"/>
      <c r="AI796" s="1"/>
      <c r="AJ796" s="1"/>
      <c r="AK796" s="1"/>
      <c r="AL796" s="1"/>
      <c r="AM796" s="1"/>
      <c r="AN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5"/>
      <c r="AB797" s="1"/>
      <c r="AC797" s="1"/>
      <c r="AD797" s="1"/>
      <c r="AE797" s="6"/>
      <c r="AF797" s="1"/>
      <c r="AG797" s="1"/>
      <c r="AH797" s="1"/>
      <c r="AI797" s="1"/>
      <c r="AJ797" s="1"/>
      <c r="AK797" s="1"/>
      <c r="AL797" s="1"/>
      <c r="AM797" s="1"/>
      <c r="AN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5"/>
      <c r="AB798" s="1"/>
      <c r="AC798" s="1"/>
      <c r="AD798" s="1"/>
      <c r="AE798" s="6"/>
      <c r="AF798" s="1"/>
      <c r="AG798" s="1"/>
      <c r="AH798" s="1"/>
      <c r="AI798" s="1"/>
      <c r="AJ798" s="1"/>
      <c r="AK798" s="1"/>
      <c r="AL798" s="1"/>
      <c r="AM798" s="1"/>
      <c r="AN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5"/>
      <c r="AB799" s="1"/>
      <c r="AC799" s="1"/>
      <c r="AD799" s="1"/>
      <c r="AE799" s="6"/>
      <c r="AF799" s="1"/>
      <c r="AG799" s="1"/>
      <c r="AH799" s="1"/>
      <c r="AI799" s="1"/>
      <c r="AJ799" s="1"/>
      <c r="AK799" s="1"/>
      <c r="AL799" s="1"/>
      <c r="AM799" s="1"/>
      <c r="AN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5"/>
      <c r="AB800" s="1"/>
      <c r="AC800" s="1"/>
      <c r="AD800" s="1"/>
      <c r="AE800" s="6"/>
      <c r="AF800" s="1"/>
      <c r="AG800" s="1"/>
      <c r="AH800" s="1"/>
      <c r="AI800" s="1"/>
      <c r="AJ800" s="1"/>
      <c r="AK800" s="1"/>
      <c r="AL800" s="1"/>
      <c r="AM800" s="1"/>
      <c r="AN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5"/>
      <c r="AB801" s="1"/>
      <c r="AC801" s="1"/>
      <c r="AD801" s="1"/>
      <c r="AE801" s="6"/>
      <c r="AF801" s="1"/>
      <c r="AG801" s="1"/>
      <c r="AH801" s="1"/>
      <c r="AI801" s="1"/>
      <c r="AJ801" s="1"/>
      <c r="AK801" s="1"/>
      <c r="AL801" s="1"/>
      <c r="AM801" s="1"/>
      <c r="AN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5"/>
      <c r="AB802" s="1"/>
      <c r="AC802" s="1"/>
      <c r="AD802" s="1"/>
      <c r="AE802" s="6"/>
      <c r="AF802" s="1"/>
      <c r="AG802" s="1"/>
      <c r="AH802" s="1"/>
      <c r="AI802" s="1"/>
      <c r="AJ802" s="1"/>
      <c r="AK802" s="1"/>
      <c r="AL802" s="1"/>
      <c r="AM802" s="1"/>
      <c r="AN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5"/>
      <c r="AB803" s="1"/>
      <c r="AC803" s="1"/>
      <c r="AD803" s="1"/>
      <c r="AE803" s="6"/>
      <c r="AF803" s="1"/>
      <c r="AG803" s="1"/>
      <c r="AH803" s="1"/>
      <c r="AI803" s="1"/>
      <c r="AJ803" s="1"/>
      <c r="AK803" s="1"/>
      <c r="AL803" s="1"/>
      <c r="AM803" s="1"/>
      <c r="AN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5"/>
      <c r="AB804" s="1"/>
      <c r="AC804" s="1"/>
      <c r="AD804" s="1"/>
      <c r="AE804" s="6"/>
      <c r="AF804" s="1"/>
      <c r="AG804" s="1"/>
      <c r="AH804" s="1"/>
      <c r="AI804" s="1"/>
      <c r="AJ804" s="1"/>
      <c r="AK804" s="1"/>
      <c r="AL804" s="1"/>
      <c r="AM804" s="1"/>
      <c r="AN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5"/>
      <c r="AB805" s="1"/>
      <c r="AC805" s="1"/>
      <c r="AD805" s="1"/>
      <c r="AE805" s="6"/>
      <c r="AF805" s="1"/>
      <c r="AG805" s="1"/>
      <c r="AH805" s="1"/>
      <c r="AI805" s="1"/>
      <c r="AJ805" s="1"/>
      <c r="AK805" s="1"/>
      <c r="AL805" s="1"/>
      <c r="AM805" s="1"/>
      <c r="AN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5"/>
      <c r="AB806" s="1"/>
      <c r="AC806" s="1"/>
      <c r="AD806" s="1"/>
      <c r="AE806" s="6"/>
      <c r="AF806" s="1"/>
      <c r="AG806" s="1"/>
      <c r="AH806" s="1"/>
      <c r="AI806" s="1"/>
      <c r="AJ806" s="1"/>
      <c r="AK806" s="1"/>
      <c r="AL806" s="1"/>
      <c r="AM806" s="1"/>
      <c r="AN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5"/>
      <c r="AB807" s="1"/>
      <c r="AC807" s="1"/>
      <c r="AD807" s="1"/>
      <c r="AE807" s="6"/>
      <c r="AF807" s="1"/>
      <c r="AG807" s="1"/>
      <c r="AH807" s="1"/>
      <c r="AI807" s="1"/>
      <c r="AJ807" s="1"/>
      <c r="AK807" s="1"/>
      <c r="AL807" s="1"/>
      <c r="AM807" s="1"/>
      <c r="AN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5"/>
      <c r="AB808" s="1"/>
      <c r="AC808" s="1"/>
      <c r="AD808" s="1"/>
      <c r="AE808" s="6"/>
      <c r="AF808" s="1"/>
      <c r="AG808" s="1"/>
      <c r="AH808" s="1"/>
      <c r="AI808" s="1"/>
      <c r="AJ808" s="1"/>
      <c r="AK808" s="1"/>
      <c r="AL808" s="1"/>
      <c r="AM808" s="1"/>
      <c r="AN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5"/>
      <c r="AB809" s="1"/>
      <c r="AC809" s="1"/>
      <c r="AD809" s="1"/>
      <c r="AE809" s="6"/>
      <c r="AF809" s="1"/>
      <c r="AG809" s="1"/>
      <c r="AH809" s="1"/>
      <c r="AI809" s="1"/>
      <c r="AJ809" s="1"/>
      <c r="AK809" s="1"/>
      <c r="AL809" s="1"/>
      <c r="AM809" s="1"/>
      <c r="AN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5"/>
      <c r="AB810" s="1"/>
      <c r="AC810" s="1"/>
      <c r="AD810" s="1"/>
      <c r="AE810" s="6"/>
      <c r="AF810" s="1"/>
      <c r="AG810" s="1"/>
      <c r="AH810" s="1"/>
      <c r="AI810" s="1"/>
      <c r="AJ810" s="1"/>
      <c r="AK810" s="1"/>
      <c r="AL810" s="1"/>
      <c r="AM810" s="1"/>
      <c r="AN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5"/>
      <c r="AB811" s="1"/>
      <c r="AC811" s="1"/>
      <c r="AD811" s="1"/>
      <c r="AE811" s="6"/>
      <c r="AF811" s="1"/>
      <c r="AG811" s="1"/>
      <c r="AH811" s="1"/>
      <c r="AI811" s="1"/>
      <c r="AJ811" s="1"/>
      <c r="AK811" s="1"/>
      <c r="AL811" s="1"/>
      <c r="AM811" s="1"/>
      <c r="AN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5"/>
      <c r="AB812" s="1"/>
      <c r="AC812" s="1"/>
      <c r="AD812" s="1"/>
      <c r="AE812" s="6"/>
      <c r="AF812" s="1"/>
      <c r="AG812" s="1"/>
      <c r="AH812" s="1"/>
      <c r="AI812" s="1"/>
      <c r="AJ812" s="1"/>
      <c r="AK812" s="1"/>
      <c r="AL812" s="1"/>
      <c r="AM812" s="1"/>
      <c r="AN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5"/>
      <c r="AB813" s="1"/>
      <c r="AC813" s="1"/>
      <c r="AD813" s="1"/>
      <c r="AE813" s="6"/>
      <c r="AF813" s="1"/>
      <c r="AG813" s="1"/>
      <c r="AH813" s="1"/>
      <c r="AI813" s="1"/>
      <c r="AJ813" s="1"/>
      <c r="AK813" s="1"/>
      <c r="AL813" s="1"/>
      <c r="AM813" s="1"/>
      <c r="AN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5"/>
      <c r="AB814" s="1"/>
      <c r="AC814" s="1"/>
      <c r="AD814" s="1"/>
      <c r="AE814" s="6"/>
      <c r="AF814" s="1"/>
      <c r="AG814" s="1"/>
      <c r="AH814" s="1"/>
      <c r="AI814" s="1"/>
      <c r="AJ814" s="1"/>
      <c r="AK814" s="1"/>
      <c r="AL814" s="1"/>
      <c r="AM814" s="1"/>
      <c r="AN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5"/>
      <c r="AB815" s="1"/>
      <c r="AC815" s="1"/>
      <c r="AD815" s="1"/>
      <c r="AE815" s="6"/>
      <c r="AF815" s="1"/>
      <c r="AG815" s="1"/>
      <c r="AH815" s="1"/>
      <c r="AI815" s="1"/>
      <c r="AJ815" s="1"/>
      <c r="AK815" s="1"/>
      <c r="AL815" s="1"/>
      <c r="AM815" s="1"/>
      <c r="AN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5"/>
      <c r="AB816" s="1"/>
      <c r="AC816" s="1"/>
      <c r="AD816" s="1"/>
      <c r="AE816" s="6"/>
      <c r="AF816" s="1"/>
      <c r="AG816" s="1"/>
      <c r="AH816" s="1"/>
      <c r="AI816" s="1"/>
      <c r="AJ816" s="1"/>
      <c r="AK816" s="1"/>
      <c r="AL816" s="1"/>
      <c r="AM816" s="1"/>
      <c r="AN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5"/>
      <c r="AB817" s="1"/>
      <c r="AC817" s="1"/>
      <c r="AD817" s="1"/>
      <c r="AE817" s="6"/>
      <c r="AF817" s="1"/>
      <c r="AG817" s="1"/>
      <c r="AH817" s="1"/>
      <c r="AI817" s="1"/>
      <c r="AJ817" s="1"/>
      <c r="AK817" s="1"/>
      <c r="AL817" s="1"/>
      <c r="AM817" s="1"/>
      <c r="AN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5"/>
      <c r="AB818" s="1"/>
      <c r="AC818" s="1"/>
      <c r="AD818" s="1"/>
      <c r="AE818" s="6"/>
      <c r="AF818" s="1"/>
      <c r="AG818" s="1"/>
      <c r="AH818" s="1"/>
      <c r="AI818" s="1"/>
      <c r="AJ818" s="1"/>
      <c r="AK818" s="1"/>
      <c r="AL818" s="1"/>
      <c r="AM818" s="1"/>
      <c r="AN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5"/>
      <c r="AB819" s="1"/>
      <c r="AC819" s="1"/>
      <c r="AD819" s="1"/>
      <c r="AE819" s="6"/>
      <c r="AF819" s="1"/>
      <c r="AG819" s="1"/>
      <c r="AH819" s="1"/>
      <c r="AI819" s="1"/>
      <c r="AJ819" s="1"/>
      <c r="AK819" s="1"/>
      <c r="AL819" s="1"/>
      <c r="AM819" s="1"/>
      <c r="AN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5"/>
      <c r="AB820" s="1"/>
      <c r="AC820" s="1"/>
      <c r="AD820" s="1"/>
      <c r="AE820" s="6"/>
      <c r="AF820" s="1"/>
      <c r="AG820" s="1"/>
      <c r="AH820" s="1"/>
      <c r="AI820" s="1"/>
      <c r="AJ820" s="1"/>
      <c r="AK820" s="1"/>
      <c r="AL820" s="1"/>
      <c r="AM820" s="1"/>
      <c r="AN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5"/>
      <c r="AB821" s="1"/>
      <c r="AC821" s="1"/>
      <c r="AD821" s="1"/>
      <c r="AE821" s="6"/>
      <c r="AF821" s="1"/>
      <c r="AG821" s="1"/>
      <c r="AH821" s="1"/>
      <c r="AI821" s="1"/>
      <c r="AJ821" s="1"/>
      <c r="AK821" s="1"/>
      <c r="AL821" s="1"/>
      <c r="AM821" s="1"/>
      <c r="AN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5"/>
      <c r="AB822" s="1"/>
      <c r="AC822" s="1"/>
      <c r="AD822" s="1"/>
      <c r="AE822" s="6"/>
      <c r="AF822" s="1"/>
      <c r="AG822" s="1"/>
      <c r="AH822" s="1"/>
      <c r="AI822" s="1"/>
      <c r="AJ822" s="1"/>
      <c r="AK822" s="1"/>
      <c r="AL822" s="1"/>
      <c r="AM822" s="1"/>
      <c r="AN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5"/>
      <c r="AB823" s="1"/>
      <c r="AC823" s="1"/>
      <c r="AD823" s="1"/>
      <c r="AE823" s="6"/>
      <c r="AF823" s="1"/>
      <c r="AG823" s="1"/>
      <c r="AH823" s="1"/>
      <c r="AI823" s="1"/>
      <c r="AJ823" s="1"/>
      <c r="AK823" s="1"/>
      <c r="AL823" s="1"/>
      <c r="AM823" s="1"/>
      <c r="AN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5"/>
      <c r="AB824" s="1"/>
      <c r="AC824" s="1"/>
      <c r="AD824" s="1"/>
      <c r="AE824" s="6"/>
      <c r="AF824" s="1"/>
      <c r="AG824" s="1"/>
      <c r="AH824" s="1"/>
      <c r="AI824" s="1"/>
      <c r="AJ824" s="1"/>
      <c r="AK824" s="1"/>
      <c r="AL824" s="1"/>
      <c r="AM824" s="1"/>
      <c r="AN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5"/>
      <c r="AB825" s="1"/>
      <c r="AC825" s="1"/>
      <c r="AD825" s="1"/>
      <c r="AE825" s="6"/>
      <c r="AF825" s="1"/>
      <c r="AG825" s="1"/>
      <c r="AH825" s="1"/>
      <c r="AI825" s="1"/>
      <c r="AJ825" s="1"/>
      <c r="AK825" s="1"/>
      <c r="AL825" s="1"/>
      <c r="AM825" s="1"/>
      <c r="AN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5"/>
      <c r="AB826" s="1"/>
      <c r="AC826" s="1"/>
      <c r="AD826" s="1"/>
      <c r="AE826" s="6"/>
      <c r="AF826" s="1"/>
      <c r="AG826" s="1"/>
      <c r="AH826" s="1"/>
      <c r="AI826" s="1"/>
      <c r="AJ826" s="1"/>
      <c r="AK826" s="1"/>
      <c r="AL826" s="1"/>
      <c r="AM826" s="1"/>
      <c r="AN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5"/>
      <c r="AB827" s="1"/>
      <c r="AC827" s="1"/>
      <c r="AD827" s="1"/>
      <c r="AE827" s="6"/>
      <c r="AF827" s="1"/>
      <c r="AG827" s="1"/>
      <c r="AH827" s="1"/>
      <c r="AI827" s="1"/>
      <c r="AJ827" s="1"/>
      <c r="AK827" s="1"/>
      <c r="AL827" s="1"/>
      <c r="AM827" s="1"/>
      <c r="AN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5"/>
      <c r="AB828" s="1"/>
      <c r="AC828" s="1"/>
      <c r="AD828" s="1"/>
      <c r="AE828" s="6"/>
      <c r="AF828" s="1"/>
      <c r="AG828" s="1"/>
      <c r="AH828" s="1"/>
      <c r="AI828" s="1"/>
      <c r="AJ828" s="1"/>
      <c r="AK828" s="1"/>
      <c r="AL828" s="1"/>
      <c r="AM828" s="1"/>
      <c r="AN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5"/>
      <c r="AB829" s="1"/>
      <c r="AC829" s="1"/>
      <c r="AD829" s="1"/>
      <c r="AE829" s="6"/>
      <c r="AF829" s="1"/>
      <c r="AG829" s="1"/>
      <c r="AH829" s="1"/>
      <c r="AI829" s="1"/>
      <c r="AJ829" s="1"/>
      <c r="AK829" s="1"/>
      <c r="AL829" s="1"/>
      <c r="AM829" s="1"/>
      <c r="AN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5"/>
      <c r="AB830" s="1"/>
      <c r="AC830" s="1"/>
      <c r="AD830" s="1"/>
      <c r="AE830" s="6"/>
      <c r="AF830" s="1"/>
      <c r="AG830" s="1"/>
      <c r="AH830" s="1"/>
      <c r="AI830" s="1"/>
      <c r="AJ830" s="1"/>
      <c r="AK830" s="1"/>
      <c r="AL830" s="1"/>
      <c r="AM830" s="1"/>
      <c r="AN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5"/>
      <c r="AB831" s="1"/>
      <c r="AC831" s="1"/>
      <c r="AD831" s="1"/>
      <c r="AE831" s="6"/>
      <c r="AF831" s="1"/>
      <c r="AG831" s="1"/>
      <c r="AH831" s="1"/>
      <c r="AI831" s="1"/>
      <c r="AJ831" s="1"/>
      <c r="AK831" s="1"/>
      <c r="AL831" s="1"/>
      <c r="AM831" s="1"/>
      <c r="AN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5"/>
      <c r="AB832" s="1"/>
      <c r="AC832" s="1"/>
      <c r="AD832" s="1"/>
      <c r="AE832" s="6"/>
      <c r="AF832" s="1"/>
      <c r="AG832" s="1"/>
      <c r="AH832" s="1"/>
      <c r="AI832" s="1"/>
      <c r="AJ832" s="1"/>
      <c r="AK832" s="1"/>
      <c r="AL832" s="1"/>
      <c r="AM832" s="1"/>
      <c r="AN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5"/>
      <c r="AB833" s="1"/>
      <c r="AC833" s="1"/>
      <c r="AD833" s="1"/>
      <c r="AE833" s="6"/>
      <c r="AF833" s="1"/>
      <c r="AG833" s="1"/>
      <c r="AH833" s="1"/>
      <c r="AI833" s="1"/>
      <c r="AJ833" s="1"/>
      <c r="AK833" s="1"/>
      <c r="AL833" s="1"/>
      <c r="AM833" s="1"/>
      <c r="AN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5"/>
      <c r="AB834" s="1"/>
      <c r="AC834" s="1"/>
      <c r="AD834" s="1"/>
      <c r="AE834" s="6"/>
      <c r="AF834" s="1"/>
      <c r="AG834" s="1"/>
      <c r="AH834" s="1"/>
      <c r="AI834" s="1"/>
      <c r="AJ834" s="1"/>
      <c r="AK834" s="1"/>
      <c r="AL834" s="1"/>
      <c r="AM834" s="1"/>
      <c r="AN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5"/>
      <c r="AB835" s="1"/>
      <c r="AC835" s="1"/>
      <c r="AD835" s="1"/>
      <c r="AE835" s="6"/>
      <c r="AF835" s="1"/>
      <c r="AG835" s="1"/>
      <c r="AH835" s="1"/>
      <c r="AI835" s="1"/>
      <c r="AJ835" s="1"/>
      <c r="AK835" s="1"/>
      <c r="AL835" s="1"/>
      <c r="AM835" s="1"/>
      <c r="AN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5"/>
      <c r="AB836" s="1"/>
      <c r="AC836" s="1"/>
      <c r="AD836" s="1"/>
      <c r="AE836" s="6"/>
      <c r="AF836" s="1"/>
      <c r="AG836" s="1"/>
      <c r="AH836" s="1"/>
      <c r="AI836" s="1"/>
      <c r="AJ836" s="1"/>
      <c r="AK836" s="1"/>
      <c r="AL836" s="1"/>
      <c r="AM836" s="1"/>
      <c r="AN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5"/>
      <c r="AB837" s="1"/>
      <c r="AC837" s="1"/>
      <c r="AD837" s="1"/>
      <c r="AE837" s="6"/>
      <c r="AF837" s="1"/>
      <c r="AG837" s="1"/>
      <c r="AH837" s="1"/>
      <c r="AI837" s="1"/>
      <c r="AJ837" s="1"/>
      <c r="AK837" s="1"/>
      <c r="AL837" s="1"/>
      <c r="AM837" s="1"/>
      <c r="AN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5"/>
      <c r="AB838" s="1"/>
      <c r="AC838" s="1"/>
      <c r="AD838" s="1"/>
      <c r="AE838" s="6"/>
      <c r="AF838" s="1"/>
      <c r="AG838" s="1"/>
      <c r="AH838" s="1"/>
      <c r="AI838" s="1"/>
      <c r="AJ838" s="1"/>
      <c r="AK838" s="1"/>
      <c r="AL838" s="1"/>
      <c r="AM838" s="1"/>
      <c r="AN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5"/>
      <c r="AB839" s="1"/>
      <c r="AC839" s="1"/>
      <c r="AD839" s="1"/>
      <c r="AE839" s="6"/>
      <c r="AF839" s="1"/>
      <c r="AG839" s="1"/>
      <c r="AH839" s="1"/>
      <c r="AI839" s="1"/>
      <c r="AJ839" s="1"/>
      <c r="AK839" s="1"/>
      <c r="AL839" s="1"/>
      <c r="AM839" s="1"/>
      <c r="AN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5"/>
      <c r="AB840" s="1"/>
      <c r="AC840" s="1"/>
      <c r="AD840" s="1"/>
      <c r="AE840" s="6"/>
      <c r="AF840" s="1"/>
      <c r="AG840" s="1"/>
      <c r="AH840" s="1"/>
      <c r="AI840" s="1"/>
      <c r="AJ840" s="1"/>
      <c r="AK840" s="1"/>
      <c r="AL840" s="1"/>
      <c r="AM840" s="1"/>
      <c r="AN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5"/>
      <c r="AB841" s="1"/>
      <c r="AC841" s="1"/>
      <c r="AD841" s="1"/>
      <c r="AE841" s="6"/>
      <c r="AF841" s="1"/>
      <c r="AG841" s="1"/>
      <c r="AH841" s="1"/>
      <c r="AI841" s="1"/>
      <c r="AJ841" s="1"/>
      <c r="AK841" s="1"/>
      <c r="AL841" s="1"/>
      <c r="AM841" s="1"/>
      <c r="AN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5"/>
      <c r="AB842" s="1"/>
      <c r="AC842" s="1"/>
      <c r="AD842" s="1"/>
      <c r="AE842" s="6"/>
      <c r="AF842" s="1"/>
      <c r="AG842" s="1"/>
      <c r="AH842" s="1"/>
      <c r="AI842" s="1"/>
      <c r="AJ842" s="1"/>
      <c r="AK842" s="1"/>
      <c r="AL842" s="1"/>
      <c r="AM842" s="1"/>
      <c r="AN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5"/>
      <c r="AB843" s="1"/>
      <c r="AC843" s="1"/>
      <c r="AD843" s="1"/>
      <c r="AE843" s="6"/>
      <c r="AF843" s="1"/>
      <c r="AG843" s="1"/>
      <c r="AH843" s="1"/>
      <c r="AI843" s="1"/>
      <c r="AJ843" s="1"/>
      <c r="AK843" s="1"/>
      <c r="AL843" s="1"/>
      <c r="AM843" s="1"/>
      <c r="AN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5"/>
      <c r="AB844" s="1"/>
      <c r="AC844" s="1"/>
      <c r="AD844" s="1"/>
      <c r="AE844" s="6"/>
      <c r="AF844" s="1"/>
      <c r="AG844" s="1"/>
      <c r="AH844" s="1"/>
      <c r="AI844" s="1"/>
      <c r="AJ844" s="1"/>
      <c r="AK844" s="1"/>
      <c r="AL844" s="1"/>
      <c r="AM844" s="1"/>
      <c r="AN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5"/>
      <c r="AB845" s="1"/>
      <c r="AC845" s="1"/>
      <c r="AD845" s="1"/>
      <c r="AE845" s="6"/>
      <c r="AF845" s="1"/>
      <c r="AG845" s="1"/>
      <c r="AH845" s="1"/>
      <c r="AI845" s="1"/>
      <c r="AJ845" s="1"/>
      <c r="AK845" s="1"/>
      <c r="AL845" s="1"/>
      <c r="AM845" s="1"/>
      <c r="AN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5"/>
      <c r="AB846" s="1"/>
      <c r="AC846" s="1"/>
      <c r="AD846" s="1"/>
      <c r="AE846" s="6"/>
      <c r="AF846" s="1"/>
      <c r="AG846" s="1"/>
      <c r="AH846" s="1"/>
      <c r="AI846" s="1"/>
      <c r="AJ846" s="1"/>
      <c r="AK846" s="1"/>
      <c r="AL846" s="1"/>
      <c r="AM846" s="1"/>
      <c r="AN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5"/>
      <c r="AB847" s="1"/>
      <c r="AC847" s="1"/>
      <c r="AD847" s="1"/>
      <c r="AE847" s="6"/>
      <c r="AF847" s="1"/>
      <c r="AG847" s="1"/>
      <c r="AH847" s="1"/>
      <c r="AI847" s="1"/>
      <c r="AJ847" s="1"/>
      <c r="AK847" s="1"/>
      <c r="AL847" s="1"/>
      <c r="AM847" s="1"/>
      <c r="AN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5"/>
      <c r="AB848" s="1"/>
      <c r="AC848" s="1"/>
      <c r="AD848" s="1"/>
      <c r="AE848" s="6"/>
      <c r="AF848" s="1"/>
      <c r="AG848" s="1"/>
      <c r="AH848" s="1"/>
      <c r="AI848" s="1"/>
      <c r="AJ848" s="1"/>
      <c r="AK848" s="1"/>
      <c r="AL848" s="1"/>
      <c r="AM848" s="1"/>
      <c r="AN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5"/>
      <c r="AB849" s="1"/>
      <c r="AC849" s="1"/>
      <c r="AD849" s="1"/>
      <c r="AE849" s="6"/>
      <c r="AF849" s="1"/>
      <c r="AG849" s="1"/>
      <c r="AH849" s="1"/>
      <c r="AI849" s="1"/>
      <c r="AJ849" s="1"/>
      <c r="AK849" s="1"/>
      <c r="AL849" s="1"/>
      <c r="AM849" s="1"/>
      <c r="AN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5"/>
      <c r="AB850" s="1"/>
      <c r="AC850" s="1"/>
      <c r="AD850" s="1"/>
      <c r="AE850" s="6"/>
      <c r="AF850" s="1"/>
      <c r="AG850" s="1"/>
      <c r="AH850" s="1"/>
      <c r="AI850" s="1"/>
      <c r="AJ850" s="1"/>
      <c r="AK850" s="1"/>
      <c r="AL850" s="1"/>
      <c r="AM850" s="1"/>
      <c r="AN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5"/>
      <c r="AB851" s="1"/>
      <c r="AC851" s="1"/>
      <c r="AD851" s="1"/>
      <c r="AE851" s="6"/>
      <c r="AF851" s="1"/>
      <c r="AG851" s="1"/>
      <c r="AH851" s="1"/>
      <c r="AI851" s="1"/>
      <c r="AJ851" s="1"/>
      <c r="AK851" s="1"/>
      <c r="AL851" s="1"/>
      <c r="AM851" s="1"/>
      <c r="AN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5"/>
      <c r="AB852" s="1"/>
      <c r="AC852" s="1"/>
      <c r="AD852" s="1"/>
      <c r="AE852" s="6"/>
      <c r="AF852" s="1"/>
      <c r="AG852" s="1"/>
      <c r="AH852" s="1"/>
      <c r="AI852" s="1"/>
      <c r="AJ852" s="1"/>
      <c r="AK852" s="1"/>
      <c r="AL852" s="1"/>
      <c r="AM852" s="1"/>
      <c r="AN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5"/>
      <c r="AB853" s="1"/>
      <c r="AC853" s="1"/>
      <c r="AD853" s="1"/>
      <c r="AE853" s="6"/>
      <c r="AF853" s="1"/>
      <c r="AG853" s="1"/>
      <c r="AH853" s="1"/>
      <c r="AI853" s="1"/>
      <c r="AJ853" s="1"/>
      <c r="AK853" s="1"/>
      <c r="AL853" s="1"/>
      <c r="AM853" s="1"/>
      <c r="AN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5"/>
      <c r="AB854" s="1"/>
      <c r="AC854" s="1"/>
      <c r="AD854" s="1"/>
      <c r="AE854" s="6"/>
      <c r="AF854" s="1"/>
      <c r="AG854" s="1"/>
      <c r="AH854" s="1"/>
      <c r="AI854" s="1"/>
      <c r="AJ854" s="1"/>
      <c r="AK854" s="1"/>
      <c r="AL854" s="1"/>
      <c r="AM854" s="1"/>
      <c r="AN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5"/>
      <c r="AB855" s="1"/>
      <c r="AC855" s="1"/>
      <c r="AD855" s="1"/>
      <c r="AE855" s="6"/>
      <c r="AF855" s="1"/>
      <c r="AG855" s="1"/>
      <c r="AH855" s="1"/>
      <c r="AI855" s="1"/>
      <c r="AJ855" s="1"/>
      <c r="AK855" s="1"/>
      <c r="AL855" s="1"/>
      <c r="AM855" s="1"/>
      <c r="AN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5"/>
      <c r="AB856" s="1"/>
      <c r="AC856" s="1"/>
      <c r="AD856" s="1"/>
      <c r="AE856" s="6"/>
      <c r="AF856" s="1"/>
      <c r="AG856" s="1"/>
      <c r="AH856" s="1"/>
      <c r="AI856" s="1"/>
      <c r="AJ856" s="1"/>
      <c r="AK856" s="1"/>
      <c r="AL856" s="1"/>
      <c r="AM856" s="1"/>
      <c r="AN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5"/>
      <c r="AB857" s="1"/>
      <c r="AC857" s="1"/>
      <c r="AD857" s="1"/>
      <c r="AE857" s="6"/>
      <c r="AF857" s="1"/>
      <c r="AG857" s="1"/>
      <c r="AH857" s="1"/>
      <c r="AI857" s="1"/>
      <c r="AJ857" s="1"/>
      <c r="AK857" s="1"/>
      <c r="AL857" s="1"/>
      <c r="AM857" s="1"/>
      <c r="AN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5"/>
      <c r="AB858" s="1"/>
      <c r="AC858" s="1"/>
      <c r="AD858" s="1"/>
      <c r="AE858" s="6"/>
      <c r="AF858" s="1"/>
      <c r="AG858" s="1"/>
      <c r="AH858" s="1"/>
      <c r="AI858" s="1"/>
      <c r="AJ858" s="1"/>
      <c r="AK858" s="1"/>
      <c r="AL858" s="1"/>
      <c r="AM858" s="1"/>
      <c r="AN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5"/>
      <c r="AB859" s="1"/>
      <c r="AC859" s="1"/>
      <c r="AD859" s="1"/>
      <c r="AE859" s="6"/>
      <c r="AF859" s="1"/>
      <c r="AG859" s="1"/>
      <c r="AH859" s="1"/>
      <c r="AI859" s="1"/>
      <c r="AJ859" s="1"/>
      <c r="AK859" s="1"/>
      <c r="AL859" s="1"/>
      <c r="AM859" s="1"/>
      <c r="AN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5"/>
      <c r="AB860" s="1"/>
      <c r="AC860" s="1"/>
      <c r="AD860" s="1"/>
      <c r="AE860" s="6"/>
      <c r="AF860" s="1"/>
      <c r="AG860" s="1"/>
      <c r="AH860" s="1"/>
      <c r="AI860" s="1"/>
      <c r="AJ860" s="1"/>
      <c r="AK860" s="1"/>
      <c r="AL860" s="1"/>
      <c r="AM860" s="1"/>
      <c r="AN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5"/>
      <c r="AB861" s="1"/>
      <c r="AC861" s="1"/>
      <c r="AD861" s="1"/>
      <c r="AE861" s="6"/>
      <c r="AF861" s="1"/>
      <c r="AG861" s="1"/>
      <c r="AH861" s="1"/>
      <c r="AI861" s="1"/>
      <c r="AJ861" s="1"/>
      <c r="AK861" s="1"/>
      <c r="AL861" s="1"/>
      <c r="AM861" s="1"/>
      <c r="AN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5"/>
      <c r="AB862" s="1"/>
      <c r="AC862" s="1"/>
      <c r="AD862" s="1"/>
      <c r="AE862" s="6"/>
      <c r="AF862" s="1"/>
      <c r="AG862" s="1"/>
      <c r="AH862" s="1"/>
      <c r="AI862" s="1"/>
      <c r="AJ862" s="1"/>
      <c r="AK862" s="1"/>
      <c r="AL862" s="1"/>
      <c r="AM862" s="1"/>
      <c r="AN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5"/>
      <c r="AB863" s="1"/>
      <c r="AC863" s="1"/>
      <c r="AD863" s="1"/>
      <c r="AE863" s="6"/>
      <c r="AF863" s="1"/>
      <c r="AG863" s="1"/>
      <c r="AH863" s="1"/>
      <c r="AI863" s="1"/>
      <c r="AJ863" s="1"/>
      <c r="AK863" s="1"/>
      <c r="AL863" s="1"/>
      <c r="AM863" s="1"/>
      <c r="AN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5"/>
      <c r="AB864" s="1"/>
      <c r="AC864" s="1"/>
      <c r="AD864" s="1"/>
      <c r="AE864" s="6"/>
      <c r="AF864" s="1"/>
      <c r="AG864" s="1"/>
      <c r="AH864" s="1"/>
      <c r="AI864" s="1"/>
      <c r="AJ864" s="1"/>
      <c r="AK864" s="1"/>
      <c r="AL864" s="1"/>
      <c r="AM864" s="1"/>
      <c r="AN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5"/>
      <c r="AB865" s="1"/>
      <c r="AC865" s="1"/>
      <c r="AD865" s="1"/>
      <c r="AE865" s="6"/>
      <c r="AF865" s="1"/>
      <c r="AG865" s="1"/>
      <c r="AH865" s="1"/>
      <c r="AI865" s="1"/>
      <c r="AJ865" s="1"/>
      <c r="AK865" s="1"/>
      <c r="AL865" s="1"/>
      <c r="AM865" s="1"/>
      <c r="AN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5"/>
      <c r="AB866" s="1"/>
      <c r="AC866" s="1"/>
      <c r="AD866" s="1"/>
      <c r="AE866" s="6"/>
      <c r="AF866" s="1"/>
      <c r="AG866" s="1"/>
      <c r="AH866" s="1"/>
      <c r="AI866" s="1"/>
      <c r="AJ866" s="1"/>
      <c r="AK866" s="1"/>
      <c r="AL866" s="1"/>
      <c r="AM866" s="1"/>
      <c r="AN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5"/>
      <c r="AB867" s="1"/>
      <c r="AC867" s="1"/>
      <c r="AD867" s="1"/>
      <c r="AE867" s="6"/>
      <c r="AF867" s="1"/>
      <c r="AG867" s="1"/>
      <c r="AH867" s="1"/>
      <c r="AI867" s="1"/>
      <c r="AJ867" s="1"/>
      <c r="AK867" s="1"/>
      <c r="AL867" s="1"/>
      <c r="AM867" s="1"/>
      <c r="AN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5"/>
      <c r="AB868" s="1"/>
      <c r="AC868" s="1"/>
      <c r="AD868" s="1"/>
      <c r="AE868" s="6"/>
      <c r="AF868" s="1"/>
      <c r="AG868" s="1"/>
      <c r="AH868" s="1"/>
      <c r="AI868" s="1"/>
      <c r="AJ868" s="1"/>
      <c r="AK868" s="1"/>
      <c r="AL868" s="1"/>
      <c r="AM868" s="1"/>
      <c r="AN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5"/>
      <c r="AB869" s="1"/>
      <c r="AC869" s="1"/>
      <c r="AD869" s="1"/>
      <c r="AE869" s="6"/>
      <c r="AF869" s="1"/>
      <c r="AG869" s="1"/>
      <c r="AH869" s="1"/>
      <c r="AI869" s="1"/>
      <c r="AJ869" s="1"/>
      <c r="AK869" s="1"/>
      <c r="AL869" s="1"/>
      <c r="AM869" s="1"/>
      <c r="AN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5"/>
      <c r="AB870" s="1"/>
      <c r="AC870" s="1"/>
      <c r="AD870" s="1"/>
      <c r="AE870" s="6"/>
      <c r="AF870" s="1"/>
      <c r="AG870" s="1"/>
      <c r="AH870" s="1"/>
      <c r="AI870" s="1"/>
      <c r="AJ870" s="1"/>
      <c r="AK870" s="1"/>
      <c r="AL870" s="1"/>
      <c r="AM870" s="1"/>
      <c r="AN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5"/>
      <c r="AB871" s="1"/>
      <c r="AC871" s="1"/>
      <c r="AD871" s="1"/>
      <c r="AE871" s="6"/>
      <c r="AF871" s="1"/>
      <c r="AG871" s="1"/>
      <c r="AH871" s="1"/>
      <c r="AI871" s="1"/>
      <c r="AJ871" s="1"/>
      <c r="AK871" s="1"/>
      <c r="AL871" s="1"/>
      <c r="AM871" s="1"/>
      <c r="AN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5"/>
      <c r="AB872" s="1"/>
      <c r="AC872" s="1"/>
      <c r="AD872" s="1"/>
      <c r="AE872" s="6"/>
      <c r="AF872" s="1"/>
      <c r="AG872" s="1"/>
      <c r="AH872" s="1"/>
      <c r="AI872" s="1"/>
      <c r="AJ872" s="1"/>
      <c r="AK872" s="1"/>
      <c r="AL872" s="1"/>
      <c r="AM872" s="1"/>
      <c r="AN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5"/>
      <c r="AB873" s="1"/>
      <c r="AC873" s="1"/>
      <c r="AD873" s="1"/>
      <c r="AE873" s="6"/>
      <c r="AF873" s="1"/>
      <c r="AG873" s="1"/>
      <c r="AH873" s="1"/>
      <c r="AI873" s="1"/>
      <c r="AJ873" s="1"/>
      <c r="AK873" s="1"/>
      <c r="AL873" s="1"/>
      <c r="AM873" s="1"/>
      <c r="AN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5"/>
      <c r="AB874" s="1"/>
      <c r="AC874" s="1"/>
      <c r="AD874" s="1"/>
      <c r="AE874" s="6"/>
      <c r="AF874" s="1"/>
      <c r="AG874" s="1"/>
      <c r="AH874" s="1"/>
      <c r="AI874" s="1"/>
      <c r="AJ874" s="1"/>
      <c r="AK874" s="1"/>
      <c r="AL874" s="1"/>
      <c r="AM874" s="1"/>
      <c r="AN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5"/>
      <c r="AB875" s="1"/>
      <c r="AC875" s="1"/>
      <c r="AD875" s="1"/>
      <c r="AE875" s="6"/>
      <c r="AF875" s="1"/>
      <c r="AG875" s="1"/>
      <c r="AH875" s="1"/>
      <c r="AI875" s="1"/>
      <c r="AJ875" s="1"/>
      <c r="AK875" s="1"/>
      <c r="AL875" s="1"/>
      <c r="AM875" s="1"/>
      <c r="AN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5"/>
      <c r="AB876" s="1"/>
      <c r="AC876" s="1"/>
      <c r="AD876" s="1"/>
      <c r="AE876" s="6"/>
      <c r="AF876" s="1"/>
      <c r="AG876" s="1"/>
      <c r="AH876" s="1"/>
      <c r="AI876" s="1"/>
      <c r="AJ876" s="1"/>
      <c r="AK876" s="1"/>
      <c r="AL876" s="1"/>
      <c r="AM876" s="1"/>
      <c r="AN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5"/>
      <c r="AB877" s="1"/>
      <c r="AC877" s="1"/>
      <c r="AD877" s="1"/>
      <c r="AE877" s="6"/>
      <c r="AF877" s="1"/>
      <c r="AG877" s="1"/>
      <c r="AH877" s="1"/>
      <c r="AI877" s="1"/>
      <c r="AJ877" s="1"/>
      <c r="AK877" s="1"/>
      <c r="AL877" s="1"/>
      <c r="AM877" s="1"/>
      <c r="AN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5"/>
      <c r="AB878" s="1"/>
      <c r="AC878" s="1"/>
      <c r="AD878" s="1"/>
      <c r="AE878" s="6"/>
      <c r="AF878" s="1"/>
      <c r="AG878" s="1"/>
      <c r="AH878" s="1"/>
      <c r="AI878" s="1"/>
      <c r="AJ878" s="1"/>
      <c r="AK878" s="1"/>
      <c r="AL878" s="1"/>
      <c r="AM878" s="1"/>
      <c r="AN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5"/>
      <c r="AB879" s="1"/>
      <c r="AC879" s="1"/>
      <c r="AD879" s="1"/>
      <c r="AE879" s="6"/>
      <c r="AF879" s="1"/>
      <c r="AG879" s="1"/>
      <c r="AH879" s="1"/>
      <c r="AI879" s="1"/>
      <c r="AJ879" s="1"/>
      <c r="AK879" s="1"/>
      <c r="AL879" s="1"/>
      <c r="AM879" s="1"/>
      <c r="AN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5"/>
      <c r="AB880" s="1"/>
      <c r="AC880" s="1"/>
      <c r="AD880" s="1"/>
      <c r="AE880" s="6"/>
      <c r="AF880" s="1"/>
      <c r="AG880" s="1"/>
      <c r="AH880" s="1"/>
      <c r="AI880" s="1"/>
      <c r="AJ880" s="1"/>
      <c r="AK880" s="1"/>
      <c r="AL880" s="1"/>
      <c r="AM880" s="1"/>
      <c r="AN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5"/>
      <c r="AB881" s="1"/>
      <c r="AC881" s="1"/>
      <c r="AD881" s="1"/>
      <c r="AE881" s="6"/>
      <c r="AF881" s="1"/>
      <c r="AG881" s="1"/>
      <c r="AH881" s="1"/>
      <c r="AI881" s="1"/>
      <c r="AJ881" s="1"/>
      <c r="AK881" s="1"/>
      <c r="AL881" s="1"/>
      <c r="AM881" s="1"/>
      <c r="AN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5"/>
      <c r="AB882" s="1"/>
      <c r="AC882" s="1"/>
      <c r="AD882" s="1"/>
      <c r="AE882" s="6"/>
      <c r="AF882" s="1"/>
      <c r="AG882" s="1"/>
      <c r="AH882" s="1"/>
      <c r="AI882" s="1"/>
      <c r="AJ882" s="1"/>
      <c r="AK882" s="1"/>
      <c r="AL882" s="1"/>
      <c r="AM882" s="1"/>
      <c r="AN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5"/>
      <c r="AB883" s="1"/>
      <c r="AC883" s="1"/>
      <c r="AD883" s="1"/>
      <c r="AE883" s="6"/>
      <c r="AF883" s="1"/>
      <c r="AG883" s="1"/>
      <c r="AH883" s="1"/>
      <c r="AI883" s="1"/>
      <c r="AJ883" s="1"/>
      <c r="AK883" s="1"/>
      <c r="AL883" s="1"/>
      <c r="AM883" s="1"/>
      <c r="AN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5"/>
      <c r="AB884" s="1"/>
      <c r="AC884" s="1"/>
      <c r="AD884" s="1"/>
      <c r="AE884" s="6"/>
      <c r="AF884" s="1"/>
      <c r="AG884" s="1"/>
      <c r="AH884" s="1"/>
      <c r="AI884" s="1"/>
      <c r="AJ884" s="1"/>
      <c r="AK884" s="1"/>
      <c r="AL884" s="1"/>
      <c r="AM884" s="1"/>
      <c r="AN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5"/>
      <c r="AB885" s="1"/>
      <c r="AC885" s="1"/>
      <c r="AD885" s="1"/>
      <c r="AE885" s="6"/>
      <c r="AF885" s="1"/>
      <c r="AG885" s="1"/>
      <c r="AH885" s="1"/>
      <c r="AI885" s="1"/>
      <c r="AJ885" s="1"/>
      <c r="AK885" s="1"/>
      <c r="AL885" s="1"/>
      <c r="AM885" s="1"/>
      <c r="AN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5"/>
      <c r="AB886" s="1"/>
      <c r="AC886" s="1"/>
      <c r="AD886" s="1"/>
      <c r="AE886" s="6"/>
      <c r="AF886" s="1"/>
      <c r="AG886" s="1"/>
      <c r="AH886" s="1"/>
      <c r="AI886" s="1"/>
      <c r="AJ886" s="1"/>
      <c r="AK886" s="1"/>
      <c r="AL886" s="1"/>
      <c r="AM886" s="1"/>
      <c r="AN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5"/>
      <c r="AB887" s="1"/>
      <c r="AC887" s="1"/>
      <c r="AD887" s="1"/>
      <c r="AE887" s="6"/>
      <c r="AF887" s="1"/>
      <c r="AG887" s="1"/>
      <c r="AH887" s="1"/>
      <c r="AI887" s="1"/>
      <c r="AJ887" s="1"/>
      <c r="AK887" s="1"/>
      <c r="AL887" s="1"/>
      <c r="AM887" s="1"/>
      <c r="AN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5"/>
      <c r="AB888" s="1"/>
      <c r="AC888" s="1"/>
      <c r="AD888" s="1"/>
      <c r="AE888" s="6"/>
      <c r="AF888" s="1"/>
      <c r="AG888" s="1"/>
      <c r="AH888" s="1"/>
      <c r="AI888" s="1"/>
      <c r="AJ888" s="1"/>
      <c r="AK888" s="1"/>
      <c r="AL888" s="1"/>
      <c r="AM888" s="1"/>
      <c r="AN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5"/>
      <c r="AB889" s="1"/>
      <c r="AC889" s="1"/>
      <c r="AD889" s="1"/>
      <c r="AE889" s="6"/>
      <c r="AF889" s="1"/>
      <c r="AG889" s="1"/>
      <c r="AH889" s="1"/>
      <c r="AI889" s="1"/>
      <c r="AJ889" s="1"/>
      <c r="AK889" s="1"/>
      <c r="AL889" s="1"/>
      <c r="AM889" s="1"/>
      <c r="AN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5"/>
      <c r="AB890" s="1"/>
      <c r="AC890" s="1"/>
      <c r="AD890" s="1"/>
      <c r="AE890" s="6"/>
      <c r="AF890" s="1"/>
      <c r="AG890" s="1"/>
      <c r="AH890" s="1"/>
      <c r="AI890" s="1"/>
      <c r="AJ890" s="1"/>
      <c r="AK890" s="1"/>
      <c r="AL890" s="1"/>
      <c r="AM890" s="1"/>
      <c r="AN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5"/>
      <c r="AB891" s="1"/>
      <c r="AC891" s="1"/>
      <c r="AD891" s="1"/>
      <c r="AE891" s="6"/>
      <c r="AF891" s="1"/>
      <c r="AG891" s="1"/>
      <c r="AH891" s="1"/>
      <c r="AI891" s="1"/>
      <c r="AJ891" s="1"/>
      <c r="AK891" s="1"/>
      <c r="AL891" s="1"/>
      <c r="AM891" s="1"/>
      <c r="AN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5"/>
      <c r="AB892" s="1"/>
      <c r="AC892" s="1"/>
      <c r="AD892" s="1"/>
      <c r="AE892" s="6"/>
      <c r="AF892" s="1"/>
      <c r="AG892" s="1"/>
      <c r="AH892" s="1"/>
      <c r="AI892" s="1"/>
      <c r="AJ892" s="1"/>
      <c r="AK892" s="1"/>
      <c r="AL892" s="1"/>
      <c r="AM892" s="1"/>
      <c r="AN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5"/>
      <c r="AB893" s="1"/>
      <c r="AC893" s="1"/>
      <c r="AD893" s="1"/>
      <c r="AE893" s="6"/>
      <c r="AF893" s="1"/>
      <c r="AG893" s="1"/>
      <c r="AH893" s="1"/>
      <c r="AI893" s="1"/>
      <c r="AJ893" s="1"/>
      <c r="AK893" s="1"/>
      <c r="AL893" s="1"/>
      <c r="AM893" s="1"/>
      <c r="AN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5"/>
      <c r="AB894" s="1"/>
      <c r="AC894" s="1"/>
      <c r="AD894" s="1"/>
      <c r="AE894" s="6"/>
      <c r="AF894" s="1"/>
      <c r="AG894" s="1"/>
      <c r="AH894" s="1"/>
      <c r="AI894" s="1"/>
      <c r="AJ894" s="1"/>
      <c r="AK894" s="1"/>
      <c r="AL894" s="1"/>
      <c r="AM894" s="1"/>
      <c r="AN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5"/>
      <c r="AB895" s="1"/>
      <c r="AC895" s="1"/>
      <c r="AD895" s="1"/>
      <c r="AE895" s="6"/>
      <c r="AF895" s="1"/>
      <c r="AG895" s="1"/>
      <c r="AH895" s="1"/>
      <c r="AI895" s="1"/>
      <c r="AJ895" s="1"/>
      <c r="AK895" s="1"/>
      <c r="AL895" s="1"/>
      <c r="AM895" s="1"/>
      <c r="AN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5"/>
      <c r="AB896" s="1"/>
      <c r="AC896" s="1"/>
      <c r="AD896" s="1"/>
      <c r="AE896" s="6"/>
      <c r="AF896" s="1"/>
      <c r="AG896" s="1"/>
      <c r="AH896" s="1"/>
      <c r="AI896" s="1"/>
      <c r="AJ896" s="1"/>
      <c r="AK896" s="1"/>
      <c r="AL896" s="1"/>
      <c r="AM896" s="1"/>
      <c r="AN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5"/>
      <c r="AB897" s="1"/>
      <c r="AC897" s="1"/>
      <c r="AD897" s="1"/>
      <c r="AE897" s="6"/>
      <c r="AF897" s="1"/>
      <c r="AG897" s="1"/>
      <c r="AH897" s="1"/>
      <c r="AI897" s="1"/>
      <c r="AJ897" s="1"/>
      <c r="AK897" s="1"/>
      <c r="AL897" s="1"/>
      <c r="AM897" s="1"/>
      <c r="AN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5"/>
      <c r="AB898" s="1"/>
      <c r="AC898" s="1"/>
      <c r="AD898" s="1"/>
      <c r="AE898" s="6"/>
      <c r="AF898" s="1"/>
      <c r="AG898" s="1"/>
      <c r="AH898" s="1"/>
      <c r="AI898" s="1"/>
      <c r="AJ898" s="1"/>
      <c r="AK898" s="1"/>
      <c r="AL898" s="1"/>
      <c r="AM898" s="1"/>
      <c r="AN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5"/>
      <c r="AB899" s="1"/>
      <c r="AC899" s="1"/>
      <c r="AD899" s="1"/>
      <c r="AE899" s="6"/>
      <c r="AF899" s="1"/>
      <c r="AG899" s="1"/>
      <c r="AH899" s="1"/>
      <c r="AI899" s="1"/>
      <c r="AJ899" s="1"/>
      <c r="AK899" s="1"/>
      <c r="AL899" s="1"/>
      <c r="AM899" s="1"/>
      <c r="AN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5"/>
      <c r="AB900" s="1"/>
      <c r="AC900" s="1"/>
      <c r="AD900" s="1"/>
      <c r="AE900" s="6"/>
      <c r="AF900" s="1"/>
      <c r="AG900" s="1"/>
      <c r="AH900" s="1"/>
      <c r="AI900" s="1"/>
      <c r="AJ900" s="1"/>
      <c r="AK900" s="1"/>
      <c r="AL900" s="1"/>
      <c r="AM900" s="1"/>
      <c r="AN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5"/>
      <c r="AB901" s="1"/>
      <c r="AC901" s="1"/>
      <c r="AD901" s="1"/>
      <c r="AE901" s="6"/>
      <c r="AF901" s="1"/>
      <c r="AG901" s="1"/>
      <c r="AH901" s="1"/>
      <c r="AI901" s="1"/>
      <c r="AJ901" s="1"/>
      <c r="AK901" s="1"/>
      <c r="AL901" s="1"/>
      <c r="AM901" s="1"/>
      <c r="AN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5"/>
      <c r="AB902" s="1"/>
      <c r="AC902" s="1"/>
      <c r="AD902" s="1"/>
      <c r="AE902" s="6"/>
      <c r="AF902" s="1"/>
      <c r="AG902" s="1"/>
      <c r="AH902" s="1"/>
      <c r="AI902" s="1"/>
      <c r="AJ902" s="1"/>
      <c r="AK902" s="1"/>
      <c r="AL902" s="1"/>
      <c r="AM902" s="1"/>
      <c r="AN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5"/>
      <c r="AB903" s="1"/>
      <c r="AC903" s="1"/>
      <c r="AD903" s="1"/>
      <c r="AE903" s="6"/>
      <c r="AF903" s="1"/>
      <c r="AG903" s="1"/>
      <c r="AH903" s="1"/>
      <c r="AI903" s="1"/>
      <c r="AJ903" s="1"/>
      <c r="AK903" s="1"/>
      <c r="AL903" s="1"/>
      <c r="AM903" s="1"/>
      <c r="AN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5"/>
      <c r="AB904" s="1"/>
      <c r="AC904" s="1"/>
      <c r="AD904" s="1"/>
      <c r="AE904" s="6"/>
      <c r="AF904" s="1"/>
      <c r="AG904" s="1"/>
      <c r="AH904" s="1"/>
      <c r="AI904" s="1"/>
      <c r="AJ904" s="1"/>
      <c r="AK904" s="1"/>
      <c r="AL904" s="1"/>
      <c r="AM904" s="1"/>
      <c r="AN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5"/>
      <c r="AB905" s="1"/>
      <c r="AC905" s="1"/>
      <c r="AD905" s="1"/>
      <c r="AE905" s="6"/>
      <c r="AF905" s="1"/>
      <c r="AG905" s="1"/>
      <c r="AH905" s="1"/>
      <c r="AI905" s="1"/>
      <c r="AJ905" s="1"/>
      <c r="AK905" s="1"/>
      <c r="AL905" s="1"/>
      <c r="AM905" s="1"/>
      <c r="AN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5"/>
      <c r="AB906" s="1"/>
      <c r="AC906" s="1"/>
      <c r="AD906" s="1"/>
      <c r="AE906" s="6"/>
      <c r="AF906" s="1"/>
      <c r="AG906" s="1"/>
      <c r="AH906" s="1"/>
      <c r="AI906" s="1"/>
      <c r="AJ906" s="1"/>
      <c r="AK906" s="1"/>
      <c r="AL906" s="1"/>
      <c r="AM906" s="1"/>
      <c r="AN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5"/>
      <c r="AB907" s="1"/>
      <c r="AC907" s="1"/>
      <c r="AD907" s="1"/>
      <c r="AE907" s="6"/>
      <c r="AF907" s="1"/>
      <c r="AG907" s="1"/>
      <c r="AH907" s="1"/>
      <c r="AI907" s="1"/>
      <c r="AJ907" s="1"/>
      <c r="AK907" s="1"/>
      <c r="AL907" s="1"/>
      <c r="AM907" s="1"/>
      <c r="AN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5"/>
      <c r="AB908" s="1"/>
      <c r="AC908" s="1"/>
      <c r="AD908" s="1"/>
      <c r="AE908" s="6"/>
      <c r="AF908" s="1"/>
      <c r="AG908" s="1"/>
      <c r="AH908" s="1"/>
      <c r="AI908" s="1"/>
      <c r="AJ908" s="1"/>
      <c r="AK908" s="1"/>
      <c r="AL908" s="1"/>
      <c r="AM908" s="1"/>
      <c r="AN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5"/>
      <c r="AB909" s="1"/>
      <c r="AC909" s="1"/>
      <c r="AD909" s="1"/>
      <c r="AE909" s="6"/>
      <c r="AF909" s="1"/>
      <c r="AG909" s="1"/>
      <c r="AH909" s="1"/>
      <c r="AI909" s="1"/>
      <c r="AJ909" s="1"/>
      <c r="AK909" s="1"/>
      <c r="AL909" s="1"/>
      <c r="AM909" s="1"/>
      <c r="AN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5"/>
      <c r="AB910" s="1"/>
      <c r="AC910" s="1"/>
      <c r="AD910" s="1"/>
      <c r="AE910" s="6"/>
      <c r="AF910" s="1"/>
      <c r="AG910" s="1"/>
      <c r="AH910" s="1"/>
      <c r="AI910" s="1"/>
      <c r="AJ910" s="1"/>
      <c r="AK910" s="1"/>
      <c r="AL910" s="1"/>
      <c r="AM910" s="1"/>
      <c r="AN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5"/>
      <c r="AB911" s="1"/>
      <c r="AC911" s="1"/>
      <c r="AD911" s="1"/>
      <c r="AE911" s="6"/>
      <c r="AF911" s="1"/>
      <c r="AG911" s="1"/>
      <c r="AH911" s="1"/>
      <c r="AI911" s="1"/>
      <c r="AJ911" s="1"/>
      <c r="AK911" s="1"/>
      <c r="AL911" s="1"/>
      <c r="AM911" s="1"/>
      <c r="AN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5"/>
      <c r="AB912" s="1"/>
      <c r="AC912" s="1"/>
      <c r="AD912" s="1"/>
      <c r="AE912" s="6"/>
      <c r="AF912" s="1"/>
      <c r="AG912" s="1"/>
      <c r="AH912" s="1"/>
      <c r="AI912" s="1"/>
      <c r="AJ912" s="1"/>
      <c r="AK912" s="1"/>
      <c r="AL912" s="1"/>
      <c r="AM912" s="1"/>
      <c r="AN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5"/>
      <c r="AB913" s="1"/>
      <c r="AC913" s="1"/>
      <c r="AD913" s="1"/>
      <c r="AE913" s="6"/>
      <c r="AF913" s="1"/>
      <c r="AG913" s="1"/>
      <c r="AH913" s="1"/>
      <c r="AI913" s="1"/>
      <c r="AJ913" s="1"/>
      <c r="AK913" s="1"/>
      <c r="AL913" s="1"/>
      <c r="AM913" s="1"/>
      <c r="AN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5"/>
      <c r="AB914" s="1"/>
      <c r="AC914" s="1"/>
      <c r="AD914" s="1"/>
      <c r="AE914" s="6"/>
      <c r="AF914" s="1"/>
      <c r="AG914" s="1"/>
      <c r="AH914" s="1"/>
      <c r="AI914" s="1"/>
      <c r="AJ914" s="1"/>
      <c r="AK914" s="1"/>
      <c r="AL914" s="1"/>
      <c r="AM914" s="1"/>
      <c r="AN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5"/>
      <c r="AB915" s="1"/>
      <c r="AC915" s="1"/>
      <c r="AD915" s="1"/>
      <c r="AE915" s="6"/>
      <c r="AF915" s="1"/>
      <c r="AG915" s="1"/>
      <c r="AH915" s="1"/>
      <c r="AI915" s="1"/>
      <c r="AJ915" s="1"/>
      <c r="AK915" s="1"/>
      <c r="AL915" s="1"/>
      <c r="AM915" s="1"/>
      <c r="AN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5"/>
      <c r="AB916" s="1"/>
      <c r="AC916" s="1"/>
      <c r="AD916" s="1"/>
      <c r="AE916" s="6"/>
      <c r="AF916" s="1"/>
      <c r="AG916" s="1"/>
      <c r="AH916" s="1"/>
      <c r="AI916" s="1"/>
      <c r="AJ916" s="1"/>
      <c r="AK916" s="1"/>
      <c r="AL916" s="1"/>
      <c r="AM916" s="1"/>
      <c r="AN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5"/>
      <c r="AB917" s="1"/>
      <c r="AC917" s="1"/>
      <c r="AD917" s="1"/>
      <c r="AE917" s="6"/>
      <c r="AF917" s="1"/>
      <c r="AG917" s="1"/>
      <c r="AH917" s="1"/>
      <c r="AI917" s="1"/>
      <c r="AJ917" s="1"/>
      <c r="AK917" s="1"/>
      <c r="AL917" s="1"/>
      <c r="AM917" s="1"/>
      <c r="AN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5"/>
      <c r="AB918" s="1"/>
      <c r="AC918" s="1"/>
      <c r="AD918" s="1"/>
      <c r="AE918" s="6"/>
      <c r="AF918" s="1"/>
      <c r="AG918" s="1"/>
      <c r="AH918" s="1"/>
      <c r="AI918" s="1"/>
      <c r="AJ918" s="1"/>
      <c r="AK918" s="1"/>
      <c r="AL918" s="1"/>
      <c r="AM918" s="1"/>
      <c r="AN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5"/>
      <c r="AB919" s="1"/>
      <c r="AC919" s="1"/>
      <c r="AD919" s="1"/>
      <c r="AE919" s="6"/>
      <c r="AF919" s="1"/>
      <c r="AG919" s="1"/>
      <c r="AH919" s="1"/>
      <c r="AI919" s="1"/>
      <c r="AJ919" s="1"/>
      <c r="AK919" s="1"/>
      <c r="AL919" s="1"/>
      <c r="AM919" s="1"/>
      <c r="AN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5"/>
      <c r="AB920" s="1"/>
      <c r="AC920" s="1"/>
      <c r="AD920" s="1"/>
      <c r="AE920" s="6"/>
      <c r="AF920" s="1"/>
      <c r="AG920" s="1"/>
      <c r="AH920" s="1"/>
      <c r="AI920" s="1"/>
      <c r="AJ920" s="1"/>
      <c r="AK920" s="1"/>
      <c r="AL920" s="1"/>
      <c r="AM920" s="1"/>
      <c r="AN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5"/>
      <c r="AB921" s="1"/>
      <c r="AC921" s="1"/>
      <c r="AD921" s="1"/>
      <c r="AE921" s="6"/>
      <c r="AF921" s="1"/>
      <c r="AG921" s="1"/>
      <c r="AH921" s="1"/>
      <c r="AI921" s="1"/>
      <c r="AJ921" s="1"/>
      <c r="AK921" s="1"/>
      <c r="AL921" s="1"/>
      <c r="AM921" s="1"/>
      <c r="AN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5"/>
      <c r="AB922" s="1"/>
      <c r="AC922" s="1"/>
      <c r="AD922" s="1"/>
      <c r="AE922" s="6"/>
      <c r="AF922" s="1"/>
      <c r="AG922" s="1"/>
      <c r="AH922" s="1"/>
      <c r="AI922" s="1"/>
      <c r="AJ922" s="1"/>
      <c r="AK922" s="1"/>
      <c r="AL922" s="1"/>
      <c r="AM922" s="1"/>
      <c r="AN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5"/>
      <c r="AB923" s="1"/>
      <c r="AC923" s="1"/>
      <c r="AD923" s="1"/>
      <c r="AE923" s="6"/>
      <c r="AF923" s="1"/>
      <c r="AG923" s="1"/>
      <c r="AH923" s="1"/>
      <c r="AI923" s="1"/>
      <c r="AJ923" s="1"/>
      <c r="AK923" s="1"/>
      <c r="AL923" s="1"/>
      <c r="AM923" s="1"/>
      <c r="AN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5"/>
      <c r="AB924" s="1"/>
      <c r="AC924" s="1"/>
      <c r="AD924" s="1"/>
      <c r="AE924" s="6"/>
      <c r="AF924" s="1"/>
      <c r="AG924" s="1"/>
      <c r="AH924" s="1"/>
      <c r="AI924" s="1"/>
      <c r="AJ924" s="1"/>
      <c r="AK924" s="1"/>
      <c r="AL924" s="1"/>
      <c r="AM924" s="1"/>
      <c r="AN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5"/>
      <c r="AB925" s="1"/>
      <c r="AC925" s="1"/>
      <c r="AD925" s="1"/>
      <c r="AE925" s="6"/>
      <c r="AF925" s="1"/>
      <c r="AG925" s="1"/>
      <c r="AH925" s="1"/>
      <c r="AI925" s="1"/>
      <c r="AJ925" s="1"/>
      <c r="AK925" s="1"/>
      <c r="AL925" s="1"/>
      <c r="AM925" s="1"/>
      <c r="AN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5"/>
      <c r="AB926" s="1"/>
      <c r="AC926" s="1"/>
      <c r="AD926" s="1"/>
      <c r="AE926" s="6"/>
      <c r="AF926" s="1"/>
      <c r="AG926" s="1"/>
      <c r="AH926" s="1"/>
      <c r="AI926" s="1"/>
      <c r="AJ926" s="1"/>
      <c r="AK926" s="1"/>
      <c r="AL926" s="1"/>
      <c r="AM926" s="1"/>
      <c r="AN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5"/>
      <c r="AB927" s="1"/>
      <c r="AC927" s="1"/>
      <c r="AD927" s="1"/>
      <c r="AE927" s="6"/>
      <c r="AF927" s="1"/>
      <c r="AG927" s="1"/>
      <c r="AH927" s="1"/>
      <c r="AI927" s="1"/>
      <c r="AJ927" s="1"/>
      <c r="AK927" s="1"/>
      <c r="AL927" s="1"/>
      <c r="AM927" s="1"/>
      <c r="AN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5"/>
      <c r="AB928" s="1"/>
      <c r="AC928" s="1"/>
      <c r="AD928" s="1"/>
      <c r="AE928" s="6"/>
      <c r="AF928" s="1"/>
      <c r="AG928" s="1"/>
      <c r="AH928" s="1"/>
      <c r="AI928" s="1"/>
      <c r="AJ928" s="1"/>
      <c r="AK928" s="1"/>
      <c r="AL928" s="1"/>
      <c r="AM928" s="1"/>
      <c r="AN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5"/>
      <c r="AB929" s="1"/>
      <c r="AC929" s="1"/>
      <c r="AD929" s="1"/>
      <c r="AE929" s="6"/>
      <c r="AF929" s="1"/>
      <c r="AG929" s="1"/>
      <c r="AH929" s="1"/>
      <c r="AI929" s="1"/>
      <c r="AJ929" s="1"/>
      <c r="AK929" s="1"/>
      <c r="AL929" s="1"/>
      <c r="AM929" s="1"/>
      <c r="AN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5"/>
      <c r="AB930" s="1"/>
      <c r="AC930" s="1"/>
      <c r="AD930" s="1"/>
      <c r="AE930" s="6"/>
      <c r="AF930" s="1"/>
      <c r="AG930" s="1"/>
      <c r="AH930" s="1"/>
      <c r="AI930" s="1"/>
      <c r="AJ930" s="1"/>
      <c r="AK930" s="1"/>
      <c r="AL930" s="1"/>
      <c r="AM930" s="1"/>
      <c r="AN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5"/>
      <c r="AB931" s="1"/>
      <c r="AC931" s="1"/>
      <c r="AD931" s="1"/>
      <c r="AE931" s="6"/>
      <c r="AF931" s="1"/>
      <c r="AG931" s="1"/>
      <c r="AH931" s="1"/>
      <c r="AI931" s="1"/>
      <c r="AJ931" s="1"/>
      <c r="AK931" s="1"/>
      <c r="AL931" s="1"/>
      <c r="AM931" s="1"/>
      <c r="AN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5"/>
      <c r="AB932" s="1"/>
      <c r="AC932" s="1"/>
      <c r="AD932" s="1"/>
      <c r="AE932" s="6"/>
      <c r="AF932" s="1"/>
      <c r="AG932" s="1"/>
      <c r="AH932" s="1"/>
      <c r="AI932" s="1"/>
      <c r="AJ932" s="1"/>
      <c r="AK932" s="1"/>
      <c r="AL932" s="1"/>
      <c r="AM932" s="1"/>
      <c r="AN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5"/>
      <c r="AB933" s="1"/>
      <c r="AC933" s="1"/>
      <c r="AD933" s="1"/>
      <c r="AE933" s="6"/>
      <c r="AF933" s="1"/>
      <c r="AG933" s="1"/>
      <c r="AH933" s="1"/>
      <c r="AI933" s="1"/>
      <c r="AJ933" s="1"/>
      <c r="AK933" s="1"/>
      <c r="AL933" s="1"/>
      <c r="AM933" s="1"/>
      <c r="AN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5"/>
      <c r="AB934" s="1"/>
      <c r="AC934" s="1"/>
      <c r="AD934" s="1"/>
      <c r="AE934" s="6"/>
      <c r="AF934" s="1"/>
      <c r="AG934" s="1"/>
      <c r="AH934" s="1"/>
      <c r="AI934" s="1"/>
      <c r="AJ934" s="1"/>
      <c r="AK934" s="1"/>
      <c r="AL934" s="1"/>
      <c r="AM934" s="1"/>
      <c r="AN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5"/>
      <c r="AB935" s="1"/>
      <c r="AC935" s="1"/>
      <c r="AD935" s="1"/>
      <c r="AE935" s="6"/>
      <c r="AF935" s="1"/>
      <c r="AG935" s="1"/>
      <c r="AH935" s="1"/>
      <c r="AI935" s="1"/>
      <c r="AJ935" s="1"/>
      <c r="AK935" s="1"/>
      <c r="AL935" s="1"/>
      <c r="AM935" s="1"/>
      <c r="AN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5"/>
      <c r="AB936" s="1"/>
      <c r="AC936" s="1"/>
      <c r="AD936" s="1"/>
      <c r="AE936" s="6"/>
      <c r="AF936" s="1"/>
      <c r="AG936" s="1"/>
      <c r="AH936" s="1"/>
      <c r="AI936" s="1"/>
      <c r="AJ936" s="1"/>
      <c r="AK936" s="1"/>
      <c r="AL936" s="1"/>
      <c r="AM936" s="1"/>
      <c r="AN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5"/>
      <c r="AB937" s="1"/>
      <c r="AC937" s="1"/>
      <c r="AD937" s="1"/>
      <c r="AE937" s="6"/>
      <c r="AF937" s="1"/>
      <c r="AG937" s="1"/>
      <c r="AH937" s="1"/>
      <c r="AI937" s="1"/>
      <c r="AJ937" s="1"/>
      <c r="AK937" s="1"/>
      <c r="AL937" s="1"/>
      <c r="AM937" s="1"/>
      <c r="AN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5"/>
      <c r="AB938" s="1"/>
      <c r="AC938" s="1"/>
      <c r="AD938" s="1"/>
      <c r="AE938" s="6"/>
      <c r="AF938" s="1"/>
      <c r="AG938" s="1"/>
      <c r="AH938" s="1"/>
      <c r="AI938" s="1"/>
      <c r="AJ938" s="1"/>
      <c r="AK938" s="1"/>
      <c r="AL938" s="1"/>
      <c r="AM938" s="1"/>
      <c r="AN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5"/>
      <c r="AB939" s="1"/>
      <c r="AC939" s="1"/>
      <c r="AD939" s="1"/>
      <c r="AE939" s="6"/>
      <c r="AF939" s="1"/>
      <c r="AG939" s="1"/>
      <c r="AH939" s="1"/>
      <c r="AI939" s="1"/>
      <c r="AJ939" s="1"/>
      <c r="AK939" s="1"/>
      <c r="AL939" s="1"/>
      <c r="AM939" s="1"/>
      <c r="AN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5"/>
      <c r="AB940" s="1"/>
      <c r="AC940" s="1"/>
      <c r="AD940" s="1"/>
      <c r="AE940" s="6"/>
      <c r="AF940" s="1"/>
      <c r="AG940" s="1"/>
      <c r="AH940" s="1"/>
      <c r="AI940" s="1"/>
      <c r="AJ940" s="1"/>
      <c r="AK940" s="1"/>
      <c r="AL940" s="1"/>
      <c r="AM940" s="1"/>
      <c r="AN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5"/>
      <c r="AB941" s="1"/>
      <c r="AC941" s="1"/>
      <c r="AD941" s="1"/>
      <c r="AE941" s="6"/>
      <c r="AF941" s="1"/>
      <c r="AG941" s="1"/>
      <c r="AH941" s="1"/>
      <c r="AI941" s="1"/>
      <c r="AJ941" s="1"/>
      <c r="AK941" s="1"/>
      <c r="AL941" s="1"/>
      <c r="AM941" s="1"/>
      <c r="AN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5"/>
      <c r="AB942" s="1"/>
      <c r="AC942" s="1"/>
      <c r="AD942" s="1"/>
      <c r="AE942" s="6"/>
      <c r="AF942" s="1"/>
      <c r="AG942" s="1"/>
      <c r="AH942" s="1"/>
      <c r="AI942" s="1"/>
      <c r="AJ942" s="1"/>
      <c r="AK942" s="1"/>
      <c r="AL942" s="1"/>
      <c r="AM942" s="1"/>
      <c r="AN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5"/>
      <c r="AB943" s="1"/>
      <c r="AC943" s="1"/>
      <c r="AD943" s="1"/>
      <c r="AE943" s="6"/>
      <c r="AF943" s="1"/>
      <c r="AG943" s="1"/>
      <c r="AH943" s="1"/>
      <c r="AI943" s="1"/>
      <c r="AJ943" s="1"/>
      <c r="AK943" s="1"/>
      <c r="AL943" s="1"/>
      <c r="AM943" s="1"/>
      <c r="AN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5"/>
      <c r="AB944" s="1"/>
      <c r="AC944" s="1"/>
      <c r="AD944" s="1"/>
      <c r="AE944" s="6"/>
      <c r="AF944" s="1"/>
      <c r="AG944" s="1"/>
      <c r="AH944" s="1"/>
      <c r="AI944" s="1"/>
      <c r="AJ944" s="1"/>
      <c r="AK944" s="1"/>
      <c r="AL944" s="1"/>
      <c r="AM944" s="1"/>
      <c r="AN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5"/>
      <c r="AB945" s="1"/>
      <c r="AC945" s="1"/>
      <c r="AD945" s="1"/>
      <c r="AE945" s="6"/>
      <c r="AF945" s="1"/>
      <c r="AG945" s="1"/>
      <c r="AH945" s="1"/>
      <c r="AI945" s="1"/>
      <c r="AJ945" s="1"/>
      <c r="AK945" s="1"/>
      <c r="AL945" s="1"/>
      <c r="AM945" s="1"/>
      <c r="AN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5"/>
      <c r="AB946" s="1"/>
      <c r="AC946" s="1"/>
      <c r="AD946" s="1"/>
      <c r="AE946" s="6"/>
      <c r="AF946" s="1"/>
      <c r="AG946" s="1"/>
      <c r="AH946" s="1"/>
      <c r="AI946" s="1"/>
      <c r="AJ946" s="1"/>
      <c r="AK946" s="1"/>
      <c r="AL946" s="1"/>
      <c r="AM946" s="1"/>
      <c r="AN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5"/>
      <c r="AB947" s="1"/>
      <c r="AC947" s="1"/>
      <c r="AD947" s="1"/>
      <c r="AE947" s="6"/>
      <c r="AF947" s="1"/>
      <c r="AG947" s="1"/>
      <c r="AH947" s="1"/>
      <c r="AI947" s="1"/>
      <c r="AJ947" s="1"/>
      <c r="AK947" s="1"/>
      <c r="AL947" s="1"/>
      <c r="AM947" s="1"/>
      <c r="AN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5"/>
      <c r="AB948" s="1"/>
      <c r="AC948" s="1"/>
      <c r="AD948" s="1"/>
      <c r="AE948" s="6"/>
      <c r="AF948" s="1"/>
      <c r="AG948" s="1"/>
      <c r="AH948" s="1"/>
      <c r="AI948" s="1"/>
      <c r="AJ948" s="1"/>
      <c r="AK948" s="1"/>
      <c r="AL948" s="1"/>
      <c r="AM948" s="1"/>
      <c r="AN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5"/>
      <c r="AB949" s="1"/>
      <c r="AC949" s="1"/>
      <c r="AD949" s="1"/>
      <c r="AE949" s="6"/>
      <c r="AF949" s="1"/>
      <c r="AG949" s="1"/>
      <c r="AH949" s="1"/>
      <c r="AI949" s="1"/>
      <c r="AJ949" s="1"/>
      <c r="AK949" s="1"/>
      <c r="AL949" s="1"/>
      <c r="AM949" s="1"/>
      <c r="AN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5"/>
      <c r="AB950" s="1"/>
      <c r="AC950" s="1"/>
      <c r="AD950" s="1"/>
      <c r="AE950" s="6"/>
      <c r="AF950" s="1"/>
      <c r="AG950" s="1"/>
      <c r="AH950" s="1"/>
      <c r="AI950" s="1"/>
      <c r="AJ950" s="1"/>
      <c r="AK950" s="1"/>
      <c r="AL950" s="1"/>
      <c r="AM950" s="1"/>
      <c r="AN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5"/>
      <c r="AB951" s="1"/>
      <c r="AC951" s="1"/>
      <c r="AD951" s="1"/>
      <c r="AE951" s="6"/>
      <c r="AF951" s="1"/>
      <c r="AG951" s="1"/>
      <c r="AH951" s="1"/>
      <c r="AI951" s="1"/>
      <c r="AJ951" s="1"/>
      <c r="AK951" s="1"/>
      <c r="AL951" s="1"/>
      <c r="AM951" s="1"/>
      <c r="AN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5"/>
      <c r="AB952" s="1"/>
      <c r="AC952" s="1"/>
      <c r="AD952" s="1"/>
      <c r="AE952" s="6"/>
      <c r="AF952" s="1"/>
      <c r="AG952" s="1"/>
      <c r="AH952" s="1"/>
      <c r="AI952" s="1"/>
      <c r="AJ952" s="1"/>
      <c r="AK952" s="1"/>
      <c r="AL952" s="1"/>
      <c r="AM952" s="1"/>
      <c r="AN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5"/>
      <c r="AB953" s="1"/>
      <c r="AC953" s="1"/>
      <c r="AD953" s="1"/>
      <c r="AE953" s="6"/>
      <c r="AF953" s="1"/>
      <c r="AG953" s="1"/>
      <c r="AH953" s="1"/>
      <c r="AI953" s="1"/>
      <c r="AJ953" s="1"/>
      <c r="AK953" s="1"/>
      <c r="AL953" s="1"/>
      <c r="AM953" s="1"/>
      <c r="AN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5"/>
      <c r="AB954" s="1"/>
      <c r="AC954" s="1"/>
      <c r="AD954" s="1"/>
      <c r="AE954" s="6"/>
      <c r="AF954" s="1"/>
      <c r="AG954" s="1"/>
      <c r="AH954" s="1"/>
      <c r="AI954" s="1"/>
      <c r="AJ954" s="1"/>
      <c r="AK954" s="1"/>
      <c r="AL954" s="1"/>
      <c r="AM954" s="1"/>
      <c r="AN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5"/>
      <c r="AB955" s="1"/>
      <c r="AC955" s="1"/>
      <c r="AD955" s="1"/>
      <c r="AE955" s="6"/>
      <c r="AF955" s="1"/>
      <c r="AG955" s="1"/>
      <c r="AH955" s="1"/>
      <c r="AI955" s="1"/>
      <c r="AJ955" s="1"/>
      <c r="AK955" s="1"/>
      <c r="AL955" s="1"/>
      <c r="AM955" s="1"/>
      <c r="AN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5"/>
      <c r="AB956" s="1"/>
      <c r="AC956" s="1"/>
      <c r="AD956" s="1"/>
      <c r="AE956" s="6"/>
      <c r="AF956" s="1"/>
      <c r="AG956" s="1"/>
      <c r="AH956" s="1"/>
      <c r="AI956" s="1"/>
      <c r="AJ956" s="1"/>
      <c r="AK956" s="1"/>
      <c r="AL956" s="1"/>
      <c r="AM956" s="1"/>
      <c r="AN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5"/>
      <c r="AB957" s="1"/>
      <c r="AC957" s="1"/>
      <c r="AD957" s="1"/>
      <c r="AE957" s="6"/>
      <c r="AF957" s="1"/>
      <c r="AG957" s="1"/>
      <c r="AH957" s="1"/>
      <c r="AI957" s="1"/>
      <c r="AJ957" s="1"/>
      <c r="AK957" s="1"/>
      <c r="AL957" s="1"/>
      <c r="AM957" s="1"/>
      <c r="AN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5"/>
      <c r="AB958" s="1"/>
      <c r="AC958" s="1"/>
      <c r="AD958" s="1"/>
      <c r="AE958" s="6"/>
      <c r="AF958" s="1"/>
      <c r="AG958" s="1"/>
      <c r="AH958" s="1"/>
      <c r="AI958" s="1"/>
      <c r="AJ958" s="1"/>
      <c r="AK958" s="1"/>
      <c r="AL958" s="1"/>
      <c r="AM958" s="1"/>
      <c r="AN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5"/>
      <c r="AB959" s="1"/>
      <c r="AC959" s="1"/>
      <c r="AD959" s="1"/>
      <c r="AE959" s="6"/>
      <c r="AF959" s="1"/>
      <c r="AG959" s="1"/>
      <c r="AH959" s="1"/>
      <c r="AI959" s="1"/>
      <c r="AJ959" s="1"/>
      <c r="AK959" s="1"/>
      <c r="AL959" s="1"/>
      <c r="AM959" s="1"/>
      <c r="AN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5"/>
      <c r="AB960" s="1"/>
      <c r="AC960" s="1"/>
      <c r="AD960" s="1"/>
      <c r="AE960" s="6"/>
      <c r="AF960" s="1"/>
      <c r="AG960" s="1"/>
      <c r="AH960" s="1"/>
      <c r="AI960" s="1"/>
      <c r="AJ960" s="1"/>
      <c r="AK960" s="1"/>
      <c r="AL960" s="1"/>
      <c r="AM960" s="1"/>
      <c r="AN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5"/>
      <c r="AB961" s="1"/>
      <c r="AC961" s="1"/>
      <c r="AD961" s="1"/>
      <c r="AE961" s="6"/>
      <c r="AF961" s="1"/>
      <c r="AG961" s="1"/>
      <c r="AH961" s="1"/>
      <c r="AI961" s="1"/>
      <c r="AJ961" s="1"/>
      <c r="AK961" s="1"/>
      <c r="AL961" s="1"/>
      <c r="AM961" s="1"/>
      <c r="AN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5"/>
      <c r="AB962" s="1"/>
      <c r="AC962" s="1"/>
      <c r="AD962" s="1"/>
      <c r="AE962" s="6"/>
      <c r="AF962" s="1"/>
      <c r="AG962" s="1"/>
      <c r="AH962" s="1"/>
      <c r="AI962" s="1"/>
      <c r="AJ962" s="1"/>
      <c r="AK962" s="1"/>
      <c r="AL962" s="1"/>
      <c r="AM962" s="1"/>
      <c r="AN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5"/>
      <c r="AB963" s="1"/>
      <c r="AC963" s="1"/>
      <c r="AD963" s="1"/>
      <c r="AE963" s="6"/>
      <c r="AF963" s="1"/>
      <c r="AG963" s="1"/>
      <c r="AH963" s="1"/>
      <c r="AI963" s="1"/>
      <c r="AJ963" s="1"/>
      <c r="AK963" s="1"/>
      <c r="AL963" s="1"/>
      <c r="AM963" s="1"/>
      <c r="AN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5"/>
      <c r="AB964" s="1"/>
      <c r="AC964" s="1"/>
      <c r="AD964" s="1"/>
      <c r="AE964" s="6"/>
      <c r="AF964" s="1"/>
      <c r="AG964" s="1"/>
      <c r="AH964" s="1"/>
      <c r="AI964" s="1"/>
      <c r="AJ964" s="1"/>
      <c r="AK964" s="1"/>
      <c r="AL964" s="1"/>
      <c r="AM964" s="1"/>
      <c r="AN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5"/>
      <c r="AB965" s="1"/>
      <c r="AC965" s="1"/>
      <c r="AD965" s="1"/>
      <c r="AE965" s="6"/>
      <c r="AF965" s="1"/>
      <c r="AG965" s="1"/>
      <c r="AH965" s="1"/>
      <c r="AI965" s="1"/>
      <c r="AJ965" s="1"/>
      <c r="AK965" s="1"/>
      <c r="AL965" s="1"/>
      <c r="AM965" s="1"/>
      <c r="AN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5"/>
      <c r="AB966" s="1"/>
      <c r="AC966" s="1"/>
      <c r="AD966" s="1"/>
      <c r="AE966" s="6"/>
      <c r="AF966" s="1"/>
      <c r="AG966" s="1"/>
      <c r="AH966" s="1"/>
      <c r="AI966" s="1"/>
      <c r="AJ966" s="1"/>
      <c r="AK966" s="1"/>
      <c r="AL966" s="1"/>
      <c r="AM966" s="1"/>
      <c r="AN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5"/>
      <c r="AB967" s="1"/>
      <c r="AC967" s="1"/>
      <c r="AD967" s="1"/>
      <c r="AE967" s="6"/>
      <c r="AF967" s="1"/>
      <c r="AG967" s="1"/>
      <c r="AH967" s="1"/>
      <c r="AI967" s="1"/>
      <c r="AJ967" s="1"/>
      <c r="AK967" s="1"/>
      <c r="AL967" s="1"/>
      <c r="AM967" s="1"/>
      <c r="AN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5"/>
      <c r="AB968" s="1"/>
      <c r="AC968" s="1"/>
      <c r="AD968" s="1"/>
      <c r="AE968" s="6"/>
      <c r="AF968" s="1"/>
      <c r="AG968" s="1"/>
      <c r="AH968" s="1"/>
      <c r="AI968" s="1"/>
      <c r="AJ968" s="1"/>
      <c r="AK968" s="1"/>
      <c r="AL968" s="1"/>
      <c r="AM968" s="1"/>
      <c r="AN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5"/>
      <c r="AB969" s="1"/>
      <c r="AC969" s="1"/>
      <c r="AD969" s="1"/>
      <c r="AE969" s="6"/>
      <c r="AF969" s="1"/>
      <c r="AG969" s="1"/>
      <c r="AH969" s="1"/>
      <c r="AI969" s="1"/>
      <c r="AJ969" s="1"/>
      <c r="AK969" s="1"/>
      <c r="AL969" s="1"/>
      <c r="AM969" s="1"/>
      <c r="AN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5"/>
      <c r="AB970" s="1"/>
      <c r="AC970" s="1"/>
      <c r="AD970" s="1"/>
      <c r="AE970" s="6"/>
      <c r="AF970" s="1"/>
      <c r="AG970" s="1"/>
      <c r="AH970" s="1"/>
      <c r="AI970" s="1"/>
      <c r="AJ970" s="1"/>
      <c r="AK970" s="1"/>
      <c r="AL970" s="1"/>
      <c r="AM970" s="1"/>
      <c r="AN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5"/>
      <c r="AB971" s="1"/>
      <c r="AC971" s="1"/>
      <c r="AD971" s="1"/>
      <c r="AE971" s="6"/>
      <c r="AF971" s="1"/>
      <c r="AG971" s="1"/>
      <c r="AH971" s="1"/>
      <c r="AI971" s="1"/>
      <c r="AJ971" s="1"/>
      <c r="AK971" s="1"/>
      <c r="AL971" s="1"/>
      <c r="AM971" s="1"/>
      <c r="AN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5"/>
      <c r="AB972" s="1"/>
      <c r="AC972" s="1"/>
      <c r="AD972" s="1"/>
      <c r="AE972" s="6"/>
      <c r="AF972" s="1"/>
      <c r="AG972" s="1"/>
      <c r="AH972" s="1"/>
      <c r="AI972" s="1"/>
      <c r="AJ972" s="1"/>
      <c r="AK972" s="1"/>
      <c r="AL972" s="1"/>
      <c r="AM972" s="1"/>
      <c r="AN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5"/>
      <c r="AB973" s="1"/>
      <c r="AC973" s="1"/>
      <c r="AD973" s="1"/>
      <c r="AE973" s="6"/>
      <c r="AF973" s="1"/>
      <c r="AG973" s="1"/>
      <c r="AH973" s="1"/>
      <c r="AI973" s="1"/>
      <c r="AJ973" s="1"/>
      <c r="AK973" s="1"/>
      <c r="AL973" s="1"/>
      <c r="AM973" s="1"/>
      <c r="AN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5"/>
      <c r="AB974" s="1"/>
      <c r="AC974" s="1"/>
      <c r="AD974" s="1"/>
      <c r="AE974" s="6"/>
      <c r="AF974" s="1"/>
      <c r="AG974" s="1"/>
      <c r="AH974" s="1"/>
      <c r="AI974" s="1"/>
      <c r="AJ974" s="1"/>
      <c r="AK974" s="1"/>
      <c r="AL974" s="1"/>
      <c r="AM974" s="1"/>
      <c r="AN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5"/>
      <c r="AB975" s="1"/>
      <c r="AC975" s="1"/>
      <c r="AD975" s="1"/>
      <c r="AE975" s="6"/>
      <c r="AF975" s="1"/>
      <c r="AG975" s="1"/>
      <c r="AH975" s="1"/>
      <c r="AI975" s="1"/>
      <c r="AJ975" s="1"/>
      <c r="AK975" s="1"/>
      <c r="AL975" s="1"/>
      <c r="AM975" s="1"/>
      <c r="AN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5"/>
      <c r="AB976" s="1"/>
      <c r="AC976" s="1"/>
      <c r="AD976" s="1"/>
      <c r="AE976" s="6"/>
      <c r="AF976" s="1"/>
      <c r="AG976" s="1"/>
      <c r="AH976" s="1"/>
      <c r="AI976" s="1"/>
      <c r="AJ976" s="1"/>
      <c r="AK976" s="1"/>
      <c r="AL976" s="1"/>
      <c r="AM976" s="1"/>
      <c r="AN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5"/>
      <c r="AB977" s="1"/>
      <c r="AC977" s="1"/>
      <c r="AD977" s="1"/>
      <c r="AE977" s="6"/>
      <c r="AF977" s="1"/>
      <c r="AG977" s="1"/>
      <c r="AH977" s="1"/>
      <c r="AI977" s="1"/>
      <c r="AJ977" s="1"/>
      <c r="AK977" s="1"/>
      <c r="AL977" s="1"/>
      <c r="AM977" s="1"/>
      <c r="AN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5"/>
      <c r="AB978" s="1"/>
      <c r="AC978" s="1"/>
      <c r="AD978" s="1"/>
      <c r="AE978" s="6"/>
      <c r="AF978" s="1"/>
      <c r="AG978" s="1"/>
      <c r="AH978" s="1"/>
      <c r="AI978" s="1"/>
      <c r="AJ978" s="1"/>
      <c r="AK978" s="1"/>
      <c r="AL978" s="1"/>
      <c r="AM978" s="1"/>
      <c r="AN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5"/>
      <c r="AB979" s="1"/>
      <c r="AC979" s="1"/>
      <c r="AD979" s="1"/>
      <c r="AE979" s="6"/>
      <c r="AF979" s="1"/>
      <c r="AG979" s="1"/>
      <c r="AH979" s="1"/>
      <c r="AI979" s="1"/>
      <c r="AJ979" s="1"/>
      <c r="AK979" s="1"/>
      <c r="AL979" s="1"/>
      <c r="AM979" s="1"/>
      <c r="AN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5"/>
      <c r="AB980" s="1"/>
      <c r="AC980" s="1"/>
      <c r="AD980" s="1"/>
      <c r="AE980" s="6"/>
      <c r="AF980" s="1"/>
      <c r="AG980" s="1"/>
      <c r="AH980" s="1"/>
      <c r="AI980" s="1"/>
      <c r="AJ980" s="1"/>
      <c r="AK980" s="1"/>
      <c r="AL980" s="1"/>
      <c r="AM980" s="1"/>
      <c r="AN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5"/>
      <c r="AB981" s="1"/>
      <c r="AC981" s="1"/>
      <c r="AD981" s="1"/>
      <c r="AE981" s="6"/>
      <c r="AF981" s="1"/>
      <c r="AG981" s="1"/>
      <c r="AH981" s="1"/>
      <c r="AI981" s="1"/>
      <c r="AJ981" s="1"/>
      <c r="AK981" s="1"/>
      <c r="AL981" s="1"/>
      <c r="AM981" s="1"/>
      <c r="AN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5"/>
      <c r="AB982" s="1"/>
      <c r="AC982" s="1"/>
      <c r="AD982" s="1"/>
      <c r="AE982" s="6"/>
      <c r="AF982" s="1"/>
      <c r="AG982" s="1"/>
      <c r="AH982" s="1"/>
      <c r="AI982" s="1"/>
      <c r="AJ982" s="1"/>
      <c r="AK982" s="1"/>
      <c r="AL982" s="1"/>
      <c r="AM982" s="1"/>
      <c r="AN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5"/>
      <c r="AB983" s="1"/>
      <c r="AC983" s="1"/>
      <c r="AD983" s="1"/>
      <c r="AE983" s="6"/>
      <c r="AF983" s="1"/>
      <c r="AG983" s="1"/>
      <c r="AH983" s="1"/>
      <c r="AI983" s="1"/>
      <c r="AJ983" s="1"/>
      <c r="AK983" s="1"/>
      <c r="AL983" s="1"/>
      <c r="AM983" s="1"/>
      <c r="AN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5"/>
      <c r="AB984" s="1"/>
      <c r="AC984" s="1"/>
      <c r="AD984" s="1"/>
      <c r="AE984" s="6"/>
      <c r="AF984" s="1"/>
      <c r="AG984" s="1"/>
      <c r="AH984" s="1"/>
      <c r="AI984" s="1"/>
      <c r="AJ984" s="1"/>
      <c r="AK984" s="1"/>
      <c r="AL984" s="1"/>
      <c r="AM984" s="1"/>
      <c r="AN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5"/>
      <c r="AB985" s="1"/>
      <c r="AC985" s="1"/>
      <c r="AD985" s="1"/>
      <c r="AE985" s="6"/>
      <c r="AF985" s="1"/>
      <c r="AG985" s="1"/>
      <c r="AH985" s="1"/>
      <c r="AI985" s="1"/>
      <c r="AJ985" s="1"/>
      <c r="AK985" s="1"/>
      <c r="AL985" s="1"/>
      <c r="AM985" s="1"/>
      <c r="AN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5"/>
      <c r="AB986" s="1"/>
      <c r="AC986" s="1"/>
      <c r="AD986" s="1"/>
      <c r="AE986" s="6"/>
      <c r="AF986" s="1"/>
      <c r="AG986" s="1"/>
      <c r="AH986" s="1"/>
      <c r="AI986" s="1"/>
      <c r="AJ986" s="1"/>
      <c r="AK986" s="1"/>
      <c r="AL986" s="1"/>
      <c r="AM986" s="1"/>
      <c r="AN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5"/>
      <c r="AB987" s="1"/>
      <c r="AC987" s="1"/>
      <c r="AD987" s="1"/>
      <c r="AE987" s="6"/>
      <c r="AF987" s="1"/>
      <c r="AG987" s="1"/>
      <c r="AH987" s="1"/>
      <c r="AI987" s="1"/>
      <c r="AJ987" s="1"/>
      <c r="AK987" s="1"/>
      <c r="AL987" s="1"/>
      <c r="AM987" s="1"/>
      <c r="AN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5"/>
      <c r="AB988" s="1"/>
      <c r="AC988" s="1"/>
      <c r="AD988" s="1"/>
      <c r="AE988" s="6"/>
      <c r="AF988" s="1"/>
      <c r="AG988" s="1"/>
      <c r="AH988" s="1"/>
      <c r="AI988" s="1"/>
      <c r="AJ988" s="1"/>
      <c r="AK988" s="1"/>
      <c r="AL988" s="1"/>
      <c r="AM988" s="1"/>
      <c r="AN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5"/>
      <c r="AB989" s="1"/>
      <c r="AC989" s="1"/>
      <c r="AD989" s="1"/>
      <c r="AE989" s="6"/>
      <c r="AF989" s="1"/>
      <c r="AG989" s="1"/>
      <c r="AH989" s="1"/>
      <c r="AI989" s="1"/>
      <c r="AJ989" s="1"/>
      <c r="AK989" s="1"/>
      <c r="AL989" s="1"/>
      <c r="AM989" s="1"/>
      <c r="AN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5"/>
      <c r="AB990" s="1"/>
      <c r="AC990" s="1"/>
      <c r="AD990" s="1"/>
      <c r="AE990" s="6"/>
      <c r="AF990" s="1"/>
      <c r="AG990" s="1"/>
      <c r="AH990" s="1"/>
      <c r="AI990" s="1"/>
      <c r="AJ990" s="1"/>
      <c r="AK990" s="1"/>
      <c r="AL990" s="1"/>
      <c r="AM990" s="1"/>
      <c r="AN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5"/>
      <c r="AB991" s="1"/>
      <c r="AC991" s="1"/>
      <c r="AD991" s="1"/>
      <c r="AE991" s="6"/>
      <c r="AF991" s="1"/>
      <c r="AG991" s="1"/>
      <c r="AH991" s="1"/>
      <c r="AI991" s="1"/>
      <c r="AJ991" s="1"/>
      <c r="AK991" s="1"/>
      <c r="AL991" s="1"/>
      <c r="AM991" s="1"/>
      <c r="AN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5"/>
      <c r="AB992" s="1"/>
      <c r="AC992" s="1"/>
      <c r="AD992" s="1"/>
      <c r="AE992" s="6"/>
      <c r="AF992" s="1"/>
      <c r="AG992" s="1"/>
      <c r="AH992" s="1"/>
      <c r="AI992" s="1"/>
      <c r="AJ992" s="1"/>
      <c r="AK992" s="1"/>
      <c r="AL992" s="1"/>
      <c r="AM992" s="1"/>
      <c r="AN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5"/>
      <c r="AB993" s="1"/>
      <c r="AC993" s="1"/>
      <c r="AD993" s="1"/>
      <c r="AE993" s="6"/>
      <c r="AF993" s="1"/>
      <c r="AG993" s="1"/>
      <c r="AH993" s="1"/>
      <c r="AI993" s="1"/>
      <c r="AJ993" s="1"/>
      <c r="AK993" s="1"/>
      <c r="AL993" s="1"/>
      <c r="AM993" s="1"/>
      <c r="AN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5"/>
      <c r="AB994" s="1"/>
      <c r="AC994" s="1"/>
      <c r="AD994" s="1"/>
      <c r="AE994" s="6"/>
      <c r="AF994" s="1"/>
      <c r="AG994" s="1"/>
      <c r="AH994" s="1"/>
      <c r="AI994" s="1"/>
      <c r="AJ994" s="1"/>
      <c r="AK994" s="1"/>
      <c r="AL994" s="1"/>
      <c r="AM994" s="1"/>
      <c r="AN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5"/>
      <c r="AB995" s="1"/>
      <c r="AC995" s="1"/>
      <c r="AD995" s="1"/>
      <c r="AE995" s="6"/>
      <c r="AF995" s="1"/>
      <c r="AG995" s="1"/>
      <c r="AH995" s="1"/>
      <c r="AI995" s="1"/>
      <c r="AJ995" s="1"/>
      <c r="AK995" s="1"/>
      <c r="AL995" s="1"/>
      <c r="AM995" s="1"/>
      <c r="AN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5"/>
      <c r="AB996" s="1"/>
      <c r="AC996" s="1"/>
      <c r="AD996" s="1"/>
      <c r="AE996" s="6"/>
      <c r="AF996" s="1"/>
      <c r="AG996" s="1"/>
      <c r="AH996" s="1"/>
      <c r="AI996" s="1"/>
      <c r="AJ996" s="1"/>
      <c r="AK996" s="1"/>
      <c r="AL996" s="1"/>
      <c r="AM996" s="1"/>
      <c r="AN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5"/>
      <c r="AB997" s="1"/>
      <c r="AC997" s="1"/>
      <c r="AD997" s="1"/>
      <c r="AE997" s="6"/>
      <c r="AF997" s="1"/>
      <c r="AG997" s="1"/>
      <c r="AH997" s="1"/>
      <c r="AI997" s="1"/>
      <c r="AJ997" s="1"/>
      <c r="AK997" s="1"/>
      <c r="AL997" s="1"/>
      <c r="AM997" s="1"/>
      <c r="AN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5"/>
      <c r="AB998" s="1"/>
      <c r="AC998" s="1"/>
      <c r="AD998" s="1"/>
      <c r="AE998" s="6"/>
      <c r="AF998" s="1"/>
      <c r="AG998" s="1"/>
      <c r="AH998" s="1"/>
      <c r="AI998" s="1"/>
      <c r="AJ998" s="1"/>
      <c r="AK998" s="1"/>
      <c r="AL998" s="1"/>
      <c r="AM998" s="1"/>
      <c r="AN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5"/>
      <c r="AB999" s="1"/>
      <c r="AC999" s="1"/>
      <c r="AD999" s="1"/>
      <c r="AE999" s="6"/>
      <c r="AF999" s="1"/>
      <c r="AG999" s="1"/>
      <c r="AH999" s="1"/>
      <c r="AI999" s="1"/>
      <c r="AJ999" s="1"/>
      <c r="AK999" s="1"/>
      <c r="AL999" s="1"/>
      <c r="AM999" s="1"/>
      <c r="AN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5"/>
      <c r="AB1000" s="1"/>
      <c r="AC1000" s="1"/>
      <c r="AD1000" s="1"/>
      <c r="AE1000" s="6"/>
      <c r="AF1000" s="1"/>
      <c r="AG1000" s="1"/>
      <c r="AH1000" s="1"/>
      <c r="AI1000" s="1"/>
      <c r="AJ1000" s="1"/>
      <c r="AK1000" s="1"/>
      <c r="AL1000" s="1"/>
      <c r="AM1000" s="1"/>
      <c r="AN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5"/>
      <c r="AB1001" s="1"/>
      <c r="AC1001" s="1"/>
      <c r="AD1001" s="1"/>
      <c r="AE1001" s="6"/>
      <c r="AF1001" s="1"/>
      <c r="AG1001" s="1"/>
      <c r="AH1001" s="1"/>
      <c r="AI1001" s="1"/>
      <c r="AJ1001" s="1"/>
      <c r="AK1001" s="1"/>
      <c r="AL1001" s="1"/>
      <c r="AM1001" s="1"/>
      <c r="AN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5"/>
      <c r="AB1002" s="1"/>
      <c r="AC1002" s="1"/>
      <c r="AD1002" s="1"/>
      <c r="AE1002" s="6"/>
      <c r="AF1002" s="1"/>
      <c r="AG1002" s="1"/>
      <c r="AH1002" s="1"/>
      <c r="AI1002" s="1"/>
      <c r="AJ1002" s="1"/>
      <c r="AK1002" s="1"/>
      <c r="AL1002" s="1"/>
      <c r="AM1002" s="1"/>
      <c r="AN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5"/>
      <c r="AB1003" s="1"/>
      <c r="AC1003" s="1"/>
      <c r="AD1003" s="1"/>
      <c r="AE1003" s="6"/>
      <c r="AF1003" s="1"/>
      <c r="AG1003" s="1"/>
      <c r="AH1003" s="1"/>
      <c r="AI1003" s="1"/>
      <c r="AJ1003" s="1"/>
      <c r="AK1003" s="1"/>
      <c r="AL1003" s="1"/>
      <c r="AM1003" s="1"/>
      <c r="AN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5"/>
      <c r="AB1004" s="1"/>
      <c r="AC1004" s="1"/>
      <c r="AD1004" s="1"/>
      <c r="AE1004" s="6"/>
      <c r="AF1004" s="1"/>
      <c r="AG1004" s="1"/>
      <c r="AH1004" s="1"/>
      <c r="AI1004" s="1"/>
      <c r="AJ1004" s="1"/>
      <c r="AK1004" s="1"/>
      <c r="AL1004" s="1"/>
      <c r="AM1004" s="1"/>
      <c r="AN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5"/>
      <c r="AB1005" s="1"/>
      <c r="AC1005" s="1"/>
      <c r="AD1005" s="1"/>
      <c r="AE1005" s="6"/>
      <c r="AF1005" s="1"/>
      <c r="AG1005" s="1"/>
      <c r="AH1005" s="1"/>
      <c r="AI1005" s="1"/>
      <c r="AJ1005" s="1"/>
      <c r="AK1005" s="1"/>
      <c r="AL1005" s="1"/>
      <c r="AM1005" s="1"/>
      <c r="AN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5"/>
      <c r="AB1006" s="1"/>
      <c r="AC1006" s="1"/>
      <c r="AD1006" s="1"/>
      <c r="AE1006" s="6"/>
      <c r="AF1006" s="1"/>
      <c r="AG1006" s="1"/>
      <c r="AH1006" s="1"/>
      <c r="AI1006" s="1"/>
      <c r="AJ1006" s="1"/>
      <c r="AK1006" s="1"/>
      <c r="AL1006" s="1"/>
      <c r="AM1006" s="1"/>
      <c r="AN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5"/>
      <c r="AB1007" s="1"/>
      <c r="AC1007" s="1"/>
      <c r="AD1007" s="1"/>
      <c r="AE1007" s="6"/>
      <c r="AF1007" s="1"/>
      <c r="AG1007" s="1"/>
      <c r="AH1007" s="1"/>
      <c r="AI1007" s="1"/>
      <c r="AJ1007" s="1"/>
      <c r="AK1007" s="1"/>
      <c r="AL1007" s="1"/>
      <c r="AM1007" s="1"/>
      <c r="AN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5"/>
      <c r="AB1008" s="1"/>
      <c r="AC1008" s="1"/>
      <c r="AD1008" s="1"/>
      <c r="AE1008" s="6"/>
      <c r="AF1008" s="1"/>
      <c r="AG1008" s="1"/>
      <c r="AH1008" s="1"/>
      <c r="AI1008" s="1"/>
      <c r="AJ1008" s="1"/>
      <c r="AK1008" s="1"/>
      <c r="AL1008" s="1"/>
      <c r="AM1008" s="1"/>
      <c r="AN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5"/>
      <c r="AB1009" s="1"/>
      <c r="AC1009" s="1"/>
      <c r="AD1009" s="1"/>
      <c r="AE1009" s="6"/>
      <c r="AF1009" s="1"/>
      <c r="AG1009" s="1"/>
      <c r="AH1009" s="1"/>
      <c r="AI1009" s="1"/>
      <c r="AJ1009" s="1"/>
      <c r="AK1009" s="1"/>
      <c r="AL1009" s="1"/>
      <c r="AM1009" s="1"/>
      <c r="AN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5"/>
      <c r="AB1010" s="1"/>
      <c r="AC1010" s="1"/>
      <c r="AD1010" s="1"/>
      <c r="AE1010" s="6"/>
      <c r="AF1010" s="1"/>
      <c r="AG1010" s="1"/>
      <c r="AH1010" s="1"/>
      <c r="AI1010" s="1"/>
      <c r="AJ1010" s="1"/>
      <c r="AK1010" s="1"/>
      <c r="AL1010" s="1"/>
      <c r="AM1010" s="1"/>
      <c r="AN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5"/>
      <c r="AB1011" s="1"/>
      <c r="AC1011" s="1"/>
      <c r="AD1011" s="1"/>
      <c r="AE1011" s="6"/>
      <c r="AF1011" s="1"/>
      <c r="AG1011" s="1"/>
      <c r="AH1011" s="1"/>
      <c r="AI1011" s="1"/>
      <c r="AJ1011" s="1"/>
      <c r="AK1011" s="1"/>
      <c r="AL1011" s="1"/>
      <c r="AM1011" s="1"/>
      <c r="AN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5"/>
      <c r="AB1012" s="1"/>
      <c r="AC1012" s="1"/>
      <c r="AD1012" s="1"/>
      <c r="AE1012" s="6"/>
      <c r="AF1012" s="1"/>
      <c r="AG1012" s="1"/>
      <c r="AH1012" s="1"/>
      <c r="AI1012" s="1"/>
      <c r="AJ1012" s="1"/>
      <c r="AK1012" s="1"/>
      <c r="AL1012" s="1"/>
      <c r="AM1012" s="1"/>
      <c r="AN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5"/>
      <c r="AB1013" s="1"/>
      <c r="AC1013" s="1"/>
      <c r="AD1013" s="1"/>
      <c r="AE1013" s="6"/>
      <c r="AF1013" s="1"/>
      <c r="AG1013" s="1"/>
      <c r="AH1013" s="1"/>
      <c r="AI1013" s="1"/>
      <c r="AJ1013" s="1"/>
      <c r="AK1013" s="1"/>
      <c r="AL1013" s="1"/>
      <c r="AM1013" s="1"/>
      <c r="AN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5"/>
      <c r="AB1014" s="1"/>
      <c r="AC1014" s="1"/>
      <c r="AD1014" s="1"/>
      <c r="AE1014" s="6"/>
      <c r="AF1014" s="1"/>
      <c r="AG1014" s="1"/>
      <c r="AH1014" s="1"/>
      <c r="AI1014" s="1"/>
      <c r="AJ1014" s="1"/>
      <c r="AK1014" s="1"/>
      <c r="AL1014" s="1"/>
      <c r="AM1014" s="1"/>
      <c r="AN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5"/>
      <c r="AB1015" s="1"/>
      <c r="AC1015" s="1"/>
      <c r="AD1015" s="1"/>
      <c r="AE1015" s="6"/>
      <c r="AF1015" s="1"/>
      <c r="AG1015" s="1"/>
      <c r="AH1015" s="1"/>
      <c r="AI1015" s="1"/>
      <c r="AJ1015" s="1"/>
      <c r="AK1015" s="1"/>
      <c r="AL1015" s="1"/>
      <c r="AM1015" s="1"/>
      <c r="AN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5"/>
      <c r="AB1016" s="1"/>
      <c r="AC1016" s="1"/>
      <c r="AD1016" s="1"/>
      <c r="AE1016" s="6"/>
      <c r="AF1016" s="1"/>
      <c r="AG1016" s="1"/>
      <c r="AH1016" s="1"/>
      <c r="AI1016" s="1"/>
      <c r="AJ1016" s="1"/>
      <c r="AK1016" s="1"/>
      <c r="AL1016" s="1"/>
      <c r="AM1016" s="1"/>
      <c r="AN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5"/>
      <c r="AB1017" s="1"/>
      <c r="AC1017" s="1"/>
      <c r="AD1017" s="1"/>
      <c r="AE1017" s="6"/>
      <c r="AF1017" s="1"/>
      <c r="AG1017" s="1"/>
      <c r="AH1017" s="1"/>
      <c r="AI1017" s="1"/>
      <c r="AJ1017" s="1"/>
      <c r="AK1017" s="1"/>
      <c r="AL1017" s="1"/>
      <c r="AM1017" s="1"/>
      <c r="AN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5"/>
      <c r="AB1018" s="1"/>
      <c r="AC1018" s="1"/>
      <c r="AD1018" s="1"/>
      <c r="AE1018" s="6"/>
      <c r="AF1018" s="1"/>
      <c r="AG1018" s="1"/>
      <c r="AH1018" s="1"/>
      <c r="AI1018" s="1"/>
      <c r="AJ1018" s="1"/>
      <c r="AK1018" s="1"/>
      <c r="AL1018" s="1"/>
      <c r="AM1018" s="1"/>
      <c r="AN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5"/>
      <c r="AB1019" s="1"/>
      <c r="AC1019" s="1"/>
      <c r="AD1019" s="1"/>
      <c r="AE1019" s="6"/>
      <c r="AF1019" s="1"/>
      <c r="AG1019" s="1"/>
      <c r="AH1019" s="1"/>
      <c r="AI1019" s="1"/>
      <c r="AJ1019" s="1"/>
      <c r="AK1019" s="1"/>
      <c r="AL1019" s="1"/>
      <c r="AM1019" s="1"/>
      <c r="AN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5"/>
      <c r="AB1020" s="1"/>
      <c r="AC1020" s="1"/>
      <c r="AD1020" s="1"/>
      <c r="AE1020" s="6"/>
      <c r="AF1020" s="1"/>
      <c r="AG1020" s="1"/>
      <c r="AH1020" s="1"/>
      <c r="AI1020" s="1"/>
      <c r="AJ1020" s="1"/>
      <c r="AK1020" s="1"/>
      <c r="AL1020" s="1"/>
      <c r="AM1020" s="1"/>
      <c r="AN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5"/>
      <c r="AB1021" s="1"/>
      <c r="AC1021" s="1"/>
      <c r="AD1021" s="1"/>
      <c r="AE1021" s="6"/>
      <c r="AF1021" s="1"/>
      <c r="AG1021" s="1"/>
      <c r="AH1021" s="1"/>
      <c r="AI1021" s="1"/>
      <c r="AJ1021" s="1"/>
      <c r="AK1021" s="1"/>
      <c r="AL1021" s="1"/>
      <c r="AM1021" s="1"/>
      <c r="AN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5"/>
      <c r="AB1022" s="1"/>
      <c r="AC1022" s="1"/>
      <c r="AD1022" s="1"/>
      <c r="AE1022" s="6"/>
      <c r="AF1022" s="1"/>
      <c r="AG1022" s="1"/>
      <c r="AH1022" s="1"/>
      <c r="AI1022" s="1"/>
      <c r="AJ1022" s="1"/>
      <c r="AK1022" s="1"/>
      <c r="AL1022" s="1"/>
      <c r="AM1022" s="1"/>
      <c r="AN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5"/>
      <c r="AB1023" s="1"/>
      <c r="AC1023" s="1"/>
      <c r="AD1023" s="1"/>
      <c r="AE1023" s="6"/>
      <c r="AF1023" s="1"/>
      <c r="AG1023" s="1"/>
      <c r="AH1023" s="1"/>
      <c r="AI1023" s="1"/>
      <c r="AJ1023" s="1"/>
      <c r="AK1023" s="1"/>
      <c r="AL1023" s="1"/>
      <c r="AM1023" s="1"/>
      <c r="AN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5"/>
      <c r="AB1024" s="1"/>
      <c r="AC1024" s="1"/>
      <c r="AD1024" s="1"/>
      <c r="AE1024" s="6"/>
      <c r="AF1024" s="1"/>
      <c r="AG1024" s="1"/>
      <c r="AH1024" s="1"/>
      <c r="AI1024" s="1"/>
      <c r="AJ1024" s="1"/>
      <c r="AK1024" s="1"/>
      <c r="AL1024" s="1"/>
      <c r="AM1024" s="1"/>
      <c r="AN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5"/>
      <c r="AB1025" s="1"/>
      <c r="AC1025" s="1"/>
      <c r="AD1025" s="1"/>
      <c r="AE1025" s="6"/>
      <c r="AF1025" s="1"/>
      <c r="AG1025" s="1"/>
      <c r="AH1025" s="1"/>
      <c r="AI1025" s="1"/>
      <c r="AJ1025" s="1"/>
      <c r="AK1025" s="1"/>
      <c r="AL1025" s="1"/>
      <c r="AM1025" s="1"/>
      <c r="AN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5"/>
      <c r="AB1026" s="1"/>
      <c r="AC1026" s="1"/>
      <c r="AD1026" s="1"/>
      <c r="AE1026" s="6"/>
      <c r="AF1026" s="1"/>
      <c r="AG1026" s="1"/>
      <c r="AH1026" s="1"/>
      <c r="AI1026" s="1"/>
      <c r="AJ1026" s="1"/>
      <c r="AK1026" s="1"/>
      <c r="AL1026" s="1"/>
      <c r="AM1026" s="1"/>
      <c r="AN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5"/>
      <c r="AB1027" s="1"/>
      <c r="AC1027" s="1"/>
      <c r="AD1027" s="1"/>
      <c r="AE1027" s="6"/>
      <c r="AF1027" s="1"/>
      <c r="AG1027" s="1"/>
      <c r="AH1027" s="1"/>
      <c r="AI1027" s="1"/>
      <c r="AJ1027" s="1"/>
      <c r="AK1027" s="1"/>
      <c r="AL1027" s="1"/>
      <c r="AM1027" s="1"/>
      <c r="AN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5"/>
      <c r="AB1028" s="1"/>
      <c r="AC1028" s="1"/>
      <c r="AD1028" s="1"/>
      <c r="AE1028" s="6"/>
      <c r="AF1028" s="1"/>
      <c r="AG1028" s="1"/>
      <c r="AH1028" s="1"/>
      <c r="AI1028" s="1"/>
      <c r="AJ1028" s="1"/>
      <c r="AK1028" s="1"/>
      <c r="AL1028" s="1"/>
      <c r="AM1028" s="1"/>
      <c r="AN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5"/>
      <c r="AB1029" s="1"/>
      <c r="AC1029" s="1"/>
      <c r="AD1029" s="1"/>
      <c r="AE1029" s="6"/>
      <c r="AF1029" s="1"/>
      <c r="AG1029" s="1"/>
      <c r="AH1029" s="1"/>
      <c r="AI1029" s="1"/>
      <c r="AJ1029" s="1"/>
      <c r="AK1029" s="1"/>
      <c r="AL1029" s="1"/>
      <c r="AM1029" s="1"/>
      <c r="AN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5"/>
      <c r="AB1030" s="1"/>
      <c r="AC1030" s="1"/>
      <c r="AD1030" s="1"/>
      <c r="AE1030" s="6"/>
      <c r="AF1030" s="1"/>
      <c r="AG1030" s="1"/>
      <c r="AH1030" s="1"/>
      <c r="AI1030" s="1"/>
      <c r="AJ1030" s="1"/>
      <c r="AK1030" s="1"/>
      <c r="AL1030" s="1"/>
      <c r="AM1030" s="1"/>
      <c r="AN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5"/>
      <c r="AB1031" s="1"/>
      <c r="AC1031" s="1"/>
      <c r="AD1031" s="1"/>
      <c r="AE1031" s="6"/>
      <c r="AF1031" s="1"/>
      <c r="AG1031" s="1"/>
      <c r="AH1031" s="1"/>
      <c r="AI1031" s="1"/>
      <c r="AJ1031" s="1"/>
      <c r="AK1031" s="1"/>
      <c r="AL1031" s="1"/>
      <c r="AM1031" s="1"/>
      <c r="AN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5"/>
      <c r="AB1032" s="1"/>
      <c r="AC1032" s="1"/>
      <c r="AD1032" s="1"/>
      <c r="AE1032" s="6"/>
      <c r="AF1032" s="1"/>
      <c r="AG1032" s="1"/>
      <c r="AH1032" s="1"/>
      <c r="AI1032" s="1"/>
      <c r="AJ1032" s="1"/>
      <c r="AK1032" s="1"/>
      <c r="AL1032" s="1"/>
      <c r="AM1032" s="1"/>
      <c r="AN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5"/>
      <c r="AB1033" s="1"/>
      <c r="AC1033" s="1"/>
      <c r="AD1033" s="1"/>
      <c r="AE1033" s="6"/>
      <c r="AF1033" s="1"/>
      <c r="AG1033" s="1"/>
      <c r="AH1033" s="1"/>
      <c r="AI1033" s="1"/>
      <c r="AJ1033" s="1"/>
      <c r="AK1033" s="1"/>
      <c r="AL1033" s="1"/>
      <c r="AM1033" s="1"/>
      <c r="AN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5"/>
      <c r="AB1034" s="1"/>
      <c r="AC1034" s="1"/>
      <c r="AD1034" s="1"/>
      <c r="AE1034" s="6"/>
      <c r="AF1034" s="1"/>
      <c r="AG1034" s="1"/>
      <c r="AH1034" s="1"/>
      <c r="AI1034" s="1"/>
      <c r="AJ1034" s="1"/>
      <c r="AK1034" s="1"/>
      <c r="AL1034" s="1"/>
      <c r="AM1034" s="1"/>
      <c r="AN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5"/>
      <c r="AB1035" s="1"/>
      <c r="AC1035" s="1"/>
      <c r="AD1035" s="1"/>
      <c r="AE1035" s="6"/>
      <c r="AF1035" s="1"/>
      <c r="AG1035" s="1"/>
      <c r="AH1035" s="1"/>
      <c r="AI1035" s="1"/>
      <c r="AJ1035" s="1"/>
      <c r="AK1035" s="1"/>
      <c r="AL1035" s="1"/>
      <c r="AM1035" s="1"/>
      <c r="AN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5"/>
      <c r="AB1036" s="1"/>
      <c r="AC1036" s="1"/>
      <c r="AD1036" s="1"/>
      <c r="AE1036" s="6"/>
      <c r="AF1036" s="1"/>
      <c r="AG1036" s="1"/>
      <c r="AH1036" s="1"/>
      <c r="AI1036" s="1"/>
      <c r="AJ1036" s="1"/>
      <c r="AK1036" s="1"/>
      <c r="AL1036" s="1"/>
      <c r="AM1036" s="1"/>
      <c r="AN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5"/>
      <c r="AB1037" s="1"/>
      <c r="AC1037" s="1"/>
      <c r="AD1037" s="1"/>
      <c r="AE1037" s="6"/>
      <c r="AF1037" s="1"/>
      <c r="AG1037" s="1"/>
      <c r="AH1037" s="1"/>
      <c r="AI1037" s="1"/>
      <c r="AJ1037" s="1"/>
      <c r="AK1037" s="1"/>
      <c r="AL1037" s="1"/>
      <c r="AM1037" s="1"/>
      <c r="AN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5"/>
      <c r="AB1038" s="1"/>
      <c r="AC1038" s="1"/>
      <c r="AD1038" s="1"/>
      <c r="AE1038" s="6"/>
      <c r="AF1038" s="1"/>
      <c r="AG1038" s="1"/>
      <c r="AH1038" s="1"/>
      <c r="AI1038" s="1"/>
      <c r="AJ1038" s="1"/>
      <c r="AK1038" s="1"/>
      <c r="AL1038" s="1"/>
      <c r="AM1038" s="1"/>
      <c r="AN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5"/>
      <c r="AB1039" s="1"/>
      <c r="AC1039" s="1"/>
      <c r="AD1039" s="1"/>
      <c r="AE1039" s="6"/>
      <c r="AF1039" s="1"/>
      <c r="AG1039" s="1"/>
      <c r="AH1039" s="1"/>
      <c r="AI1039" s="1"/>
      <c r="AJ1039" s="1"/>
      <c r="AK1039" s="1"/>
      <c r="AL1039" s="1"/>
      <c r="AM1039" s="1"/>
      <c r="AN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5"/>
      <c r="AB1040" s="1"/>
      <c r="AC1040" s="1"/>
      <c r="AD1040" s="1"/>
      <c r="AE1040" s="6"/>
      <c r="AF1040" s="1"/>
      <c r="AG1040" s="1"/>
      <c r="AH1040" s="1"/>
      <c r="AI1040" s="1"/>
      <c r="AJ1040" s="1"/>
      <c r="AK1040" s="1"/>
      <c r="AL1040" s="1"/>
      <c r="AM1040" s="1"/>
      <c r="AN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5"/>
      <c r="AB1041" s="1"/>
      <c r="AC1041" s="1"/>
      <c r="AD1041" s="1"/>
      <c r="AE1041" s="6"/>
      <c r="AF1041" s="1"/>
      <c r="AG1041" s="1"/>
      <c r="AH1041" s="1"/>
      <c r="AI1041" s="1"/>
      <c r="AJ1041" s="1"/>
      <c r="AK1041" s="1"/>
      <c r="AL1041" s="1"/>
      <c r="AM1041" s="1"/>
      <c r="AN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5"/>
      <c r="AB1042" s="1"/>
      <c r="AC1042" s="1"/>
      <c r="AD1042" s="1"/>
      <c r="AE1042" s="6"/>
      <c r="AF1042" s="1"/>
      <c r="AG1042" s="1"/>
      <c r="AH1042" s="1"/>
      <c r="AI1042" s="1"/>
      <c r="AJ1042" s="1"/>
      <c r="AK1042" s="1"/>
      <c r="AL1042" s="1"/>
      <c r="AM1042" s="1"/>
      <c r="AN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5"/>
      <c r="AB1043" s="1"/>
      <c r="AC1043" s="1"/>
      <c r="AD1043" s="1"/>
      <c r="AE1043" s="6"/>
      <c r="AF1043" s="1"/>
      <c r="AG1043" s="1"/>
      <c r="AH1043" s="1"/>
      <c r="AI1043" s="1"/>
      <c r="AJ1043" s="1"/>
      <c r="AK1043" s="1"/>
      <c r="AL1043" s="1"/>
      <c r="AM1043" s="1"/>
      <c r="AN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5"/>
      <c r="AB1044" s="1"/>
      <c r="AC1044" s="1"/>
      <c r="AD1044" s="1"/>
      <c r="AE1044" s="6"/>
      <c r="AF1044" s="1"/>
      <c r="AG1044" s="1"/>
      <c r="AH1044" s="1"/>
      <c r="AI1044" s="1"/>
      <c r="AJ1044" s="1"/>
      <c r="AK1044" s="1"/>
      <c r="AL1044" s="1"/>
      <c r="AM1044" s="1"/>
      <c r="AN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5"/>
      <c r="AB1045" s="1"/>
      <c r="AC1045" s="1"/>
      <c r="AD1045" s="1"/>
      <c r="AE1045" s="6"/>
      <c r="AF1045" s="1"/>
      <c r="AG1045" s="1"/>
      <c r="AH1045" s="1"/>
      <c r="AI1045" s="1"/>
      <c r="AJ1045" s="1"/>
      <c r="AK1045" s="1"/>
      <c r="AL1045" s="1"/>
      <c r="AM1045" s="1"/>
      <c r="AN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5"/>
      <c r="AB1046" s="1"/>
      <c r="AC1046" s="1"/>
      <c r="AD1046" s="1"/>
      <c r="AE1046" s="6"/>
      <c r="AF1046" s="1"/>
      <c r="AG1046" s="1"/>
      <c r="AH1046" s="1"/>
      <c r="AI1046" s="1"/>
      <c r="AJ1046" s="1"/>
      <c r="AK1046" s="1"/>
      <c r="AL1046" s="1"/>
      <c r="AM1046" s="1"/>
      <c r="AN104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3">
        <v>176.0</v>
      </c>
      <c r="B2" s="1" t="s">
        <v>13</v>
      </c>
      <c r="C2" s="3">
        <v>4.0</v>
      </c>
      <c r="D2" s="3">
        <v>1.0</v>
      </c>
      <c r="E2" s="3">
        <f t="shared" ref="E2:F2" si="1">(C2-average(C:C))/stdev(C:C)</f>
        <v>0.1985627281</v>
      </c>
      <c r="F2" s="3">
        <f t="shared" si="1"/>
        <v>0.4169132689</v>
      </c>
      <c r="G2" s="3">
        <f t="shared" ref="G2:G225" si="3">average(E2,F2)</f>
        <v>0.3077379985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3">
        <v>244.0</v>
      </c>
      <c r="B3" s="1" t="s">
        <v>46</v>
      </c>
      <c r="C3" s="3">
        <v>4.0</v>
      </c>
      <c r="D3" s="3">
        <v>1.0</v>
      </c>
      <c r="E3" s="3">
        <f t="shared" ref="E3:F3" si="2">(C3-average(C:C))/stdev(C:C)</f>
        <v>0.1985627281</v>
      </c>
      <c r="F3" s="3">
        <f t="shared" si="2"/>
        <v>0.4169132689</v>
      </c>
      <c r="G3" s="3">
        <f t="shared" si="3"/>
        <v>0.3077379985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3">
        <v>245.0</v>
      </c>
      <c r="B4" s="1" t="s">
        <v>47</v>
      </c>
      <c r="C4" s="3">
        <v>2.0</v>
      </c>
      <c r="D4" s="3">
        <v>1.0</v>
      </c>
      <c r="E4" s="3">
        <f t="shared" ref="E4:F4" si="4">(C4-average(C:C))/stdev(C:C)</f>
        <v>-5.361193659</v>
      </c>
      <c r="F4" s="3">
        <f t="shared" si="4"/>
        <v>0.4169132689</v>
      </c>
      <c r="G4" s="3">
        <f t="shared" si="3"/>
        <v>-2.472140195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3">
        <v>505.0</v>
      </c>
      <c r="B5" s="1" t="s">
        <v>48</v>
      </c>
      <c r="C5" s="3">
        <v>4.0</v>
      </c>
      <c r="D5" s="3">
        <v>1.0</v>
      </c>
      <c r="E5" s="3">
        <f t="shared" ref="E5:F5" si="5">(C5-average(C:C))/stdev(C:C)</f>
        <v>0.1985627281</v>
      </c>
      <c r="F5" s="3">
        <f t="shared" si="5"/>
        <v>0.4169132689</v>
      </c>
      <c r="G5" s="3">
        <f t="shared" si="3"/>
        <v>0.3077379985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3">
        <v>520.0</v>
      </c>
      <c r="B6" s="1" t="s">
        <v>49</v>
      </c>
      <c r="C6" s="3">
        <v>4.0</v>
      </c>
      <c r="D6" s="3">
        <v>1.0</v>
      </c>
      <c r="E6" s="3">
        <f t="shared" ref="E6:F6" si="6">(C6-average(C:C))/stdev(C:C)</f>
        <v>0.1985627281</v>
      </c>
      <c r="F6" s="3">
        <f t="shared" si="6"/>
        <v>0.4169132689</v>
      </c>
      <c r="G6" s="3">
        <f t="shared" si="3"/>
        <v>0.3077379985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3">
        <v>523.0</v>
      </c>
      <c r="B7" s="1" t="s">
        <v>50</v>
      </c>
      <c r="C7" s="3">
        <v>4.0</v>
      </c>
      <c r="D7" s="3">
        <v>1.0</v>
      </c>
      <c r="E7" s="3">
        <f t="shared" ref="E7:F7" si="7">(C7-average(C:C))/stdev(C:C)</f>
        <v>0.1985627281</v>
      </c>
      <c r="F7" s="3">
        <f t="shared" si="7"/>
        <v>0.4169132689</v>
      </c>
      <c r="G7" s="3">
        <f t="shared" si="3"/>
        <v>0.3077379985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3">
        <v>541.0</v>
      </c>
      <c r="B8" s="1" t="s">
        <v>51</v>
      </c>
      <c r="C8" s="3">
        <v>4.0</v>
      </c>
      <c r="D8" s="3">
        <v>1.0</v>
      </c>
      <c r="E8" s="3">
        <f t="shared" ref="E8:F8" si="8">(C8-average(C:C))/stdev(C:C)</f>
        <v>0.1985627281</v>
      </c>
      <c r="F8" s="3">
        <f t="shared" si="8"/>
        <v>0.4169132689</v>
      </c>
      <c r="G8" s="3">
        <f t="shared" si="3"/>
        <v>0.3077379985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3">
        <v>755.0</v>
      </c>
      <c r="B9" s="1" t="s">
        <v>52</v>
      </c>
      <c r="C9" s="3">
        <v>4.0</v>
      </c>
      <c r="D9" s="3">
        <v>1.0</v>
      </c>
      <c r="E9" s="3">
        <f t="shared" ref="E9:F9" si="9">(C9-average(C:C))/stdev(C:C)</f>
        <v>0.1985627281</v>
      </c>
      <c r="F9" s="3">
        <f t="shared" si="9"/>
        <v>0.4169132689</v>
      </c>
      <c r="G9" s="3">
        <f t="shared" si="3"/>
        <v>0.3077379985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3">
        <v>808.0</v>
      </c>
      <c r="B10" s="1" t="s">
        <v>53</v>
      </c>
      <c r="C10" s="3">
        <v>4.0</v>
      </c>
      <c r="D10" s="3">
        <v>1.0</v>
      </c>
      <c r="E10" s="3">
        <f t="shared" ref="E10:F10" si="10">(C10-average(C:C))/stdev(C:C)</f>
        <v>0.1985627281</v>
      </c>
      <c r="F10" s="3">
        <f t="shared" si="10"/>
        <v>0.4169132689</v>
      </c>
      <c r="G10" s="3">
        <f t="shared" si="3"/>
        <v>0.3077379985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3">
        <v>810.0</v>
      </c>
      <c r="B11" s="1" t="s">
        <v>54</v>
      </c>
      <c r="C11" s="3">
        <v>4.0</v>
      </c>
      <c r="D11" s="3">
        <v>1.0</v>
      </c>
      <c r="E11" s="3">
        <f t="shared" ref="E11:F11" si="11">(C11-average(C:C))/stdev(C:C)</f>
        <v>0.1985627281</v>
      </c>
      <c r="F11" s="3">
        <f t="shared" si="11"/>
        <v>0.4169132689</v>
      </c>
      <c r="G11" s="3">
        <f t="shared" si="3"/>
        <v>0.3077379985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3">
        <v>814.0</v>
      </c>
      <c r="B12" s="1" t="s">
        <v>56</v>
      </c>
      <c r="C12" s="3">
        <v>4.0</v>
      </c>
      <c r="D12" s="3">
        <v>1.0</v>
      </c>
      <c r="E12" s="3">
        <f t="shared" ref="E12:F12" si="12">(C12-average(C:C))/stdev(C:C)</f>
        <v>0.1985627281</v>
      </c>
      <c r="F12" s="3">
        <f t="shared" si="12"/>
        <v>0.4169132689</v>
      </c>
      <c r="G12" s="3">
        <f t="shared" si="3"/>
        <v>0.3077379985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3">
        <v>815.0</v>
      </c>
      <c r="B13" s="1" t="s">
        <v>58</v>
      </c>
      <c r="C13" s="3">
        <v>4.0</v>
      </c>
      <c r="D13" s="3">
        <v>0.0</v>
      </c>
      <c r="E13" s="3">
        <f t="shared" ref="E13:F13" si="13">(C13-average(C:C))/stdev(C:C)</f>
        <v>0.1985627281</v>
      </c>
      <c r="F13" s="3">
        <f t="shared" si="13"/>
        <v>-2.387775995</v>
      </c>
      <c r="G13" s="3">
        <f t="shared" si="3"/>
        <v>-1.094606633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3">
        <v>823.0</v>
      </c>
      <c r="B14" s="1" t="s">
        <v>59</v>
      </c>
      <c r="C14" s="3">
        <v>4.0</v>
      </c>
      <c r="D14" s="3">
        <v>1.0</v>
      </c>
      <c r="E14" s="3">
        <f t="shared" ref="E14:F14" si="14">(C14-average(C:C))/stdev(C:C)</f>
        <v>0.1985627281</v>
      </c>
      <c r="F14" s="3">
        <f t="shared" si="14"/>
        <v>0.4169132689</v>
      </c>
      <c r="G14" s="3">
        <f t="shared" si="3"/>
        <v>0.3077379985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3">
        <v>825.0</v>
      </c>
      <c r="B15" s="1" t="s">
        <v>60</v>
      </c>
      <c r="C15" s="3">
        <v>4.0</v>
      </c>
      <c r="D15" s="3">
        <v>1.0</v>
      </c>
      <c r="E15" s="3">
        <f t="shared" ref="E15:F15" si="15">(C15-average(C:C))/stdev(C:C)</f>
        <v>0.1985627281</v>
      </c>
      <c r="F15" s="3">
        <f t="shared" si="15"/>
        <v>0.4169132689</v>
      </c>
      <c r="G15" s="3">
        <f t="shared" si="3"/>
        <v>0.3077379985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3">
        <v>826.0</v>
      </c>
      <c r="B16" s="1" t="s">
        <v>62</v>
      </c>
      <c r="C16" s="3">
        <v>2.0</v>
      </c>
      <c r="D16" s="3">
        <v>0.0</v>
      </c>
      <c r="E16" s="3">
        <f t="shared" ref="E16:F16" si="16">(C16-average(C:C))/stdev(C:C)</f>
        <v>-5.361193659</v>
      </c>
      <c r="F16" s="3">
        <f t="shared" si="16"/>
        <v>-2.387775995</v>
      </c>
      <c r="G16" s="3">
        <f t="shared" si="3"/>
        <v>-3.874484827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3">
        <v>830.0</v>
      </c>
      <c r="B17" s="1" t="s">
        <v>63</v>
      </c>
      <c r="C17" s="3">
        <v>4.0</v>
      </c>
      <c r="D17" s="3">
        <v>1.0</v>
      </c>
      <c r="E17" s="3">
        <f t="shared" ref="E17:F17" si="17">(C17-average(C:C))/stdev(C:C)</f>
        <v>0.1985627281</v>
      </c>
      <c r="F17" s="3">
        <f t="shared" si="17"/>
        <v>0.4169132689</v>
      </c>
      <c r="G17" s="3">
        <f t="shared" si="3"/>
        <v>0.3077379985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3">
        <v>831.0</v>
      </c>
      <c r="B18" s="1" t="s">
        <v>65</v>
      </c>
      <c r="C18" s="3">
        <v>4.0</v>
      </c>
      <c r="D18" s="3">
        <v>1.0</v>
      </c>
      <c r="E18" s="3">
        <f t="shared" ref="E18:F18" si="18">(C18-average(C:C))/stdev(C:C)</f>
        <v>0.1985627281</v>
      </c>
      <c r="F18" s="3">
        <f t="shared" si="18"/>
        <v>0.4169132689</v>
      </c>
      <c r="G18" s="3">
        <f t="shared" si="3"/>
        <v>0.3077379985</v>
      </c>
      <c r="H18" s="12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3">
        <v>865.0</v>
      </c>
      <c r="B19" s="1" t="s">
        <v>66</v>
      </c>
      <c r="C19" s="3">
        <v>4.0</v>
      </c>
      <c r="D19" s="3">
        <v>1.0</v>
      </c>
      <c r="E19" s="3">
        <f t="shared" ref="E19:F19" si="19">(C19-average(C:C))/stdev(C:C)</f>
        <v>0.1985627281</v>
      </c>
      <c r="F19" s="3">
        <f t="shared" si="19"/>
        <v>0.4169132689</v>
      </c>
      <c r="G19" s="3">
        <f t="shared" si="3"/>
        <v>0.3077379985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3">
        <v>869.0</v>
      </c>
      <c r="B20" s="1" t="s">
        <v>67</v>
      </c>
      <c r="C20" s="3">
        <v>4.0</v>
      </c>
      <c r="D20" s="3">
        <v>1.0</v>
      </c>
      <c r="E20" s="3">
        <f t="shared" ref="E20:F20" si="20">(C20-average(C:C))/stdev(C:C)</f>
        <v>0.1985627281</v>
      </c>
      <c r="F20" s="3">
        <f t="shared" si="20"/>
        <v>0.4169132689</v>
      </c>
      <c r="G20" s="3">
        <f t="shared" si="3"/>
        <v>0.3077379985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3">
        <v>871.0</v>
      </c>
      <c r="B21" s="1" t="s">
        <v>68</v>
      </c>
      <c r="C21" s="3">
        <v>4.0</v>
      </c>
      <c r="D21" s="3">
        <v>1.0</v>
      </c>
      <c r="E21" s="3">
        <f t="shared" ref="E21:F21" si="21">(C21-average(C:C))/stdev(C:C)</f>
        <v>0.1985627281</v>
      </c>
      <c r="F21" s="3">
        <f t="shared" si="21"/>
        <v>0.4169132689</v>
      </c>
      <c r="G21" s="3">
        <f t="shared" si="3"/>
        <v>0.3077379985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3">
        <v>877.0</v>
      </c>
      <c r="B22" s="1" t="s">
        <v>70</v>
      </c>
      <c r="C22" s="3">
        <v>4.0</v>
      </c>
      <c r="D22" s="3">
        <v>1.0</v>
      </c>
      <c r="E22" s="3">
        <f t="shared" ref="E22:F22" si="22">(C22-average(C:C))/stdev(C:C)</f>
        <v>0.1985627281</v>
      </c>
      <c r="F22" s="3">
        <f t="shared" si="22"/>
        <v>0.4169132689</v>
      </c>
      <c r="G22" s="3">
        <f t="shared" si="3"/>
        <v>0.3077379985</v>
      </c>
      <c r="H22" s="12"/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3">
        <v>924.0</v>
      </c>
      <c r="B23" s="1" t="s">
        <v>72</v>
      </c>
      <c r="C23" s="3">
        <v>3.0</v>
      </c>
      <c r="D23" s="3">
        <v>1.0</v>
      </c>
      <c r="E23" s="3">
        <f t="shared" ref="E23:F23" si="23">(C23-average(C:C))/stdev(C:C)</f>
        <v>-2.581315466</v>
      </c>
      <c r="F23" s="3">
        <f t="shared" si="23"/>
        <v>0.4169132689</v>
      </c>
      <c r="G23" s="3">
        <f t="shared" si="3"/>
        <v>-1.082201098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3">
        <v>945.0</v>
      </c>
      <c r="B24" s="1" t="s">
        <v>73</v>
      </c>
      <c r="C24" s="3">
        <v>4.0</v>
      </c>
      <c r="D24" s="3">
        <v>1.0</v>
      </c>
      <c r="E24" s="3">
        <f t="shared" ref="E24:F24" si="24">(C24-average(C:C))/stdev(C:C)</f>
        <v>0.1985627281</v>
      </c>
      <c r="F24" s="3">
        <f t="shared" si="24"/>
        <v>0.4169132689</v>
      </c>
      <c r="G24" s="3">
        <f t="shared" si="3"/>
        <v>0.3077379985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3">
        <v>949.0</v>
      </c>
      <c r="B25" s="1" t="s">
        <v>74</v>
      </c>
      <c r="C25" s="3">
        <v>4.0</v>
      </c>
      <c r="D25" s="3">
        <v>1.0</v>
      </c>
      <c r="E25" s="3">
        <f t="shared" ref="E25:F25" si="25">(C25-average(C:C))/stdev(C:C)</f>
        <v>0.1985627281</v>
      </c>
      <c r="F25" s="3">
        <f t="shared" si="25"/>
        <v>0.4169132689</v>
      </c>
      <c r="G25" s="3">
        <f t="shared" si="3"/>
        <v>0.3077379985</v>
      </c>
      <c r="H25" s="12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3">
        <v>955.0</v>
      </c>
      <c r="B26" s="1" t="s">
        <v>76</v>
      </c>
      <c r="C26" s="3">
        <v>4.0</v>
      </c>
      <c r="D26" s="3">
        <v>1.0</v>
      </c>
      <c r="E26" s="3">
        <f t="shared" ref="E26:F26" si="26">(C26-average(C:C))/stdev(C:C)</f>
        <v>0.1985627281</v>
      </c>
      <c r="F26" s="3">
        <f t="shared" si="26"/>
        <v>0.4169132689</v>
      </c>
      <c r="G26" s="3">
        <f t="shared" si="3"/>
        <v>0.3077379985</v>
      </c>
      <c r="H26" s="12"/>
      <c r="I26" s="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3">
        <v>1018.0</v>
      </c>
      <c r="B27" s="1" t="s">
        <v>77</v>
      </c>
      <c r="C27" s="3">
        <v>4.0</v>
      </c>
      <c r="D27" s="3">
        <v>1.0</v>
      </c>
      <c r="E27" s="3">
        <f t="shared" ref="E27:F27" si="27">(C27-average(C:C))/stdev(C:C)</f>
        <v>0.1985627281</v>
      </c>
      <c r="F27" s="3">
        <f t="shared" si="27"/>
        <v>0.4169132689</v>
      </c>
      <c r="G27" s="3">
        <f t="shared" si="3"/>
        <v>0.3077379985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3">
        <v>1042.0</v>
      </c>
      <c r="B28" s="1" t="s">
        <v>78</v>
      </c>
      <c r="C28" s="3">
        <v>4.0</v>
      </c>
      <c r="D28" s="3">
        <v>1.0</v>
      </c>
      <c r="E28" s="3">
        <f t="shared" ref="E28:F28" si="28">(C28-average(C:C))/stdev(C:C)</f>
        <v>0.1985627281</v>
      </c>
      <c r="F28" s="3">
        <f t="shared" si="28"/>
        <v>0.4169132689</v>
      </c>
      <c r="G28" s="3">
        <f t="shared" si="3"/>
        <v>0.3077379985</v>
      </c>
      <c r="H28" s="12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3">
        <v>1062.0</v>
      </c>
      <c r="B29" s="1" t="s">
        <v>80</v>
      </c>
      <c r="C29" s="3">
        <v>4.0</v>
      </c>
      <c r="D29" s="3">
        <v>1.0</v>
      </c>
      <c r="E29" s="3">
        <f t="shared" ref="E29:F29" si="29">(C29-average(C:C))/stdev(C:C)</f>
        <v>0.1985627281</v>
      </c>
      <c r="F29" s="3">
        <f t="shared" si="29"/>
        <v>0.4169132689</v>
      </c>
      <c r="G29" s="3">
        <f t="shared" si="3"/>
        <v>0.3077379985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3">
        <v>1074.0</v>
      </c>
      <c r="B30" s="1" t="s">
        <v>81</v>
      </c>
      <c r="C30" s="3">
        <v>4.0</v>
      </c>
      <c r="D30" s="3">
        <v>1.0</v>
      </c>
      <c r="E30" s="3">
        <f t="shared" ref="E30:F30" si="30">(C30-average(C:C))/stdev(C:C)</f>
        <v>0.1985627281</v>
      </c>
      <c r="F30" s="3">
        <f t="shared" si="30"/>
        <v>0.4169132689</v>
      </c>
      <c r="G30" s="3">
        <f t="shared" si="3"/>
        <v>0.3077379985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3">
        <v>1077.0</v>
      </c>
      <c r="B31" s="1" t="s">
        <v>79</v>
      </c>
      <c r="C31" s="3">
        <v>4.0</v>
      </c>
      <c r="D31" s="3">
        <v>1.0</v>
      </c>
      <c r="E31" s="3">
        <f t="shared" ref="E31:F31" si="31">(C31-average(C:C))/stdev(C:C)</f>
        <v>0.1985627281</v>
      </c>
      <c r="F31" s="3">
        <f t="shared" si="31"/>
        <v>0.4169132689</v>
      </c>
      <c r="G31" s="3">
        <f t="shared" si="3"/>
        <v>0.3077379985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3">
        <v>1087.0</v>
      </c>
      <c r="B32" s="1" t="s">
        <v>83</v>
      </c>
      <c r="C32" s="3">
        <v>4.0</v>
      </c>
      <c r="D32" s="3">
        <v>1.0</v>
      </c>
      <c r="E32" s="3">
        <f t="shared" ref="E32:F32" si="32">(C32-average(C:C))/stdev(C:C)</f>
        <v>0.1985627281</v>
      </c>
      <c r="F32" s="3">
        <f t="shared" si="32"/>
        <v>0.4169132689</v>
      </c>
      <c r="G32" s="3">
        <f t="shared" si="3"/>
        <v>0.3077379985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3">
        <v>1092.0</v>
      </c>
      <c r="B33" s="1" t="s">
        <v>85</v>
      </c>
      <c r="C33" s="3">
        <v>4.0</v>
      </c>
      <c r="D33" s="3">
        <v>1.0</v>
      </c>
      <c r="E33" s="3">
        <f t="shared" ref="E33:F33" si="33">(C33-average(C:C))/stdev(C:C)</f>
        <v>0.1985627281</v>
      </c>
      <c r="F33" s="3">
        <f t="shared" si="33"/>
        <v>0.4169132689</v>
      </c>
      <c r="G33" s="3">
        <f t="shared" si="3"/>
        <v>0.3077379985</v>
      </c>
      <c r="H33" s="1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3">
        <v>1097.0</v>
      </c>
      <c r="B34" s="13" t="s">
        <v>86</v>
      </c>
      <c r="C34" s="3">
        <v>4.0</v>
      </c>
      <c r="D34" s="3">
        <v>1.0</v>
      </c>
      <c r="E34" s="3">
        <f t="shared" ref="E34:F34" si="34">(C34-average(C:C))/stdev(C:C)</f>
        <v>0.1985627281</v>
      </c>
      <c r="F34" s="3">
        <f t="shared" si="34"/>
        <v>0.4169132689</v>
      </c>
      <c r="G34" s="3">
        <f t="shared" si="3"/>
        <v>0.3077379985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3">
        <v>1117.0</v>
      </c>
      <c r="B35" s="1" t="s">
        <v>87</v>
      </c>
      <c r="C35" s="3">
        <v>4.0</v>
      </c>
      <c r="D35" s="14">
        <v>1.0</v>
      </c>
      <c r="E35" s="3">
        <f t="shared" ref="E35:F35" si="35">(C35-average(C:C))/stdev(C:C)</f>
        <v>0.1985627281</v>
      </c>
      <c r="F35" s="3">
        <f t="shared" si="35"/>
        <v>0.4169132689</v>
      </c>
      <c r="G35" s="3">
        <f t="shared" si="3"/>
        <v>0.3077379985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3">
        <v>1183.0</v>
      </c>
      <c r="B36" s="1" t="s">
        <v>88</v>
      </c>
      <c r="C36" s="3">
        <v>4.0</v>
      </c>
      <c r="D36" s="3">
        <v>1.0</v>
      </c>
      <c r="E36" s="3">
        <f t="shared" ref="E36:F36" si="36">(C36-average(C:C))/stdev(C:C)</f>
        <v>0.1985627281</v>
      </c>
      <c r="F36" s="3">
        <f t="shared" si="36"/>
        <v>0.4169132689</v>
      </c>
      <c r="G36" s="3">
        <f t="shared" si="3"/>
        <v>0.3077379985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3">
        <v>1221.0</v>
      </c>
      <c r="B37" s="1" t="s">
        <v>89</v>
      </c>
      <c r="C37" s="3">
        <v>4.0</v>
      </c>
      <c r="D37" s="3">
        <v>1.0</v>
      </c>
      <c r="E37" s="3">
        <f t="shared" ref="E37:F37" si="37">(C37-average(C:C))/stdev(C:C)</f>
        <v>0.1985627281</v>
      </c>
      <c r="F37" s="3">
        <f t="shared" si="37"/>
        <v>0.4169132689</v>
      </c>
      <c r="G37" s="3">
        <f t="shared" si="3"/>
        <v>0.3077379985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3">
        <v>1222.0</v>
      </c>
      <c r="B38" s="1" t="s">
        <v>91</v>
      </c>
      <c r="C38" s="3">
        <v>4.0</v>
      </c>
      <c r="D38" s="3">
        <v>1.0</v>
      </c>
      <c r="E38" s="3">
        <f t="shared" ref="E38:F38" si="38">(C38-average(C:C))/stdev(C:C)</f>
        <v>0.1985627281</v>
      </c>
      <c r="F38" s="3">
        <f t="shared" si="38"/>
        <v>0.4169132689</v>
      </c>
      <c r="G38" s="3">
        <f t="shared" si="3"/>
        <v>0.3077379985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3">
        <v>1233.0</v>
      </c>
      <c r="B39" s="1" t="s">
        <v>92</v>
      </c>
      <c r="C39" s="3">
        <v>4.0</v>
      </c>
      <c r="D39" s="3">
        <v>1.0</v>
      </c>
      <c r="E39" s="3">
        <f t="shared" ref="E39:F39" si="39">(C39-average(C:C))/stdev(C:C)</f>
        <v>0.1985627281</v>
      </c>
      <c r="F39" s="3">
        <f t="shared" si="39"/>
        <v>0.4169132689</v>
      </c>
      <c r="G39" s="3">
        <f t="shared" si="3"/>
        <v>0.3077379985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3">
        <v>1250.0</v>
      </c>
      <c r="B40" s="1" t="s">
        <v>93</v>
      </c>
      <c r="C40" s="3">
        <v>4.0</v>
      </c>
      <c r="D40" s="3">
        <v>1.0</v>
      </c>
      <c r="E40" s="3">
        <f t="shared" ref="E40:F40" si="40">(C40-average(C:C))/stdev(C:C)</f>
        <v>0.1985627281</v>
      </c>
      <c r="F40" s="3">
        <f t="shared" si="40"/>
        <v>0.4169132689</v>
      </c>
      <c r="G40" s="3">
        <f t="shared" si="3"/>
        <v>0.3077379985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3">
        <v>1251.0</v>
      </c>
      <c r="B41" s="1" t="s">
        <v>96</v>
      </c>
      <c r="C41" s="3">
        <v>4.0</v>
      </c>
      <c r="D41" s="3">
        <v>1.0</v>
      </c>
      <c r="E41" s="3">
        <f t="shared" ref="E41:F41" si="41">(C41-average(C:C))/stdev(C:C)</f>
        <v>0.1985627281</v>
      </c>
      <c r="F41" s="3">
        <f t="shared" si="41"/>
        <v>0.4169132689</v>
      </c>
      <c r="G41" s="3">
        <f t="shared" si="3"/>
        <v>0.3077379985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3">
        <v>1304.0</v>
      </c>
      <c r="B42" s="1" t="s">
        <v>97</v>
      </c>
      <c r="C42" s="3">
        <v>4.0</v>
      </c>
      <c r="D42" s="3">
        <v>1.0</v>
      </c>
      <c r="E42" s="3">
        <f t="shared" ref="E42:F42" si="42">(C42-average(C:C))/stdev(C:C)</f>
        <v>0.1985627281</v>
      </c>
      <c r="F42" s="3">
        <f t="shared" si="42"/>
        <v>0.4169132689</v>
      </c>
      <c r="G42" s="3">
        <f t="shared" si="3"/>
        <v>0.3077379985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3">
        <v>1318.0</v>
      </c>
      <c r="B43" s="1" t="s">
        <v>61</v>
      </c>
      <c r="C43" s="3">
        <v>4.0</v>
      </c>
      <c r="D43" s="3">
        <v>1.0</v>
      </c>
      <c r="E43" s="3">
        <f t="shared" ref="E43:F43" si="43">(C43-average(C:C))/stdev(C:C)</f>
        <v>0.1985627281</v>
      </c>
      <c r="F43" s="3">
        <f t="shared" si="43"/>
        <v>0.4169132689</v>
      </c>
      <c r="G43" s="3">
        <f t="shared" si="3"/>
        <v>0.3077379985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3">
        <v>1323.0</v>
      </c>
      <c r="B44" s="1" t="s">
        <v>98</v>
      </c>
      <c r="C44" s="3">
        <v>4.0</v>
      </c>
      <c r="D44" s="3">
        <v>0.0</v>
      </c>
      <c r="E44" s="3">
        <f t="shared" ref="E44:F44" si="44">(C44-average(C:C))/stdev(C:C)</f>
        <v>0.1985627281</v>
      </c>
      <c r="F44" s="3">
        <f t="shared" si="44"/>
        <v>-2.387775995</v>
      </c>
      <c r="G44" s="3">
        <f t="shared" si="3"/>
        <v>-1.094606633</v>
      </c>
      <c r="H44" s="12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3">
        <v>1349.0</v>
      </c>
      <c r="B45" s="1" t="s">
        <v>99</v>
      </c>
      <c r="C45" s="3">
        <v>4.0</v>
      </c>
      <c r="D45" s="3">
        <v>1.0</v>
      </c>
      <c r="E45" s="3">
        <f t="shared" ref="E45:F45" si="45">(C45-average(C:C))/stdev(C:C)</f>
        <v>0.1985627281</v>
      </c>
      <c r="F45" s="3">
        <f t="shared" si="45"/>
        <v>0.4169132689</v>
      </c>
      <c r="G45" s="3">
        <f t="shared" si="3"/>
        <v>0.3077379985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3">
        <v>1350.0</v>
      </c>
      <c r="B46" s="1" t="s">
        <v>100</v>
      </c>
      <c r="C46" s="3">
        <v>4.0</v>
      </c>
      <c r="D46" s="3">
        <v>1.0</v>
      </c>
      <c r="E46" s="3">
        <f t="shared" ref="E46:F46" si="46">(C46-average(C:C))/stdev(C:C)</f>
        <v>0.1985627281</v>
      </c>
      <c r="F46" s="3">
        <f t="shared" si="46"/>
        <v>0.4169132689</v>
      </c>
      <c r="G46" s="3">
        <f t="shared" si="3"/>
        <v>0.3077379985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3">
        <v>1358.0</v>
      </c>
      <c r="B47" s="1" t="s">
        <v>102</v>
      </c>
      <c r="C47" s="3">
        <v>4.0</v>
      </c>
      <c r="D47" s="3">
        <v>1.0</v>
      </c>
      <c r="E47" s="3">
        <f t="shared" ref="E47:F47" si="47">(C47-average(C:C))/stdev(C:C)</f>
        <v>0.1985627281</v>
      </c>
      <c r="F47" s="3">
        <f t="shared" si="47"/>
        <v>0.4169132689</v>
      </c>
      <c r="G47" s="3">
        <f t="shared" si="3"/>
        <v>0.3077379985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3">
        <v>1360.0</v>
      </c>
      <c r="B48" s="1" t="s">
        <v>103</v>
      </c>
      <c r="C48" s="3">
        <v>4.0</v>
      </c>
      <c r="D48" s="3">
        <v>1.0</v>
      </c>
      <c r="E48" s="3">
        <f t="shared" ref="E48:F48" si="48">(C48-average(C:C))/stdev(C:C)</f>
        <v>0.1985627281</v>
      </c>
      <c r="F48" s="3">
        <f t="shared" si="48"/>
        <v>0.4169132689</v>
      </c>
      <c r="G48" s="3">
        <f t="shared" si="3"/>
        <v>0.3077379985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3">
        <v>1362.0</v>
      </c>
      <c r="B49" s="1" t="s">
        <v>104</v>
      </c>
      <c r="C49" s="3">
        <v>4.0</v>
      </c>
      <c r="D49" s="3">
        <v>1.0</v>
      </c>
      <c r="E49" s="3">
        <f t="shared" ref="E49:F49" si="49">(C49-average(C:C))/stdev(C:C)</f>
        <v>0.1985627281</v>
      </c>
      <c r="F49" s="3">
        <f t="shared" si="49"/>
        <v>0.4169132689</v>
      </c>
      <c r="G49" s="3">
        <f t="shared" si="3"/>
        <v>0.3077379985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3">
        <v>1397.0</v>
      </c>
      <c r="B50" s="13" t="s">
        <v>106</v>
      </c>
      <c r="C50" s="3">
        <v>4.0</v>
      </c>
      <c r="D50" s="3">
        <v>1.0</v>
      </c>
      <c r="E50" s="3">
        <f t="shared" ref="E50:F50" si="50">(C50-average(C:C))/stdev(C:C)</f>
        <v>0.1985627281</v>
      </c>
      <c r="F50" s="3">
        <f t="shared" si="50"/>
        <v>0.4169132689</v>
      </c>
      <c r="G50" s="3">
        <f t="shared" si="3"/>
        <v>0.3077379985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3">
        <v>1401.0</v>
      </c>
      <c r="B51" s="1" t="s">
        <v>107</v>
      </c>
      <c r="C51" s="3">
        <v>4.0</v>
      </c>
      <c r="D51" s="3">
        <v>1.0</v>
      </c>
      <c r="E51" s="3">
        <f t="shared" ref="E51:F51" si="51">(C51-average(C:C))/stdev(C:C)</f>
        <v>0.1985627281</v>
      </c>
      <c r="F51" s="3">
        <f t="shared" si="51"/>
        <v>0.4169132689</v>
      </c>
      <c r="G51" s="3">
        <f t="shared" si="3"/>
        <v>0.3077379985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3">
        <v>1412.0</v>
      </c>
      <c r="B52" s="1" t="s">
        <v>109</v>
      </c>
      <c r="C52" s="3">
        <v>4.0</v>
      </c>
      <c r="D52" s="3">
        <v>1.0</v>
      </c>
      <c r="E52" s="3">
        <f t="shared" ref="E52:F52" si="52">(C52-average(C:C))/stdev(C:C)</f>
        <v>0.1985627281</v>
      </c>
      <c r="F52" s="3">
        <f t="shared" si="52"/>
        <v>0.4169132689</v>
      </c>
      <c r="G52" s="3">
        <f t="shared" si="3"/>
        <v>0.3077379985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3">
        <v>1416.0</v>
      </c>
      <c r="B53" s="1" t="s">
        <v>110</v>
      </c>
      <c r="C53" s="3">
        <v>4.0</v>
      </c>
      <c r="D53" s="3">
        <v>1.0</v>
      </c>
      <c r="E53" s="3">
        <f t="shared" ref="E53:F53" si="53">(C53-average(C:C))/stdev(C:C)</f>
        <v>0.1985627281</v>
      </c>
      <c r="F53" s="3">
        <f t="shared" si="53"/>
        <v>0.4169132689</v>
      </c>
      <c r="G53" s="3">
        <f t="shared" si="3"/>
        <v>0.3077379985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3">
        <v>1423.0</v>
      </c>
      <c r="B54" s="1" t="s">
        <v>84</v>
      </c>
      <c r="C54" s="3">
        <v>4.0</v>
      </c>
      <c r="D54" s="3">
        <v>1.0</v>
      </c>
      <c r="E54" s="3">
        <f t="shared" ref="E54:F54" si="54">(C54-average(C:C))/stdev(C:C)</f>
        <v>0.1985627281</v>
      </c>
      <c r="F54" s="3">
        <f t="shared" si="54"/>
        <v>0.4169132689</v>
      </c>
      <c r="G54" s="3">
        <f t="shared" si="3"/>
        <v>0.3077379985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3">
        <v>1426.0</v>
      </c>
      <c r="B55" s="1" t="s">
        <v>112</v>
      </c>
      <c r="C55" s="3">
        <v>4.0</v>
      </c>
      <c r="D55" s="3">
        <v>1.0</v>
      </c>
      <c r="E55" s="3">
        <f t="shared" ref="E55:F55" si="55">(C55-average(C:C))/stdev(C:C)</f>
        <v>0.1985627281</v>
      </c>
      <c r="F55" s="3">
        <f t="shared" si="55"/>
        <v>0.4169132689</v>
      </c>
      <c r="G55" s="3">
        <f t="shared" si="3"/>
        <v>0.3077379985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3">
        <v>1438.0</v>
      </c>
      <c r="B56" s="1" t="s">
        <v>95</v>
      </c>
      <c r="C56" s="3">
        <v>4.0</v>
      </c>
      <c r="D56" s="3">
        <v>1.0</v>
      </c>
      <c r="E56" s="3">
        <f t="shared" ref="E56:F56" si="56">(C56-average(C:C))/stdev(C:C)</f>
        <v>0.1985627281</v>
      </c>
      <c r="F56" s="3">
        <f t="shared" si="56"/>
        <v>0.4169132689</v>
      </c>
      <c r="G56" s="3">
        <f t="shared" si="3"/>
        <v>0.3077379985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3">
        <v>1439.0</v>
      </c>
      <c r="B57" s="1" t="s">
        <v>113</v>
      </c>
      <c r="C57" s="3">
        <v>4.0</v>
      </c>
      <c r="D57" s="3">
        <v>1.0</v>
      </c>
      <c r="E57" s="3">
        <f t="shared" ref="E57:F57" si="57">(C57-average(C:C))/stdev(C:C)</f>
        <v>0.1985627281</v>
      </c>
      <c r="F57" s="3">
        <f t="shared" si="57"/>
        <v>0.4169132689</v>
      </c>
      <c r="G57" s="3">
        <f t="shared" si="3"/>
        <v>0.3077379985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3">
        <v>1440.0</v>
      </c>
      <c r="B58" s="1" t="s">
        <v>115</v>
      </c>
      <c r="C58" s="3">
        <v>4.0</v>
      </c>
      <c r="D58" s="3">
        <v>1.0</v>
      </c>
      <c r="E58" s="3">
        <f t="shared" ref="E58:F58" si="58">(C58-average(C:C))/stdev(C:C)</f>
        <v>0.1985627281</v>
      </c>
      <c r="F58" s="3">
        <f t="shared" si="58"/>
        <v>0.4169132689</v>
      </c>
      <c r="G58" s="3">
        <f t="shared" si="3"/>
        <v>0.3077379985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3">
        <v>1444.0</v>
      </c>
      <c r="B59" s="1" t="s">
        <v>116</v>
      </c>
      <c r="C59" s="3">
        <v>4.0</v>
      </c>
      <c r="D59" s="3">
        <v>1.0</v>
      </c>
      <c r="E59" s="3">
        <f t="shared" ref="E59:F59" si="59">(C59-average(C:C))/stdev(C:C)</f>
        <v>0.1985627281</v>
      </c>
      <c r="F59" s="3">
        <f t="shared" si="59"/>
        <v>0.4169132689</v>
      </c>
      <c r="G59" s="3">
        <f t="shared" si="3"/>
        <v>0.3077379985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3">
        <v>1446.0</v>
      </c>
      <c r="B60" s="1" t="s">
        <v>118</v>
      </c>
      <c r="C60" s="3">
        <v>4.0</v>
      </c>
      <c r="D60" s="3">
        <v>1.0</v>
      </c>
      <c r="E60" s="3">
        <f t="shared" ref="E60:F60" si="60">(C60-average(C:C))/stdev(C:C)</f>
        <v>0.1985627281</v>
      </c>
      <c r="F60" s="3">
        <f t="shared" si="60"/>
        <v>0.4169132689</v>
      </c>
      <c r="G60" s="3">
        <f t="shared" si="3"/>
        <v>0.3077379985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3">
        <v>1448.0</v>
      </c>
      <c r="B61" s="1" t="s">
        <v>120</v>
      </c>
      <c r="C61" s="3">
        <v>4.0</v>
      </c>
      <c r="D61" s="3">
        <v>1.0</v>
      </c>
      <c r="E61" s="3">
        <f t="shared" ref="E61:F61" si="61">(C61-average(C:C))/stdev(C:C)</f>
        <v>0.1985627281</v>
      </c>
      <c r="F61" s="3">
        <f t="shared" si="61"/>
        <v>0.4169132689</v>
      </c>
      <c r="G61" s="3">
        <f t="shared" si="3"/>
        <v>0.3077379985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3">
        <v>1449.0</v>
      </c>
      <c r="B62" s="1" t="s">
        <v>121</v>
      </c>
      <c r="C62" s="3">
        <v>4.0</v>
      </c>
      <c r="D62" s="3">
        <v>1.0</v>
      </c>
      <c r="E62" s="3">
        <f t="shared" ref="E62:F62" si="62">(C62-average(C:C))/stdev(C:C)</f>
        <v>0.1985627281</v>
      </c>
      <c r="F62" s="3">
        <f t="shared" si="62"/>
        <v>0.4169132689</v>
      </c>
      <c r="G62" s="3">
        <f t="shared" si="3"/>
        <v>0.3077379985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3">
        <v>1451.0</v>
      </c>
      <c r="B63" s="1" t="s">
        <v>122</v>
      </c>
      <c r="C63" s="3">
        <v>4.0</v>
      </c>
      <c r="D63" s="3">
        <v>1.0</v>
      </c>
      <c r="E63" s="3">
        <f t="shared" ref="E63:F63" si="63">(C63-average(C:C))/stdev(C:C)</f>
        <v>0.1985627281</v>
      </c>
      <c r="F63" s="3">
        <f t="shared" si="63"/>
        <v>0.4169132689</v>
      </c>
      <c r="G63" s="3">
        <f t="shared" si="3"/>
        <v>0.3077379985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3">
        <v>1453.0</v>
      </c>
      <c r="B64" s="1" t="s">
        <v>123</v>
      </c>
      <c r="C64" s="3">
        <v>4.0</v>
      </c>
      <c r="D64" s="3">
        <v>1.0</v>
      </c>
      <c r="E64" s="3">
        <f t="shared" ref="E64:F64" si="64">(C64-average(C:C))/stdev(C:C)</f>
        <v>0.1985627281</v>
      </c>
      <c r="F64" s="3">
        <f t="shared" si="64"/>
        <v>0.4169132689</v>
      </c>
      <c r="G64" s="3">
        <f t="shared" si="3"/>
        <v>0.3077379985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3">
        <v>1454.0</v>
      </c>
      <c r="B65" s="1" t="s">
        <v>124</v>
      </c>
      <c r="C65" s="3">
        <v>4.0</v>
      </c>
      <c r="D65" s="3">
        <v>0.0</v>
      </c>
      <c r="E65" s="3">
        <f t="shared" ref="E65:F65" si="65">(C65-average(C:C))/stdev(C:C)</f>
        <v>0.1985627281</v>
      </c>
      <c r="F65" s="3">
        <f t="shared" si="65"/>
        <v>-2.387775995</v>
      </c>
      <c r="G65" s="3">
        <f t="shared" si="3"/>
        <v>-1.094606633</v>
      </c>
      <c r="H65" s="12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3">
        <v>1458.0</v>
      </c>
      <c r="B66" s="1" t="s">
        <v>125</v>
      </c>
      <c r="C66" s="3">
        <v>4.0</v>
      </c>
      <c r="D66" s="3">
        <v>1.0</v>
      </c>
      <c r="E66" s="3">
        <f t="shared" ref="E66:F66" si="66">(C66-average(C:C))/stdev(C:C)</f>
        <v>0.1985627281</v>
      </c>
      <c r="F66" s="3">
        <f t="shared" si="66"/>
        <v>0.4169132689</v>
      </c>
      <c r="G66" s="3">
        <f t="shared" si="3"/>
        <v>0.3077379985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3">
        <v>1459.0</v>
      </c>
      <c r="B67" s="1" t="s">
        <v>126</v>
      </c>
      <c r="C67" s="3">
        <v>4.0</v>
      </c>
      <c r="D67" s="3">
        <v>1.0</v>
      </c>
      <c r="E67" s="3">
        <f t="shared" ref="E67:F67" si="67">(C67-average(C:C))/stdev(C:C)</f>
        <v>0.1985627281</v>
      </c>
      <c r="F67" s="3">
        <f t="shared" si="67"/>
        <v>0.4169132689</v>
      </c>
      <c r="G67" s="3">
        <f t="shared" si="3"/>
        <v>0.3077379985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3">
        <v>1460.0</v>
      </c>
      <c r="B68" s="1" t="s">
        <v>127</v>
      </c>
      <c r="C68" s="3">
        <v>4.0</v>
      </c>
      <c r="D68" s="3">
        <v>1.0</v>
      </c>
      <c r="E68" s="3">
        <f t="shared" ref="E68:F68" si="68">(C68-average(C:C))/stdev(C:C)</f>
        <v>0.1985627281</v>
      </c>
      <c r="F68" s="3">
        <f t="shared" si="68"/>
        <v>0.4169132689</v>
      </c>
      <c r="G68" s="3">
        <f t="shared" si="3"/>
        <v>0.3077379985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3">
        <v>1462.0</v>
      </c>
      <c r="B69" s="1" t="s">
        <v>128</v>
      </c>
      <c r="C69" s="3">
        <v>4.0</v>
      </c>
      <c r="D69" s="3">
        <v>1.0</v>
      </c>
      <c r="E69" s="3">
        <f t="shared" ref="E69:F69" si="69">(C69-average(C:C))/stdev(C:C)</f>
        <v>0.1985627281</v>
      </c>
      <c r="F69" s="3">
        <f t="shared" si="69"/>
        <v>0.4169132689</v>
      </c>
      <c r="G69" s="3">
        <f t="shared" si="3"/>
        <v>0.3077379985</v>
      </c>
      <c r="H69" s="12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3">
        <v>1464.0</v>
      </c>
      <c r="B70" s="1" t="s">
        <v>129</v>
      </c>
      <c r="C70" s="3">
        <v>4.0</v>
      </c>
      <c r="D70" s="3">
        <v>1.0</v>
      </c>
      <c r="E70" s="3">
        <f t="shared" ref="E70:F70" si="70">(C70-average(C:C))/stdev(C:C)</f>
        <v>0.1985627281</v>
      </c>
      <c r="F70" s="3">
        <f t="shared" si="70"/>
        <v>0.4169132689</v>
      </c>
      <c r="G70" s="3">
        <f t="shared" si="3"/>
        <v>0.3077379985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3">
        <v>1467.0</v>
      </c>
      <c r="B71" s="13" t="s">
        <v>130</v>
      </c>
      <c r="C71" s="3">
        <v>4.0</v>
      </c>
      <c r="D71" s="3">
        <v>1.0</v>
      </c>
      <c r="E71" s="3">
        <f t="shared" ref="E71:F71" si="71">(C71-average(C:C))/stdev(C:C)</f>
        <v>0.1985627281</v>
      </c>
      <c r="F71" s="3">
        <f t="shared" si="71"/>
        <v>0.4169132689</v>
      </c>
      <c r="G71" s="3">
        <f t="shared" si="3"/>
        <v>0.3077379985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3">
        <v>1468.0</v>
      </c>
      <c r="B72" s="1" t="s">
        <v>131</v>
      </c>
      <c r="C72" s="3">
        <v>4.0</v>
      </c>
      <c r="D72" s="3">
        <v>0.0</v>
      </c>
      <c r="E72" s="3">
        <f t="shared" ref="E72:F72" si="72">(C72-average(C:C))/stdev(C:C)</f>
        <v>0.1985627281</v>
      </c>
      <c r="F72" s="3">
        <f t="shared" si="72"/>
        <v>-2.387775995</v>
      </c>
      <c r="G72" s="3">
        <f t="shared" si="3"/>
        <v>-1.094606633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3">
        <v>1470.0</v>
      </c>
      <c r="B73" s="1" t="s">
        <v>132</v>
      </c>
      <c r="C73" s="3">
        <v>4.0</v>
      </c>
      <c r="D73" s="3">
        <v>1.0</v>
      </c>
      <c r="E73" s="3">
        <f t="shared" ref="E73:F73" si="73">(C73-average(C:C))/stdev(C:C)</f>
        <v>0.1985627281</v>
      </c>
      <c r="F73" s="3">
        <f t="shared" si="73"/>
        <v>0.4169132689</v>
      </c>
      <c r="G73" s="3">
        <f t="shared" si="3"/>
        <v>0.3077379985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3">
        <v>1476.0</v>
      </c>
      <c r="B74" s="1" t="s">
        <v>133</v>
      </c>
      <c r="C74" s="3">
        <v>4.0</v>
      </c>
      <c r="D74" s="3">
        <v>1.0</v>
      </c>
      <c r="E74" s="3">
        <f t="shared" ref="E74:F74" si="74">(C74-average(C:C))/stdev(C:C)</f>
        <v>0.1985627281</v>
      </c>
      <c r="F74" s="3">
        <f t="shared" si="74"/>
        <v>0.4169132689</v>
      </c>
      <c r="G74" s="3">
        <f t="shared" si="3"/>
        <v>0.3077379985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3">
        <v>1480.0</v>
      </c>
      <c r="B75" s="1" t="s">
        <v>111</v>
      </c>
      <c r="C75" s="3">
        <v>4.0</v>
      </c>
      <c r="D75" s="3">
        <v>1.0</v>
      </c>
      <c r="E75" s="3">
        <f t="shared" ref="E75:F75" si="75">(C75-average(C:C))/stdev(C:C)</f>
        <v>0.1985627281</v>
      </c>
      <c r="F75" s="3">
        <f t="shared" si="75"/>
        <v>0.4169132689</v>
      </c>
      <c r="G75" s="3">
        <f t="shared" si="3"/>
        <v>0.3077379985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3">
        <v>1481.0</v>
      </c>
      <c r="B76" s="1" t="s">
        <v>134</v>
      </c>
      <c r="C76" s="3">
        <v>4.0</v>
      </c>
      <c r="D76" s="3">
        <v>1.0</v>
      </c>
      <c r="E76" s="3">
        <f t="shared" ref="E76:F76" si="76">(C76-average(C:C))/stdev(C:C)</f>
        <v>0.1985627281</v>
      </c>
      <c r="F76" s="3">
        <f t="shared" si="76"/>
        <v>0.4169132689</v>
      </c>
      <c r="G76" s="3">
        <f t="shared" si="3"/>
        <v>0.3077379985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3">
        <v>1493.0</v>
      </c>
      <c r="B77" s="1" t="s">
        <v>136</v>
      </c>
      <c r="C77" s="3">
        <v>4.0</v>
      </c>
      <c r="D77" s="3">
        <v>1.0</v>
      </c>
      <c r="E77" s="3">
        <f t="shared" ref="E77:F77" si="77">(C77-average(C:C))/stdev(C:C)</f>
        <v>0.1985627281</v>
      </c>
      <c r="F77" s="3">
        <f t="shared" si="77"/>
        <v>0.4169132689</v>
      </c>
      <c r="G77" s="3">
        <f t="shared" si="3"/>
        <v>0.3077379985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3">
        <v>1505.0</v>
      </c>
      <c r="B78" s="1" t="s">
        <v>137</v>
      </c>
      <c r="C78" s="3">
        <v>4.0</v>
      </c>
      <c r="D78" s="3">
        <v>0.0</v>
      </c>
      <c r="E78" s="3">
        <f t="shared" ref="E78:F78" si="78">(C78-average(C:C))/stdev(C:C)</f>
        <v>0.1985627281</v>
      </c>
      <c r="F78" s="3">
        <f t="shared" si="78"/>
        <v>-2.387775995</v>
      </c>
      <c r="G78" s="3">
        <f t="shared" si="3"/>
        <v>-1.094606633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3">
        <v>1516.0</v>
      </c>
      <c r="B79" s="1" t="s">
        <v>138</v>
      </c>
      <c r="C79" s="3">
        <v>4.0</v>
      </c>
      <c r="D79" s="3">
        <v>0.0</v>
      </c>
      <c r="E79" s="3">
        <f t="shared" ref="E79:F79" si="79">(C79-average(C:C))/stdev(C:C)</f>
        <v>0.1985627281</v>
      </c>
      <c r="F79" s="3">
        <f t="shared" si="79"/>
        <v>-2.387775995</v>
      </c>
      <c r="G79" s="3">
        <f t="shared" si="3"/>
        <v>-1.094606633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3">
        <v>1517.0</v>
      </c>
      <c r="B80" s="1" t="s">
        <v>140</v>
      </c>
      <c r="C80" s="3">
        <v>4.0</v>
      </c>
      <c r="D80" s="3">
        <v>0.0</v>
      </c>
      <c r="E80" s="3">
        <f t="shared" ref="E80:F80" si="80">(C80-average(C:C))/stdev(C:C)</f>
        <v>0.1985627281</v>
      </c>
      <c r="F80" s="3">
        <f t="shared" si="80"/>
        <v>-2.387775995</v>
      </c>
      <c r="G80" s="3">
        <f t="shared" si="3"/>
        <v>-1.094606633</v>
      </c>
      <c r="H80" s="12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3">
        <v>1518.0</v>
      </c>
      <c r="B81" s="1" t="s">
        <v>141</v>
      </c>
      <c r="C81" s="3">
        <v>4.0</v>
      </c>
      <c r="D81" s="1"/>
      <c r="E81" s="3">
        <f t="shared" ref="E81:F81" si="81">(C81-average(C:C))/stdev(C:C)</f>
        <v>0.1985627281</v>
      </c>
      <c r="F81" s="3">
        <f t="shared" si="81"/>
        <v>-2.387775995</v>
      </c>
      <c r="G81" s="3">
        <f t="shared" si="3"/>
        <v>-1.094606633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3">
        <v>1519.0</v>
      </c>
      <c r="B82" s="1" t="s">
        <v>142</v>
      </c>
      <c r="C82" s="3">
        <v>4.0</v>
      </c>
      <c r="D82" s="3">
        <v>0.0</v>
      </c>
      <c r="E82" s="3">
        <f t="shared" ref="E82:F82" si="82">(C82-average(C:C))/stdev(C:C)</f>
        <v>0.1985627281</v>
      </c>
      <c r="F82" s="3">
        <f t="shared" si="82"/>
        <v>-2.387775995</v>
      </c>
      <c r="G82" s="3">
        <f t="shared" si="3"/>
        <v>-1.094606633</v>
      </c>
      <c r="H82" s="12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3">
        <v>1529.0</v>
      </c>
      <c r="B83" s="1" t="s">
        <v>143</v>
      </c>
      <c r="C83" s="3">
        <v>4.0</v>
      </c>
      <c r="D83" s="3">
        <v>0.0</v>
      </c>
      <c r="E83" s="3">
        <f t="shared" ref="E83:F83" si="83">(C83-average(C:C))/stdev(C:C)</f>
        <v>0.1985627281</v>
      </c>
      <c r="F83" s="3">
        <f t="shared" si="83"/>
        <v>-2.387775995</v>
      </c>
      <c r="G83" s="3">
        <f t="shared" si="3"/>
        <v>-1.094606633</v>
      </c>
      <c r="H83" s="12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3">
        <v>1552.0</v>
      </c>
      <c r="B84" s="1" t="s">
        <v>144</v>
      </c>
      <c r="C84" s="3">
        <v>4.0</v>
      </c>
      <c r="D84" s="3">
        <v>0.0</v>
      </c>
      <c r="E84" s="3">
        <f t="shared" ref="E84:F84" si="84">(C84-average(C:C))/stdev(C:C)</f>
        <v>0.1985627281</v>
      </c>
      <c r="F84" s="3">
        <f t="shared" si="84"/>
        <v>-2.387775995</v>
      </c>
      <c r="G84" s="3">
        <f t="shared" si="3"/>
        <v>-1.094606633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3">
        <v>1569.0</v>
      </c>
      <c r="B85" s="1" t="s">
        <v>146</v>
      </c>
      <c r="C85" s="3">
        <v>4.0</v>
      </c>
      <c r="D85" s="3">
        <v>1.0</v>
      </c>
      <c r="E85" s="3">
        <f t="shared" ref="E85:F85" si="85">(C85-average(C:C))/stdev(C:C)</f>
        <v>0.1985627281</v>
      </c>
      <c r="F85" s="3">
        <f t="shared" si="85"/>
        <v>0.4169132689</v>
      </c>
      <c r="G85" s="3">
        <f t="shared" si="3"/>
        <v>0.3077379985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3">
        <v>1571.0</v>
      </c>
      <c r="B86" s="1" t="s">
        <v>117</v>
      </c>
      <c r="C86" s="3">
        <v>4.0</v>
      </c>
      <c r="D86" s="3">
        <v>1.0</v>
      </c>
      <c r="E86" s="3">
        <f t="shared" ref="E86:F86" si="86">(C86-average(C:C))/stdev(C:C)</f>
        <v>0.1985627281</v>
      </c>
      <c r="F86" s="3">
        <f t="shared" si="86"/>
        <v>0.4169132689</v>
      </c>
      <c r="G86" s="3">
        <f t="shared" si="3"/>
        <v>0.3077379985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3">
        <v>1581.0</v>
      </c>
      <c r="B87" s="1" t="s">
        <v>147</v>
      </c>
      <c r="C87" s="3">
        <v>4.0</v>
      </c>
      <c r="D87" s="3">
        <v>0.0</v>
      </c>
      <c r="E87" s="3">
        <f t="shared" ref="E87:F87" si="87">(C87-average(C:C))/stdev(C:C)</f>
        <v>0.1985627281</v>
      </c>
      <c r="F87" s="3">
        <f t="shared" si="87"/>
        <v>-2.387775995</v>
      </c>
      <c r="G87" s="3">
        <f t="shared" si="3"/>
        <v>-1.094606633</v>
      </c>
      <c r="H87" s="12"/>
      <c r="I87" s="4"/>
      <c r="J87" s="4"/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3">
        <v>1586.0</v>
      </c>
      <c r="B88" s="1" t="s">
        <v>148</v>
      </c>
      <c r="C88" s="3">
        <v>4.0</v>
      </c>
      <c r="D88" s="3">
        <v>0.0</v>
      </c>
      <c r="E88" s="3">
        <f t="shared" ref="E88:F88" si="88">(C88-average(C:C))/stdev(C:C)</f>
        <v>0.1985627281</v>
      </c>
      <c r="F88" s="3">
        <f t="shared" si="88"/>
        <v>-2.387775995</v>
      </c>
      <c r="G88" s="3">
        <f t="shared" si="3"/>
        <v>-1.094606633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3">
        <v>1590.0</v>
      </c>
      <c r="B89" s="1" t="s">
        <v>149</v>
      </c>
      <c r="C89" s="3">
        <v>4.0</v>
      </c>
      <c r="D89" s="3">
        <v>1.0</v>
      </c>
      <c r="E89" s="3">
        <f t="shared" ref="E89:F89" si="89">(C89-average(C:C))/stdev(C:C)</f>
        <v>0.1985627281</v>
      </c>
      <c r="F89" s="3">
        <f t="shared" si="89"/>
        <v>0.4169132689</v>
      </c>
      <c r="G89" s="3">
        <f t="shared" si="3"/>
        <v>0.3077379985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3">
        <v>1591.0</v>
      </c>
      <c r="B90" s="1" t="s">
        <v>150</v>
      </c>
      <c r="C90" s="3">
        <v>2.0</v>
      </c>
      <c r="D90" s="3">
        <v>0.0</v>
      </c>
      <c r="E90" s="3">
        <f t="shared" ref="E90:F90" si="90">(C90-average(C:C))/stdev(C:C)</f>
        <v>-5.361193659</v>
      </c>
      <c r="F90" s="3">
        <f t="shared" si="90"/>
        <v>-2.387775995</v>
      </c>
      <c r="G90" s="3">
        <f t="shared" si="3"/>
        <v>-3.874484827</v>
      </c>
      <c r="H90" s="12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3">
        <v>1594.0</v>
      </c>
      <c r="B91" s="1" t="s">
        <v>152</v>
      </c>
      <c r="C91" s="3">
        <v>4.0</v>
      </c>
      <c r="D91" s="3">
        <v>1.0</v>
      </c>
      <c r="E91" s="3">
        <f t="shared" ref="E91:F91" si="91">(C91-average(C:C))/stdev(C:C)</f>
        <v>0.1985627281</v>
      </c>
      <c r="F91" s="3">
        <f t="shared" si="91"/>
        <v>0.4169132689</v>
      </c>
      <c r="G91" s="3">
        <f t="shared" si="3"/>
        <v>0.3077379985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3">
        <v>1595.0</v>
      </c>
      <c r="B92" s="1" t="s">
        <v>90</v>
      </c>
      <c r="C92" s="3">
        <v>4.0</v>
      </c>
      <c r="D92" s="3">
        <v>1.0</v>
      </c>
      <c r="E92" s="3">
        <f t="shared" ref="E92:F92" si="92">(C92-average(C:C))/stdev(C:C)</f>
        <v>0.1985627281</v>
      </c>
      <c r="F92" s="3">
        <f t="shared" si="92"/>
        <v>0.4169132689</v>
      </c>
      <c r="G92" s="3">
        <f t="shared" si="3"/>
        <v>0.3077379985</v>
      </c>
      <c r="H92" s="1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3">
        <v>1597.0</v>
      </c>
      <c r="B93" s="1" t="s">
        <v>94</v>
      </c>
      <c r="C93" s="3">
        <v>4.0</v>
      </c>
      <c r="D93" s="3">
        <v>1.0</v>
      </c>
      <c r="E93" s="3">
        <f t="shared" ref="E93:F93" si="93">(C93-average(C:C))/stdev(C:C)</f>
        <v>0.1985627281</v>
      </c>
      <c r="F93" s="3">
        <f t="shared" si="93"/>
        <v>0.4169132689</v>
      </c>
      <c r="G93" s="3">
        <f t="shared" si="3"/>
        <v>0.3077379985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3">
        <v>1606.0</v>
      </c>
      <c r="B94" s="1" t="s">
        <v>155</v>
      </c>
      <c r="C94" s="3">
        <v>4.0</v>
      </c>
      <c r="D94" s="3">
        <v>1.0</v>
      </c>
      <c r="E94" s="3">
        <f t="shared" ref="E94:F94" si="94">(C94-average(C:C))/stdev(C:C)</f>
        <v>0.1985627281</v>
      </c>
      <c r="F94" s="3">
        <f t="shared" si="94"/>
        <v>0.4169132689</v>
      </c>
      <c r="G94" s="3">
        <f t="shared" si="3"/>
        <v>0.3077379985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3">
        <v>1607.0</v>
      </c>
      <c r="B95" s="1" t="s">
        <v>156</v>
      </c>
      <c r="C95" s="3">
        <v>4.0</v>
      </c>
      <c r="D95" s="3">
        <v>1.0</v>
      </c>
      <c r="E95" s="3">
        <f t="shared" ref="E95:F95" si="95">(C95-average(C:C))/stdev(C:C)</f>
        <v>0.1985627281</v>
      </c>
      <c r="F95" s="3">
        <f t="shared" si="95"/>
        <v>0.4169132689</v>
      </c>
      <c r="G95" s="3">
        <f t="shared" si="3"/>
        <v>0.3077379985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3">
        <v>1608.0</v>
      </c>
      <c r="B96" s="1" t="s">
        <v>157</v>
      </c>
      <c r="C96" s="3">
        <v>4.0</v>
      </c>
      <c r="D96" s="3">
        <v>0.0</v>
      </c>
      <c r="E96" s="3">
        <f t="shared" ref="E96:F96" si="96">(C96-average(C:C))/stdev(C:C)</f>
        <v>0.1985627281</v>
      </c>
      <c r="F96" s="3">
        <f t="shared" si="96"/>
        <v>-2.387775995</v>
      </c>
      <c r="G96" s="3">
        <f t="shared" si="3"/>
        <v>-1.094606633</v>
      </c>
      <c r="H96" s="12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3">
        <v>1609.0</v>
      </c>
      <c r="B97" s="1" t="s">
        <v>158</v>
      </c>
      <c r="C97" s="3">
        <v>4.0</v>
      </c>
      <c r="D97" s="3">
        <v>0.0</v>
      </c>
      <c r="E97" s="3">
        <f t="shared" ref="E97:F97" si="97">(C97-average(C:C))/stdev(C:C)</f>
        <v>0.1985627281</v>
      </c>
      <c r="F97" s="3">
        <f t="shared" si="97"/>
        <v>-2.387775995</v>
      </c>
      <c r="G97" s="3">
        <f t="shared" si="3"/>
        <v>-1.094606633</v>
      </c>
      <c r="H97" s="12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3">
        <v>1615.0</v>
      </c>
      <c r="B98" s="1" t="s">
        <v>160</v>
      </c>
      <c r="C98" s="3">
        <v>4.0</v>
      </c>
      <c r="D98" s="3">
        <v>1.0</v>
      </c>
      <c r="E98" s="3">
        <f t="shared" ref="E98:F98" si="98">(C98-average(C:C))/stdev(C:C)</f>
        <v>0.1985627281</v>
      </c>
      <c r="F98" s="3">
        <f t="shared" si="98"/>
        <v>0.4169132689</v>
      </c>
      <c r="G98" s="3">
        <f t="shared" si="3"/>
        <v>0.3077379985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3">
        <v>1616.0</v>
      </c>
      <c r="B99" s="1" t="s">
        <v>161</v>
      </c>
      <c r="C99" s="3">
        <v>4.0</v>
      </c>
      <c r="D99" s="3">
        <v>1.0</v>
      </c>
      <c r="E99" s="3">
        <f t="shared" ref="E99:F99" si="99">(C99-average(C:C))/stdev(C:C)</f>
        <v>0.1985627281</v>
      </c>
      <c r="F99" s="3">
        <f t="shared" si="99"/>
        <v>0.4169132689</v>
      </c>
      <c r="G99" s="3">
        <f t="shared" si="3"/>
        <v>0.3077379985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3">
        <v>1617.0</v>
      </c>
      <c r="B100" s="1" t="s">
        <v>162</v>
      </c>
      <c r="C100" s="3">
        <v>2.0</v>
      </c>
      <c r="D100" s="3">
        <v>0.0</v>
      </c>
      <c r="E100" s="3">
        <f t="shared" ref="E100:F100" si="100">(C100-average(C:C))/stdev(C:C)</f>
        <v>-5.361193659</v>
      </c>
      <c r="F100" s="3">
        <f t="shared" si="100"/>
        <v>-2.387775995</v>
      </c>
      <c r="G100" s="3">
        <f t="shared" si="3"/>
        <v>-3.874484827</v>
      </c>
      <c r="H100" s="12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3">
        <v>1630.0</v>
      </c>
      <c r="B101" s="1" t="s">
        <v>154</v>
      </c>
      <c r="C101" s="3">
        <v>4.0</v>
      </c>
      <c r="D101" s="3">
        <v>1.0</v>
      </c>
      <c r="E101" s="3">
        <f t="shared" ref="E101:F101" si="101">(C101-average(C:C))/stdev(C:C)</f>
        <v>0.1985627281</v>
      </c>
      <c r="F101" s="3">
        <f t="shared" si="101"/>
        <v>0.4169132689</v>
      </c>
      <c r="G101" s="3">
        <f t="shared" si="3"/>
        <v>0.3077379985</v>
      </c>
      <c r="H101" s="1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3">
        <v>1650.0</v>
      </c>
      <c r="B102" s="1" t="s">
        <v>164</v>
      </c>
      <c r="C102" s="3">
        <v>3.0</v>
      </c>
      <c r="D102" s="3">
        <v>0.0</v>
      </c>
      <c r="E102" s="3">
        <f t="shared" ref="E102:F102" si="102">(C102-average(C:C))/stdev(C:C)</f>
        <v>-2.581315466</v>
      </c>
      <c r="F102" s="3">
        <f t="shared" si="102"/>
        <v>-2.387775995</v>
      </c>
      <c r="G102" s="3">
        <f t="shared" si="3"/>
        <v>-2.48454573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3">
        <v>1655.0</v>
      </c>
      <c r="B103" s="1" t="s">
        <v>165</v>
      </c>
      <c r="C103" s="3">
        <v>4.0</v>
      </c>
      <c r="D103" s="3">
        <v>1.0</v>
      </c>
      <c r="E103" s="3">
        <f t="shared" ref="E103:F103" si="103">(C103-average(C:C))/stdev(C:C)</f>
        <v>0.1985627281</v>
      </c>
      <c r="F103" s="3">
        <f t="shared" si="103"/>
        <v>0.4169132689</v>
      </c>
      <c r="G103" s="3">
        <f t="shared" si="3"/>
        <v>0.3077379985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3">
        <v>1672.0</v>
      </c>
      <c r="B104" s="1" t="s">
        <v>166</v>
      </c>
      <c r="C104" s="3">
        <v>2.0</v>
      </c>
      <c r="D104" s="3">
        <v>0.0</v>
      </c>
      <c r="E104" s="3">
        <f t="shared" ref="E104:F104" si="104">(C104-average(C:C))/stdev(C:C)</f>
        <v>-5.361193659</v>
      </c>
      <c r="F104" s="3">
        <f t="shared" si="104"/>
        <v>-2.387775995</v>
      </c>
      <c r="G104" s="3">
        <f t="shared" si="3"/>
        <v>-3.874484827</v>
      </c>
      <c r="H104" s="12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3">
        <v>1707.0</v>
      </c>
      <c r="B105" s="1" t="s">
        <v>167</v>
      </c>
      <c r="C105" s="3">
        <v>4.0</v>
      </c>
      <c r="D105" s="3">
        <v>1.0</v>
      </c>
      <c r="E105" s="3">
        <f t="shared" ref="E105:F105" si="105">(C105-average(C:C))/stdev(C:C)</f>
        <v>0.1985627281</v>
      </c>
      <c r="F105" s="3">
        <f t="shared" si="105"/>
        <v>0.4169132689</v>
      </c>
      <c r="G105" s="3">
        <f t="shared" si="3"/>
        <v>0.3077379985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3">
        <v>1708.0</v>
      </c>
      <c r="B106" s="1" t="s">
        <v>101</v>
      </c>
      <c r="C106" s="3">
        <v>4.0</v>
      </c>
      <c r="D106" s="3">
        <v>1.0</v>
      </c>
      <c r="E106" s="3">
        <f t="shared" ref="E106:F106" si="106">(C106-average(C:C))/stdev(C:C)</f>
        <v>0.1985627281</v>
      </c>
      <c r="F106" s="3">
        <f t="shared" si="106"/>
        <v>0.4169132689</v>
      </c>
      <c r="G106" s="3">
        <f t="shared" si="3"/>
        <v>0.3077379985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3">
        <v>1711.0</v>
      </c>
      <c r="B107" s="13" t="s">
        <v>169</v>
      </c>
      <c r="C107" s="3">
        <v>4.0</v>
      </c>
      <c r="D107" s="14">
        <v>1.0</v>
      </c>
      <c r="E107" s="3">
        <f t="shared" ref="E107:F107" si="107">(C107-average(C:C))/stdev(C:C)</f>
        <v>0.1985627281</v>
      </c>
      <c r="F107" s="3">
        <f t="shared" si="107"/>
        <v>0.4169132689</v>
      </c>
      <c r="G107" s="3">
        <f t="shared" si="3"/>
        <v>0.3077379985</v>
      </c>
      <c r="H107" s="12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3">
        <v>1712.0</v>
      </c>
      <c r="B108" s="1" t="s">
        <v>168</v>
      </c>
      <c r="C108" s="3">
        <v>4.0</v>
      </c>
      <c r="D108" s="3">
        <v>1.0</v>
      </c>
      <c r="E108" s="3">
        <f t="shared" ref="E108:F108" si="108">(C108-average(C:C))/stdev(C:C)</f>
        <v>0.1985627281</v>
      </c>
      <c r="F108" s="3">
        <f t="shared" si="108"/>
        <v>0.4169132689</v>
      </c>
      <c r="G108" s="3">
        <f t="shared" si="3"/>
        <v>0.3077379985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3">
        <v>1713.0</v>
      </c>
      <c r="B109" s="1" t="s">
        <v>170</v>
      </c>
      <c r="C109" s="3">
        <v>4.0</v>
      </c>
      <c r="D109" s="3">
        <v>1.0</v>
      </c>
      <c r="E109" s="3">
        <f t="shared" ref="E109:F109" si="109">(C109-average(C:C))/stdev(C:C)</f>
        <v>0.1985627281</v>
      </c>
      <c r="F109" s="3">
        <f t="shared" si="109"/>
        <v>0.4169132689</v>
      </c>
      <c r="G109" s="3">
        <f t="shared" si="3"/>
        <v>0.3077379985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3">
        <v>1714.0</v>
      </c>
      <c r="B110" s="1" t="s">
        <v>69</v>
      </c>
      <c r="C110" s="3">
        <v>4.0</v>
      </c>
      <c r="D110" s="3">
        <v>1.0</v>
      </c>
      <c r="E110" s="3">
        <f t="shared" ref="E110:F110" si="110">(C110-average(C:C))/stdev(C:C)</f>
        <v>0.1985627281</v>
      </c>
      <c r="F110" s="3">
        <f t="shared" si="110"/>
        <v>0.4169132689</v>
      </c>
      <c r="G110" s="3">
        <f t="shared" si="3"/>
        <v>0.3077379985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3">
        <v>1715.0</v>
      </c>
      <c r="B111" s="1" t="s">
        <v>119</v>
      </c>
      <c r="C111" s="3">
        <v>4.0</v>
      </c>
      <c r="D111" s="3">
        <v>1.0</v>
      </c>
      <c r="E111" s="3">
        <f t="shared" ref="E111:F111" si="111">(C111-average(C:C))/stdev(C:C)</f>
        <v>0.1985627281</v>
      </c>
      <c r="F111" s="3">
        <f t="shared" si="111"/>
        <v>0.4169132689</v>
      </c>
      <c r="G111" s="3">
        <f t="shared" si="3"/>
        <v>0.3077379985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3">
        <v>1716.0</v>
      </c>
      <c r="B112" s="1" t="s">
        <v>114</v>
      </c>
      <c r="C112" s="3">
        <v>4.0</v>
      </c>
      <c r="D112" s="3">
        <v>1.0</v>
      </c>
      <c r="E112" s="3">
        <f t="shared" ref="E112:F112" si="112">(C112-average(C:C))/stdev(C:C)</f>
        <v>0.1985627281</v>
      </c>
      <c r="F112" s="3">
        <f t="shared" si="112"/>
        <v>0.4169132689</v>
      </c>
      <c r="G112" s="3">
        <f t="shared" si="3"/>
        <v>0.3077379985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3">
        <v>1717.0</v>
      </c>
      <c r="B113" s="1" t="s">
        <v>172</v>
      </c>
      <c r="C113" s="3">
        <v>4.0</v>
      </c>
      <c r="D113" s="3">
        <v>1.0</v>
      </c>
      <c r="E113" s="3">
        <f t="shared" ref="E113:F113" si="113">(C113-average(C:C))/stdev(C:C)</f>
        <v>0.1985627281</v>
      </c>
      <c r="F113" s="3">
        <f t="shared" si="113"/>
        <v>0.4169132689</v>
      </c>
      <c r="G113" s="3">
        <f t="shared" si="3"/>
        <v>0.3077379985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3">
        <v>1719.0</v>
      </c>
      <c r="B114" s="1" t="s">
        <v>173</v>
      </c>
      <c r="C114" s="3">
        <v>4.0</v>
      </c>
      <c r="D114" s="3">
        <v>1.0</v>
      </c>
      <c r="E114" s="3">
        <f t="shared" ref="E114:F114" si="114">(C114-average(C:C))/stdev(C:C)</f>
        <v>0.1985627281</v>
      </c>
      <c r="F114" s="3">
        <f t="shared" si="114"/>
        <v>0.4169132689</v>
      </c>
      <c r="G114" s="3">
        <f t="shared" si="3"/>
        <v>0.3077379985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3">
        <v>1721.0</v>
      </c>
      <c r="B115" s="1" t="s">
        <v>174</v>
      </c>
      <c r="C115" s="3">
        <v>4.0</v>
      </c>
      <c r="D115" s="3">
        <v>1.0</v>
      </c>
      <c r="E115" s="3">
        <f t="shared" ref="E115:F115" si="115">(C115-average(C:C))/stdev(C:C)</f>
        <v>0.1985627281</v>
      </c>
      <c r="F115" s="3">
        <f t="shared" si="115"/>
        <v>0.4169132689</v>
      </c>
      <c r="G115" s="3">
        <f t="shared" si="3"/>
        <v>0.3077379985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3">
        <v>1723.0</v>
      </c>
      <c r="B116" s="1" t="s">
        <v>175</v>
      </c>
      <c r="C116" s="3">
        <v>4.0</v>
      </c>
      <c r="D116" s="3">
        <v>1.0</v>
      </c>
      <c r="E116" s="3">
        <f t="shared" ref="E116:F116" si="116">(C116-average(C:C))/stdev(C:C)</f>
        <v>0.1985627281</v>
      </c>
      <c r="F116" s="3">
        <f t="shared" si="116"/>
        <v>0.4169132689</v>
      </c>
      <c r="G116" s="3">
        <f t="shared" si="3"/>
        <v>0.3077379985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3">
        <v>1726.0</v>
      </c>
      <c r="B117" s="1" t="s">
        <v>176</v>
      </c>
      <c r="C117" s="3">
        <v>4.0</v>
      </c>
      <c r="D117" s="3">
        <v>1.0</v>
      </c>
      <c r="E117" s="3">
        <f t="shared" ref="E117:F117" si="117">(C117-average(C:C))/stdev(C:C)</f>
        <v>0.1985627281</v>
      </c>
      <c r="F117" s="3">
        <f t="shared" si="117"/>
        <v>0.4169132689</v>
      </c>
      <c r="G117" s="3">
        <f t="shared" si="3"/>
        <v>0.3077379985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3">
        <v>1729.0</v>
      </c>
      <c r="B118" s="1" t="s">
        <v>171</v>
      </c>
      <c r="C118" s="3">
        <v>4.0</v>
      </c>
      <c r="D118" s="3">
        <v>1.0</v>
      </c>
      <c r="E118" s="3">
        <f t="shared" ref="E118:F118" si="118">(C118-average(C:C))/stdev(C:C)</f>
        <v>0.1985627281</v>
      </c>
      <c r="F118" s="3">
        <f t="shared" si="118"/>
        <v>0.4169132689</v>
      </c>
      <c r="G118" s="3">
        <f t="shared" si="3"/>
        <v>0.3077379985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3">
        <v>1742.0</v>
      </c>
      <c r="B119" s="1" t="s">
        <v>177</v>
      </c>
      <c r="C119" s="3">
        <v>4.0</v>
      </c>
      <c r="D119" s="3">
        <v>0.0</v>
      </c>
      <c r="E119" s="3">
        <f t="shared" ref="E119:F119" si="119">(C119-average(C:C))/stdev(C:C)</f>
        <v>0.1985627281</v>
      </c>
      <c r="F119" s="3">
        <f t="shared" si="119"/>
        <v>-2.387775995</v>
      </c>
      <c r="G119" s="3">
        <f t="shared" si="3"/>
        <v>-1.094606633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3">
        <v>1744.0</v>
      </c>
      <c r="B120" s="1" t="s">
        <v>159</v>
      </c>
      <c r="C120" s="3">
        <v>4.0</v>
      </c>
      <c r="D120" s="3">
        <v>1.0</v>
      </c>
      <c r="E120" s="3">
        <f t="shared" ref="E120:F120" si="120">(C120-average(C:C))/stdev(C:C)</f>
        <v>0.1985627281</v>
      </c>
      <c r="F120" s="3">
        <f t="shared" si="120"/>
        <v>0.4169132689</v>
      </c>
      <c r="G120" s="3">
        <f t="shared" si="3"/>
        <v>0.3077379985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3">
        <v>1745.0</v>
      </c>
      <c r="B121" s="1" t="s">
        <v>179</v>
      </c>
      <c r="C121" s="3">
        <v>4.0</v>
      </c>
      <c r="D121" s="3">
        <v>1.0</v>
      </c>
      <c r="E121" s="3">
        <f t="shared" ref="E121:F121" si="121">(C121-average(C:C))/stdev(C:C)</f>
        <v>0.1985627281</v>
      </c>
      <c r="F121" s="3">
        <f t="shared" si="121"/>
        <v>0.4169132689</v>
      </c>
      <c r="G121" s="3">
        <f t="shared" si="3"/>
        <v>0.3077379985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3">
        <v>1746.0</v>
      </c>
      <c r="B122" s="1" t="s">
        <v>178</v>
      </c>
      <c r="C122" s="3">
        <v>4.0</v>
      </c>
      <c r="D122" s="3">
        <v>1.0</v>
      </c>
      <c r="E122" s="3">
        <f t="shared" ref="E122:F122" si="122">(C122-average(C:C))/stdev(C:C)</f>
        <v>0.1985627281</v>
      </c>
      <c r="F122" s="3">
        <f t="shared" si="122"/>
        <v>0.4169132689</v>
      </c>
      <c r="G122" s="3">
        <f t="shared" si="3"/>
        <v>0.3077379985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3">
        <v>1748.0</v>
      </c>
      <c r="B123" s="1" t="s">
        <v>180</v>
      </c>
      <c r="C123" s="3">
        <v>4.0</v>
      </c>
      <c r="D123" s="3">
        <v>1.0</v>
      </c>
      <c r="E123" s="3">
        <f t="shared" ref="E123:F123" si="123">(C123-average(C:C))/stdev(C:C)</f>
        <v>0.1985627281</v>
      </c>
      <c r="F123" s="3">
        <f t="shared" si="123"/>
        <v>0.4169132689</v>
      </c>
      <c r="G123" s="3">
        <f t="shared" si="3"/>
        <v>0.3077379985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3">
        <v>1752.0</v>
      </c>
      <c r="B124" s="1" t="s">
        <v>181</v>
      </c>
      <c r="C124" s="3">
        <v>4.0</v>
      </c>
      <c r="D124" s="3">
        <v>1.0</v>
      </c>
      <c r="E124" s="3">
        <f t="shared" ref="E124:F124" si="124">(C124-average(C:C))/stdev(C:C)</f>
        <v>0.1985627281</v>
      </c>
      <c r="F124" s="3">
        <f t="shared" si="124"/>
        <v>0.4169132689</v>
      </c>
      <c r="G124" s="3">
        <f t="shared" si="3"/>
        <v>0.3077379985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3">
        <v>1754.0</v>
      </c>
      <c r="B125" s="1" t="s">
        <v>182</v>
      </c>
      <c r="C125" s="3">
        <v>4.0</v>
      </c>
      <c r="D125" s="3">
        <v>1.0</v>
      </c>
      <c r="E125" s="3">
        <f t="shared" ref="E125:F125" si="125">(C125-average(C:C))/stdev(C:C)</f>
        <v>0.1985627281</v>
      </c>
      <c r="F125" s="3">
        <f t="shared" si="125"/>
        <v>0.4169132689</v>
      </c>
      <c r="G125" s="3">
        <f t="shared" si="3"/>
        <v>0.3077379985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3">
        <v>1755.0</v>
      </c>
      <c r="B126" s="1" t="s">
        <v>183</v>
      </c>
      <c r="C126" s="3">
        <v>4.0</v>
      </c>
      <c r="D126" s="3">
        <v>1.0</v>
      </c>
      <c r="E126" s="3">
        <f t="shared" ref="E126:F126" si="126">(C126-average(C:C))/stdev(C:C)</f>
        <v>0.1985627281</v>
      </c>
      <c r="F126" s="3">
        <f t="shared" si="126"/>
        <v>0.4169132689</v>
      </c>
      <c r="G126" s="3">
        <f t="shared" si="3"/>
        <v>0.3077379985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3">
        <v>1757.0</v>
      </c>
      <c r="B127" s="1" t="s">
        <v>184</v>
      </c>
      <c r="C127" s="3">
        <v>4.0</v>
      </c>
      <c r="D127" s="3">
        <v>0.0</v>
      </c>
      <c r="E127" s="3">
        <f t="shared" ref="E127:F127" si="127">(C127-average(C:C))/stdev(C:C)</f>
        <v>0.1985627281</v>
      </c>
      <c r="F127" s="3">
        <f t="shared" si="127"/>
        <v>-2.387775995</v>
      </c>
      <c r="G127" s="3">
        <f t="shared" si="3"/>
        <v>-1.094606633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3">
        <v>1760.0</v>
      </c>
      <c r="B128" s="1" t="s">
        <v>186</v>
      </c>
      <c r="C128" s="3">
        <v>4.0</v>
      </c>
      <c r="D128" s="3">
        <v>0.0</v>
      </c>
      <c r="E128" s="3">
        <f t="shared" ref="E128:F128" si="128">(C128-average(C:C))/stdev(C:C)</f>
        <v>0.1985627281</v>
      </c>
      <c r="F128" s="3">
        <f t="shared" si="128"/>
        <v>-2.387775995</v>
      </c>
      <c r="G128" s="3">
        <f t="shared" si="3"/>
        <v>-1.094606633</v>
      </c>
      <c r="H128" s="12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3">
        <v>1763.0</v>
      </c>
      <c r="B129" s="1" t="s">
        <v>187</v>
      </c>
      <c r="C129" s="3">
        <v>4.0</v>
      </c>
      <c r="D129" s="3">
        <v>1.0</v>
      </c>
      <c r="E129" s="3">
        <f t="shared" ref="E129:F129" si="129">(C129-average(C:C))/stdev(C:C)</f>
        <v>0.1985627281</v>
      </c>
      <c r="F129" s="3">
        <f t="shared" si="129"/>
        <v>0.4169132689</v>
      </c>
      <c r="G129" s="3">
        <f t="shared" si="3"/>
        <v>0.3077379985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3">
        <v>1765.0</v>
      </c>
      <c r="B130" s="1" t="s">
        <v>71</v>
      </c>
      <c r="C130" s="3">
        <v>4.0</v>
      </c>
      <c r="D130" s="3">
        <v>1.0</v>
      </c>
      <c r="E130" s="3">
        <f t="shared" ref="E130:F130" si="130">(C130-average(C:C))/stdev(C:C)</f>
        <v>0.1985627281</v>
      </c>
      <c r="F130" s="3">
        <f t="shared" si="130"/>
        <v>0.4169132689</v>
      </c>
      <c r="G130" s="3">
        <f t="shared" si="3"/>
        <v>0.3077379985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3">
        <v>1766.0</v>
      </c>
      <c r="B131" s="1" t="s">
        <v>188</v>
      </c>
      <c r="C131" s="3">
        <v>4.0</v>
      </c>
      <c r="D131" s="3">
        <v>1.0</v>
      </c>
      <c r="E131" s="3">
        <f t="shared" ref="E131:F131" si="131">(C131-average(C:C))/stdev(C:C)</f>
        <v>0.1985627281</v>
      </c>
      <c r="F131" s="3">
        <f t="shared" si="131"/>
        <v>0.4169132689</v>
      </c>
      <c r="G131" s="3">
        <f t="shared" si="3"/>
        <v>0.3077379985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3">
        <v>1780.0</v>
      </c>
      <c r="B132" s="1" t="s">
        <v>189</v>
      </c>
      <c r="C132" s="3">
        <v>4.0</v>
      </c>
      <c r="D132" s="3">
        <v>1.0</v>
      </c>
      <c r="E132" s="3">
        <f t="shared" ref="E132:F132" si="132">(C132-average(C:C))/stdev(C:C)</f>
        <v>0.1985627281</v>
      </c>
      <c r="F132" s="3">
        <f t="shared" si="132"/>
        <v>0.4169132689</v>
      </c>
      <c r="G132" s="3">
        <f t="shared" si="3"/>
        <v>0.3077379985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3">
        <v>1791.0</v>
      </c>
      <c r="B133" s="1" t="s">
        <v>191</v>
      </c>
      <c r="C133" s="3">
        <v>4.0</v>
      </c>
      <c r="D133" s="3">
        <v>1.0</v>
      </c>
      <c r="E133" s="3">
        <f t="shared" ref="E133:F133" si="133">(C133-average(C:C))/stdev(C:C)</f>
        <v>0.1985627281</v>
      </c>
      <c r="F133" s="3">
        <f t="shared" si="133"/>
        <v>0.4169132689</v>
      </c>
      <c r="G133" s="3">
        <f t="shared" si="3"/>
        <v>0.3077379985</v>
      </c>
      <c r="H133" s="12"/>
      <c r="I133" s="4"/>
      <c r="J133" s="4"/>
      <c r="K133" s="4"/>
      <c r="L133" s="4"/>
      <c r="M133" s="4"/>
      <c r="N133" s="4"/>
      <c r="O133" s="4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3">
        <v>1804.0</v>
      </c>
      <c r="B134" s="1" t="s">
        <v>193</v>
      </c>
      <c r="C134" s="3">
        <v>4.0</v>
      </c>
      <c r="D134" s="3">
        <v>1.0</v>
      </c>
      <c r="E134" s="3">
        <f t="shared" ref="E134:F134" si="134">(C134-average(C:C))/stdev(C:C)</f>
        <v>0.1985627281</v>
      </c>
      <c r="F134" s="3">
        <f t="shared" si="134"/>
        <v>0.4169132689</v>
      </c>
      <c r="G134" s="3">
        <f t="shared" si="3"/>
        <v>0.3077379985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3">
        <v>1823.0</v>
      </c>
      <c r="B135" s="1" t="s">
        <v>194</v>
      </c>
      <c r="C135" s="3">
        <v>2.0</v>
      </c>
      <c r="D135" s="3">
        <v>0.0</v>
      </c>
      <c r="E135" s="3">
        <f t="shared" ref="E135:F135" si="135">(C135-average(C:C))/stdev(C:C)</f>
        <v>-5.361193659</v>
      </c>
      <c r="F135" s="3">
        <f t="shared" si="135"/>
        <v>-2.387775995</v>
      </c>
      <c r="G135" s="3">
        <f t="shared" si="3"/>
        <v>-3.874484827</v>
      </c>
      <c r="H135" s="12"/>
      <c r="I135" s="4"/>
      <c r="J135" s="4"/>
      <c r="K135" s="4"/>
      <c r="L135" s="4"/>
      <c r="M135" s="4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3">
        <v>1826.0</v>
      </c>
      <c r="B136" s="1" t="s">
        <v>195</v>
      </c>
      <c r="C136" s="3">
        <v>4.0</v>
      </c>
      <c r="D136" s="3">
        <v>1.0</v>
      </c>
      <c r="E136" s="3">
        <f t="shared" ref="E136:F136" si="136">(C136-average(C:C))/stdev(C:C)</f>
        <v>0.1985627281</v>
      </c>
      <c r="F136" s="3">
        <f t="shared" si="136"/>
        <v>0.4169132689</v>
      </c>
      <c r="G136" s="3">
        <f t="shared" si="3"/>
        <v>0.3077379985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3">
        <v>1827.0</v>
      </c>
      <c r="B137" s="1" t="s">
        <v>196</v>
      </c>
      <c r="C137" s="3">
        <v>4.0</v>
      </c>
      <c r="D137" s="3">
        <v>1.0</v>
      </c>
      <c r="E137" s="3">
        <f t="shared" ref="E137:F137" si="137">(C137-average(C:C))/stdev(C:C)</f>
        <v>0.1985627281</v>
      </c>
      <c r="F137" s="3">
        <f t="shared" si="137"/>
        <v>0.4169132689</v>
      </c>
      <c r="G137" s="3">
        <f t="shared" si="3"/>
        <v>0.3077379985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3">
        <v>1832.0</v>
      </c>
      <c r="B138" s="1" t="s">
        <v>197</v>
      </c>
      <c r="C138" s="3">
        <v>4.0</v>
      </c>
      <c r="D138" s="3">
        <v>1.0</v>
      </c>
      <c r="E138" s="3">
        <f t="shared" ref="E138:F138" si="138">(C138-average(C:C))/stdev(C:C)</f>
        <v>0.1985627281</v>
      </c>
      <c r="F138" s="3">
        <f t="shared" si="138"/>
        <v>0.4169132689</v>
      </c>
      <c r="G138" s="3">
        <f t="shared" si="3"/>
        <v>0.3077379985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3">
        <v>1833.0</v>
      </c>
      <c r="B139" s="1" t="s">
        <v>198</v>
      </c>
      <c r="C139" s="3">
        <v>4.0</v>
      </c>
      <c r="D139" s="3">
        <v>1.0</v>
      </c>
      <c r="E139" s="3">
        <f t="shared" ref="E139:F139" si="139">(C139-average(C:C))/stdev(C:C)</f>
        <v>0.1985627281</v>
      </c>
      <c r="F139" s="3">
        <f t="shared" si="139"/>
        <v>0.4169132689</v>
      </c>
      <c r="G139" s="3">
        <f t="shared" si="3"/>
        <v>0.3077379985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3">
        <v>1839.0</v>
      </c>
      <c r="B140" s="1" t="s">
        <v>200</v>
      </c>
      <c r="C140" s="3">
        <v>4.0</v>
      </c>
      <c r="D140" s="14">
        <v>1.0</v>
      </c>
      <c r="E140" s="3">
        <f t="shared" ref="E140:F140" si="140">(C140-average(C:C))/stdev(C:C)</f>
        <v>0.1985627281</v>
      </c>
      <c r="F140" s="3">
        <f t="shared" si="140"/>
        <v>0.4169132689</v>
      </c>
      <c r="G140" s="3">
        <f t="shared" si="3"/>
        <v>0.3077379985</v>
      </c>
      <c r="H140" s="12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3">
        <v>1840.0</v>
      </c>
      <c r="B141" s="1" t="s">
        <v>201</v>
      </c>
      <c r="C141" s="3">
        <v>2.0</v>
      </c>
      <c r="D141" s="3">
        <v>0.0</v>
      </c>
      <c r="E141" s="3">
        <f t="shared" ref="E141:F141" si="141">(C141-average(C:C))/stdev(C:C)</f>
        <v>-5.361193659</v>
      </c>
      <c r="F141" s="3">
        <f t="shared" si="141"/>
        <v>-2.387775995</v>
      </c>
      <c r="G141" s="3">
        <f t="shared" si="3"/>
        <v>-3.874484827</v>
      </c>
      <c r="H141" s="12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3">
        <v>1844.0</v>
      </c>
      <c r="B142" s="1" t="s">
        <v>75</v>
      </c>
      <c r="C142" s="3">
        <v>4.0</v>
      </c>
      <c r="D142" s="3">
        <v>1.0</v>
      </c>
      <c r="E142" s="3">
        <f t="shared" ref="E142:F142" si="142">(C142-average(C:C))/stdev(C:C)</f>
        <v>0.1985627281</v>
      </c>
      <c r="F142" s="3">
        <f t="shared" si="142"/>
        <v>0.4169132689</v>
      </c>
      <c r="G142" s="3">
        <f t="shared" si="3"/>
        <v>0.3077379985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3">
        <v>1846.0</v>
      </c>
      <c r="B143" s="1" t="s">
        <v>105</v>
      </c>
      <c r="C143" s="3">
        <v>4.0</v>
      </c>
      <c r="D143" s="3">
        <v>1.0</v>
      </c>
      <c r="E143" s="3">
        <f t="shared" ref="E143:F143" si="143">(C143-average(C:C))/stdev(C:C)</f>
        <v>0.1985627281</v>
      </c>
      <c r="F143" s="3">
        <f t="shared" si="143"/>
        <v>0.4169132689</v>
      </c>
      <c r="G143" s="3">
        <f t="shared" si="3"/>
        <v>0.3077379985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3">
        <v>1849.0</v>
      </c>
      <c r="B144" s="1" t="s">
        <v>202</v>
      </c>
      <c r="C144" s="3">
        <v>4.0</v>
      </c>
      <c r="D144" s="3">
        <v>0.0</v>
      </c>
      <c r="E144" s="3">
        <f t="shared" ref="E144:F144" si="144">(C144-average(C:C))/stdev(C:C)</f>
        <v>0.1985627281</v>
      </c>
      <c r="F144" s="3">
        <f t="shared" si="144"/>
        <v>-2.387775995</v>
      </c>
      <c r="G144" s="3">
        <f t="shared" si="3"/>
        <v>-1.094606633</v>
      </c>
      <c r="H144" s="12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3">
        <v>1850.0</v>
      </c>
      <c r="B145" s="1" t="s">
        <v>203</v>
      </c>
      <c r="C145" s="3">
        <v>4.0</v>
      </c>
      <c r="D145" s="3">
        <v>0.0</v>
      </c>
      <c r="E145" s="3">
        <f t="shared" ref="E145:F145" si="145">(C145-average(C:C))/stdev(C:C)</f>
        <v>0.1985627281</v>
      </c>
      <c r="F145" s="3">
        <f t="shared" si="145"/>
        <v>-2.387775995</v>
      </c>
      <c r="G145" s="3">
        <f t="shared" si="3"/>
        <v>-1.094606633</v>
      </c>
      <c r="H145" s="12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3">
        <v>1851.0</v>
      </c>
      <c r="B146" s="1" t="s">
        <v>204</v>
      </c>
      <c r="C146" s="3">
        <v>4.0</v>
      </c>
      <c r="D146" s="1"/>
      <c r="E146" s="3">
        <f t="shared" ref="E146:F146" si="146">(C146-average(C:C))/stdev(C:C)</f>
        <v>0.1985627281</v>
      </c>
      <c r="F146" s="3">
        <f t="shared" si="146"/>
        <v>-2.387775995</v>
      </c>
      <c r="G146" s="3">
        <f t="shared" si="3"/>
        <v>-1.094606633</v>
      </c>
      <c r="H146" s="12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3">
        <v>1852.0</v>
      </c>
      <c r="B147" s="1" t="s">
        <v>205</v>
      </c>
      <c r="C147" s="3">
        <v>4.0</v>
      </c>
      <c r="D147" s="3">
        <v>0.0</v>
      </c>
      <c r="E147" s="3">
        <f t="shared" ref="E147:F147" si="147">(C147-average(C:C))/stdev(C:C)</f>
        <v>0.1985627281</v>
      </c>
      <c r="F147" s="3">
        <f t="shared" si="147"/>
        <v>-2.387775995</v>
      </c>
      <c r="G147" s="3">
        <f t="shared" si="3"/>
        <v>-1.094606633</v>
      </c>
      <c r="H147" s="12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3">
        <v>1853.0</v>
      </c>
      <c r="B148" s="1" t="s">
        <v>206</v>
      </c>
      <c r="C148" s="3">
        <v>4.0</v>
      </c>
      <c r="D148" s="3">
        <v>0.0</v>
      </c>
      <c r="E148" s="3">
        <f t="shared" ref="E148:F148" si="148">(C148-average(C:C))/stdev(C:C)</f>
        <v>0.1985627281</v>
      </c>
      <c r="F148" s="3">
        <f t="shared" si="148"/>
        <v>-2.387775995</v>
      </c>
      <c r="G148" s="3">
        <f t="shared" si="3"/>
        <v>-1.094606633</v>
      </c>
      <c r="H148" s="12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3">
        <v>1858.0</v>
      </c>
      <c r="B149" s="1" t="s">
        <v>145</v>
      </c>
      <c r="C149" s="3">
        <v>4.0</v>
      </c>
      <c r="D149" s="3">
        <v>1.0</v>
      </c>
      <c r="E149" s="3">
        <f t="shared" ref="E149:F149" si="149">(C149-average(C:C))/stdev(C:C)</f>
        <v>0.1985627281</v>
      </c>
      <c r="F149" s="3">
        <f t="shared" si="149"/>
        <v>0.4169132689</v>
      </c>
      <c r="G149" s="3">
        <f t="shared" si="3"/>
        <v>0.3077379985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3">
        <v>1859.0</v>
      </c>
      <c r="B150" s="1" t="s">
        <v>207</v>
      </c>
      <c r="C150" s="3">
        <v>4.0</v>
      </c>
      <c r="D150" s="3">
        <v>1.0</v>
      </c>
      <c r="E150" s="3">
        <f t="shared" ref="E150:F150" si="150">(C150-average(C:C))/stdev(C:C)</f>
        <v>0.1985627281</v>
      </c>
      <c r="F150" s="3">
        <f t="shared" si="150"/>
        <v>0.4169132689</v>
      </c>
      <c r="G150" s="3">
        <f t="shared" si="3"/>
        <v>0.3077379985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3">
        <v>1862.0</v>
      </c>
      <c r="B151" s="1" t="s">
        <v>135</v>
      </c>
      <c r="C151" s="3">
        <v>4.0</v>
      </c>
      <c r="D151" s="3">
        <v>1.0</v>
      </c>
      <c r="E151" s="3">
        <f t="shared" ref="E151:F151" si="151">(C151-average(C:C))/stdev(C:C)</f>
        <v>0.1985627281</v>
      </c>
      <c r="F151" s="3">
        <f t="shared" si="151"/>
        <v>0.4169132689</v>
      </c>
      <c r="G151" s="3">
        <f t="shared" si="3"/>
        <v>0.3077379985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3">
        <v>1864.0</v>
      </c>
      <c r="B152" s="1" t="s">
        <v>208</v>
      </c>
      <c r="C152" s="3">
        <v>4.0</v>
      </c>
      <c r="D152" s="3">
        <v>0.0</v>
      </c>
      <c r="E152" s="3">
        <f t="shared" ref="E152:F152" si="152">(C152-average(C:C))/stdev(C:C)</f>
        <v>0.1985627281</v>
      </c>
      <c r="F152" s="3">
        <f t="shared" si="152"/>
        <v>-2.387775995</v>
      </c>
      <c r="G152" s="3">
        <f t="shared" si="3"/>
        <v>-1.094606633</v>
      </c>
      <c r="H152" s="12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3">
        <v>1867.0</v>
      </c>
      <c r="B153" s="1" t="s">
        <v>185</v>
      </c>
      <c r="C153" s="3">
        <v>4.0</v>
      </c>
      <c r="D153" s="3">
        <v>1.0</v>
      </c>
      <c r="E153" s="3">
        <f t="shared" ref="E153:F153" si="153">(C153-average(C:C))/stdev(C:C)</f>
        <v>0.1985627281</v>
      </c>
      <c r="F153" s="3">
        <f t="shared" si="153"/>
        <v>0.4169132689</v>
      </c>
      <c r="G153" s="3">
        <f t="shared" si="3"/>
        <v>0.3077379985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3">
        <v>1868.0</v>
      </c>
      <c r="B154" s="1" t="s">
        <v>209</v>
      </c>
      <c r="C154" s="3">
        <v>4.0</v>
      </c>
      <c r="D154" s="3">
        <v>1.0</v>
      </c>
      <c r="E154" s="3">
        <f t="shared" ref="E154:F154" si="154">(C154-average(C:C))/stdev(C:C)</f>
        <v>0.1985627281</v>
      </c>
      <c r="F154" s="3">
        <f t="shared" si="154"/>
        <v>0.4169132689</v>
      </c>
      <c r="G154" s="3">
        <f t="shared" si="3"/>
        <v>0.3077379985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3">
        <v>1869.0</v>
      </c>
      <c r="B155" s="1" t="s">
        <v>210</v>
      </c>
      <c r="C155" s="3">
        <v>4.0</v>
      </c>
      <c r="D155" s="3">
        <v>0.0</v>
      </c>
      <c r="E155" s="3">
        <f t="shared" ref="E155:F155" si="155">(C155-average(C:C))/stdev(C:C)</f>
        <v>0.1985627281</v>
      </c>
      <c r="F155" s="3">
        <f t="shared" si="155"/>
        <v>-2.387775995</v>
      </c>
      <c r="G155" s="3">
        <f t="shared" si="3"/>
        <v>-1.094606633</v>
      </c>
      <c r="H155" s="12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3">
        <v>1870.0</v>
      </c>
      <c r="B156" s="1" t="s">
        <v>211</v>
      </c>
      <c r="C156" s="3">
        <v>4.0</v>
      </c>
      <c r="D156" s="3">
        <v>1.0</v>
      </c>
      <c r="E156" s="3">
        <f t="shared" ref="E156:F156" si="156">(C156-average(C:C))/stdev(C:C)</f>
        <v>0.1985627281</v>
      </c>
      <c r="F156" s="3">
        <f t="shared" si="156"/>
        <v>0.4169132689</v>
      </c>
      <c r="G156" s="3">
        <f t="shared" si="3"/>
        <v>0.3077379985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3">
        <v>1871.0</v>
      </c>
      <c r="B157" s="1" t="s">
        <v>213</v>
      </c>
      <c r="C157" s="3">
        <v>4.0</v>
      </c>
      <c r="D157" s="3">
        <v>0.0</v>
      </c>
      <c r="E157" s="3">
        <f t="shared" ref="E157:F157" si="157">(C157-average(C:C))/stdev(C:C)</f>
        <v>0.1985627281</v>
      </c>
      <c r="F157" s="3">
        <f t="shared" si="157"/>
        <v>-2.387775995</v>
      </c>
      <c r="G157" s="3">
        <f t="shared" si="3"/>
        <v>-1.094606633</v>
      </c>
      <c r="H157" s="12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3">
        <v>1873.0</v>
      </c>
      <c r="B158" s="1" t="s">
        <v>214</v>
      </c>
      <c r="C158" s="3">
        <v>4.0</v>
      </c>
      <c r="D158" s="3">
        <v>1.0</v>
      </c>
      <c r="E158" s="3">
        <f t="shared" ref="E158:F158" si="158">(C158-average(C:C))/stdev(C:C)</f>
        <v>0.1985627281</v>
      </c>
      <c r="F158" s="3">
        <f t="shared" si="158"/>
        <v>0.4169132689</v>
      </c>
      <c r="G158" s="3">
        <f t="shared" si="3"/>
        <v>0.3077379985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3">
        <v>1874.0</v>
      </c>
      <c r="B159" s="1" t="s">
        <v>215</v>
      </c>
      <c r="C159" s="3">
        <v>4.0</v>
      </c>
      <c r="D159" s="3">
        <v>1.0</v>
      </c>
      <c r="E159" s="3">
        <f t="shared" ref="E159:F159" si="159">(C159-average(C:C))/stdev(C:C)</f>
        <v>0.1985627281</v>
      </c>
      <c r="F159" s="3">
        <f t="shared" si="159"/>
        <v>0.4169132689</v>
      </c>
      <c r="G159" s="3">
        <f t="shared" si="3"/>
        <v>0.3077379985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3">
        <v>1875.0</v>
      </c>
      <c r="B160" s="1" t="s">
        <v>216</v>
      </c>
      <c r="C160" s="3">
        <v>4.0</v>
      </c>
      <c r="D160" s="3">
        <v>1.0</v>
      </c>
      <c r="E160" s="3">
        <f t="shared" ref="E160:F160" si="160">(C160-average(C:C))/stdev(C:C)</f>
        <v>0.1985627281</v>
      </c>
      <c r="F160" s="3">
        <f t="shared" si="160"/>
        <v>0.4169132689</v>
      </c>
      <c r="G160" s="3">
        <f t="shared" si="3"/>
        <v>0.3077379985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3">
        <v>1876.0</v>
      </c>
      <c r="B161" s="1" t="s">
        <v>217</v>
      </c>
      <c r="C161" s="3">
        <v>4.0</v>
      </c>
      <c r="D161" s="3">
        <v>1.0</v>
      </c>
      <c r="E161" s="3">
        <f t="shared" ref="E161:F161" si="161">(C161-average(C:C))/stdev(C:C)</f>
        <v>0.1985627281</v>
      </c>
      <c r="F161" s="3">
        <f t="shared" si="161"/>
        <v>0.4169132689</v>
      </c>
      <c r="G161" s="3">
        <f t="shared" si="3"/>
        <v>0.3077379985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3">
        <v>1877.0</v>
      </c>
      <c r="B162" s="1" t="s">
        <v>218</v>
      </c>
      <c r="C162" s="3">
        <v>4.0</v>
      </c>
      <c r="D162" s="3">
        <v>1.0</v>
      </c>
      <c r="E162" s="3">
        <f t="shared" ref="E162:F162" si="162">(C162-average(C:C))/stdev(C:C)</f>
        <v>0.1985627281</v>
      </c>
      <c r="F162" s="3">
        <f t="shared" si="162"/>
        <v>0.4169132689</v>
      </c>
      <c r="G162" s="3">
        <f t="shared" si="3"/>
        <v>0.3077379985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3">
        <v>1885.0</v>
      </c>
      <c r="B163" s="1" t="s">
        <v>219</v>
      </c>
      <c r="C163" s="3">
        <v>4.0</v>
      </c>
      <c r="D163" s="3">
        <v>0.0</v>
      </c>
      <c r="E163" s="3">
        <f t="shared" ref="E163:F163" si="163">(C163-average(C:C))/stdev(C:C)</f>
        <v>0.1985627281</v>
      </c>
      <c r="F163" s="3">
        <f t="shared" si="163"/>
        <v>-2.387775995</v>
      </c>
      <c r="G163" s="3">
        <f t="shared" si="3"/>
        <v>-1.094606633</v>
      </c>
      <c r="H163" s="12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3">
        <v>1888.0</v>
      </c>
      <c r="B164" s="1" t="s">
        <v>220</v>
      </c>
      <c r="C164" s="3">
        <v>4.0</v>
      </c>
      <c r="D164" s="3">
        <v>1.0</v>
      </c>
      <c r="E164" s="3">
        <f t="shared" ref="E164:F164" si="164">(C164-average(C:C))/stdev(C:C)</f>
        <v>0.1985627281</v>
      </c>
      <c r="F164" s="3">
        <f t="shared" si="164"/>
        <v>0.4169132689</v>
      </c>
      <c r="G164" s="3">
        <f t="shared" si="3"/>
        <v>0.3077379985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3">
        <v>1893.0</v>
      </c>
      <c r="B165" s="1" t="s">
        <v>192</v>
      </c>
      <c r="C165" s="3">
        <v>4.0</v>
      </c>
      <c r="D165" s="3">
        <v>1.0</v>
      </c>
      <c r="E165" s="3">
        <f t="shared" ref="E165:F165" si="165">(C165-average(C:C))/stdev(C:C)</f>
        <v>0.1985627281</v>
      </c>
      <c r="F165" s="3">
        <f t="shared" si="165"/>
        <v>0.4169132689</v>
      </c>
      <c r="G165" s="3">
        <f t="shared" si="3"/>
        <v>0.3077379985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3">
        <v>1895.0</v>
      </c>
      <c r="B166" s="1" t="s">
        <v>221</v>
      </c>
      <c r="C166" s="3">
        <v>4.0</v>
      </c>
      <c r="D166" s="3">
        <v>1.0</v>
      </c>
      <c r="E166" s="3">
        <f t="shared" ref="E166:F166" si="166">(C166-average(C:C))/stdev(C:C)</f>
        <v>0.1985627281</v>
      </c>
      <c r="F166" s="3">
        <f t="shared" si="166"/>
        <v>0.4169132689</v>
      </c>
      <c r="G166" s="3">
        <f t="shared" si="3"/>
        <v>0.3077379985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3">
        <v>1896.0</v>
      </c>
      <c r="B167" s="1" t="s">
        <v>55</v>
      </c>
      <c r="C167" s="3">
        <v>4.0</v>
      </c>
      <c r="D167" s="3">
        <v>1.0</v>
      </c>
      <c r="E167" s="3">
        <f t="shared" ref="E167:F167" si="167">(C167-average(C:C))/stdev(C:C)</f>
        <v>0.1985627281</v>
      </c>
      <c r="F167" s="3">
        <f t="shared" si="167"/>
        <v>0.4169132689</v>
      </c>
      <c r="G167" s="3">
        <f t="shared" si="3"/>
        <v>0.3077379985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3">
        <v>1904.0</v>
      </c>
      <c r="B168" s="1" t="s">
        <v>222</v>
      </c>
      <c r="C168" s="3">
        <v>4.0</v>
      </c>
      <c r="D168" s="3">
        <v>1.0</v>
      </c>
      <c r="E168" s="3">
        <f t="shared" ref="E168:F168" si="168">(C168-average(C:C))/stdev(C:C)</f>
        <v>0.1985627281</v>
      </c>
      <c r="F168" s="3">
        <f t="shared" si="168"/>
        <v>0.4169132689</v>
      </c>
      <c r="G168" s="3">
        <f t="shared" si="3"/>
        <v>0.3077379985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3">
        <v>1931.0</v>
      </c>
      <c r="B169" s="1" t="s">
        <v>223</v>
      </c>
      <c r="C169" s="3">
        <v>4.0</v>
      </c>
      <c r="D169" s="3">
        <v>0.0</v>
      </c>
      <c r="E169" s="3">
        <f t="shared" ref="E169:F169" si="169">(C169-average(C:C))/stdev(C:C)</f>
        <v>0.1985627281</v>
      </c>
      <c r="F169" s="3">
        <f t="shared" si="169"/>
        <v>-2.387775995</v>
      </c>
      <c r="G169" s="3">
        <f t="shared" si="3"/>
        <v>-1.094606633</v>
      </c>
      <c r="H169" s="12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3">
        <v>1949.0</v>
      </c>
      <c r="B170" s="1" t="s">
        <v>224</v>
      </c>
      <c r="C170" s="3">
        <v>4.0</v>
      </c>
      <c r="D170" s="3">
        <v>1.0</v>
      </c>
      <c r="E170" s="3">
        <f t="shared" ref="E170:F170" si="170">(C170-average(C:C))/stdev(C:C)</f>
        <v>0.1985627281</v>
      </c>
      <c r="F170" s="3">
        <f t="shared" si="170"/>
        <v>0.4169132689</v>
      </c>
      <c r="G170" s="3">
        <f t="shared" si="3"/>
        <v>0.3077379985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3">
        <v>1965.0</v>
      </c>
      <c r="B171" s="1" t="s">
        <v>199</v>
      </c>
      <c r="C171" s="3">
        <v>4.0</v>
      </c>
      <c r="D171" s="3">
        <v>1.0</v>
      </c>
      <c r="E171" s="3">
        <f t="shared" ref="E171:F171" si="171">(C171-average(C:C))/stdev(C:C)</f>
        <v>0.1985627281</v>
      </c>
      <c r="F171" s="3">
        <f t="shared" si="171"/>
        <v>0.4169132689</v>
      </c>
      <c r="G171" s="3">
        <f t="shared" si="3"/>
        <v>0.3077379985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3">
        <v>1975.0</v>
      </c>
      <c r="B172" s="1" t="s">
        <v>225</v>
      </c>
      <c r="C172" s="3">
        <v>4.0</v>
      </c>
      <c r="D172" s="3">
        <v>1.0</v>
      </c>
      <c r="E172" s="3">
        <f t="shared" ref="E172:F172" si="172">(C172-average(C:C))/stdev(C:C)</f>
        <v>0.1985627281</v>
      </c>
      <c r="F172" s="3">
        <f t="shared" si="172"/>
        <v>0.4169132689</v>
      </c>
      <c r="G172" s="3">
        <f t="shared" si="3"/>
        <v>0.3077379985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3">
        <v>1984.0</v>
      </c>
      <c r="B173" s="1" t="s">
        <v>226</v>
      </c>
      <c r="C173" s="3">
        <v>4.0</v>
      </c>
      <c r="D173" s="3">
        <v>1.0</v>
      </c>
      <c r="E173" s="3">
        <f t="shared" ref="E173:F173" si="173">(C173-average(C:C))/stdev(C:C)</f>
        <v>0.1985627281</v>
      </c>
      <c r="F173" s="3">
        <f t="shared" si="173"/>
        <v>0.4169132689</v>
      </c>
      <c r="G173" s="3">
        <f t="shared" si="3"/>
        <v>0.3077379985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3">
        <v>1985.0</v>
      </c>
      <c r="B174" s="1" t="s">
        <v>108</v>
      </c>
      <c r="C174" s="3">
        <v>4.0</v>
      </c>
      <c r="D174" s="3">
        <v>1.0</v>
      </c>
      <c r="E174" s="3">
        <f t="shared" ref="E174:F174" si="174">(C174-average(C:C))/stdev(C:C)</f>
        <v>0.1985627281</v>
      </c>
      <c r="F174" s="3">
        <f t="shared" si="174"/>
        <v>0.4169132689</v>
      </c>
      <c r="G174" s="3">
        <f t="shared" si="3"/>
        <v>0.3077379985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3">
        <v>1988.0</v>
      </c>
      <c r="B175" s="1" t="s">
        <v>227</v>
      </c>
      <c r="C175" s="3">
        <v>4.0</v>
      </c>
      <c r="D175" s="3">
        <v>1.0</v>
      </c>
      <c r="E175" s="3">
        <f t="shared" ref="E175:F175" si="175">(C175-average(C:C))/stdev(C:C)</f>
        <v>0.1985627281</v>
      </c>
      <c r="F175" s="3">
        <f t="shared" si="175"/>
        <v>0.4169132689</v>
      </c>
      <c r="G175" s="3">
        <f t="shared" si="3"/>
        <v>0.3077379985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3">
        <v>1990.0</v>
      </c>
      <c r="B176" s="1" t="s">
        <v>229</v>
      </c>
      <c r="C176" s="3">
        <v>4.0</v>
      </c>
      <c r="D176" s="3">
        <v>1.0</v>
      </c>
      <c r="E176" s="3">
        <f t="shared" ref="E176:F176" si="176">(C176-average(C:C))/stdev(C:C)</f>
        <v>0.1985627281</v>
      </c>
      <c r="F176" s="3">
        <f t="shared" si="176"/>
        <v>0.4169132689</v>
      </c>
      <c r="G176" s="3">
        <f t="shared" si="3"/>
        <v>0.3077379985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3">
        <v>1991.0</v>
      </c>
      <c r="B177" s="1" t="s">
        <v>64</v>
      </c>
      <c r="C177" s="3">
        <v>4.0</v>
      </c>
      <c r="D177" s="3">
        <v>1.0</v>
      </c>
      <c r="E177" s="3">
        <f t="shared" ref="E177:F177" si="177">(C177-average(C:C))/stdev(C:C)</f>
        <v>0.1985627281</v>
      </c>
      <c r="F177" s="3">
        <f t="shared" si="177"/>
        <v>0.4169132689</v>
      </c>
      <c r="G177" s="3">
        <f t="shared" si="3"/>
        <v>0.3077379985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3">
        <v>1997.0</v>
      </c>
      <c r="B178" s="1" t="s">
        <v>230</v>
      </c>
      <c r="C178" s="3">
        <v>4.0</v>
      </c>
      <c r="D178" s="3">
        <v>1.0</v>
      </c>
      <c r="E178" s="3">
        <f t="shared" ref="E178:F178" si="178">(C178-average(C:C))/stdev(C:C)</f>
        <v>0.1985627281</v>
      </c>
      <c r="F178" s="3">
        <f t="shared" si="178"/>
        <v>0.4169132689</v>
      </c>
      <c r="G178" s="3">
        <f t="shared" si="3"/>
        <v>0.3077379985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3">
        <v>1998.0</v>
      </c>
      <c r="B179" s="1" t="s">
        <v>231</v>
      </c>
      <c r="C179" s="3">
        <v>4.0</v>
      </c>
      <c r="D179" s="3">
        <v>1.0</v>
      </c>
      <c r="E179" s="3">
        <f t="shared" ref="E179:F179" si="179">(C179-average(C:C))/stdev(C:C)</f>
        <v>0.1985627281</v>
      </c>
      <c r="F179" s="3">
        <f t="shared" si="179"/>
        <v>0.4169132689</v>
      </c>
      <c r="G179" s="3">
        <f t="shared" si="3"/>
        <v>0.3077379985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3">
        <v>1999.0</v>
      </c>
      <c r="B180" s="1" t="s">
        <v>232</v>
      </c>
      <c r="C180" s="3">
        <v>4.0</v>
      </c>
      <c r="D180" s="3">
        <v>1.0</v>
      </c>
      <c r="E180" s="3">
        <f t="shared" ref="E180:F180" si="180">(C180-average(C:C))/stdev(C:C)</f>
        <v>0.1985627281</v>
      </c>
      <c r="F180" s="3">
        <f t="shared" si="180"/>
        <v>0.4169132689</v>
      </c>
      <c r="G180" s="3">
        <f t="shared" si="3"/>
        <v>0.3077379985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3">
        <v>2000.0</v>
      </c>
      <c r="B181" s="1" t="s">
        <v>36</v>
      </c>
      <c r="C181" s="3">
        <v>4.0</v>
      </c>
      <c r="D181" s="3">
        <v>1.0</v>
      </c>
      <c r="E181" s="3">
        <f t="shared" ref="E181:F181" si="181">(C181-average(C:C))/stdev(C:C)</f>
        <v>0.1985627281</v>
      </c>
      <c r="F181" s="3">
        <f t="shared" si="181"/>
        <v>0.4169132689</v>
      </c>
      <c r="G181" s="3">
        <f t="shared" si="3"/>
        <v>0.3077379985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3">
        <v>2001.0</v>
      </c>
      <c r="B182" s="1" t="s">
        <v>57</v>
      </c>
      <c r="C182" s="3">
        <v>4.0</v>
      </c>
      <c r="D182" s="3">
        <v>1.0</v>
      </c>
      <c r="E182" s="3">
        <f t="shared" ref="E182:F182" si="182">(C182-average(C:C))/stdev(C:C)</f>
        <v>0.1985627281</v>
      </c>
      <c r="F182" s="3">
        <f t="shared" si="182"/>
        <v>0.4169132689</v>
      </c>
      <c r="G182" s="3">
        <f t="shared" si="3"/>
        <v>0.3077379985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3">
        <v>2009.0</v>
      </c>
      <c r="B183" s="1" t="s">
        <v>151</v>
      </c>
      <c r="C183" s="3">
        <v>4.0</v>
      </c>
      <c r="D183" s="3">
        <v>1.0</v>
      </c>
      <c r="E183" s="3">
        <f t="shared" ref="E183:F183" si="183">(C183-average(C:C))/stdev(C:C)</f>
        <v>0.1985627281</v>
      </c>
      <c r="F183" s="3">
        <f t="shared" si="183"/>
        <v>0.4169132689</v>
      </c>
      <c r="G183" s="3">
        <f t="shared" si="3"/>
        <v>0.3077379985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3">
        <v>2010.0</v>
      </c>
      <c r="B184" s="1" t="s">
        <v>233</v>
      </c>
      <c r="C184" s="3">
        <v>4.0</v>
      </c>
      <c r="D184" s="3">
        <v>1.0</v>
      </c>
      <c r="E184" s="3">
        <f t="shared" ref="E184:F184" si="184">(C184-average(C:C))/stdev(C:C)</f>
        <v>0.1985627281</v>
      </c>
      <c r="F184" s="3">
        <f t="shared" si="184"/>
        <v>0.4169132689</v>
      </c>
      <c r="G184" s="3">
        <f t="shared" si="3"/>
        <v>0.3077379985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3">
        <v>2011.0</v>
      </c>
      <c r="B185" s="1" t="s">
        <v>139</v>
      </c>
      <c r="C185" s="3">
        <v>4.0</v>
      </c>
      <c r="D185" s="3">
        <v>1.0</v>
      </c>
      <c r="E185" s="3">
        <f t="shared" ref="E185:F185" si="185">(C185-average(C:C))/stdev(C:C)</f>
        <v>0.1985627281</v>
      </c>
      <c r="F185" s="3">
        <f t="shared" si="185"/>
        <v>0.4169132689</v>
      </c>
      <c r="G185" s="3">
        <f t="shared" si="3"/>
        <v>0.3077379985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3">
        <v>2012.0</v>
      </c>
      <c r="B186" s="1" t="s">
        <v>234</v>
      </c>
      <c r="C186" s="3">
        <v>4.0</v>
      </c>
      <c r="D186" s="3">
        <v>1.0</v>
      </c>
      <c r="E186" s="3">
        <f t="shared" ref="E186:F186" si="186">(C186-average(C:C))/stdev(C:C)</f>
        <v>0.1985627281</v>
      </c>
      <c r="F186" s="3">
        <f t="shared" si="186"/>
        <v>0.4169132689</v>
      </c>
      <c r="G186" s="3">
        <f t="shared" si="3"/>
        <v>0.3077379985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3">
        <v>2014.0</v>
      </c>
      <c r="B187" s="1" t="s">
        <v>82</v>
      </c>
      <c r="C187" s="3">
        <v>4.0</v>
      </c>
      <c r="D187" s="3">
        <v>1.0</v>
      </c>
      <c r="E187" s="3">
        <f t="shared" ref="E187:F187" si="187">(C187-average(C:C))/stdev(C:C)</f>
        <v>0.1985627281</v>
      </c>
      <c r="F187" s="3">
        <f t="shared" si="187"/>
        <v>0.4169132689</v>
      </c>
      <c r="G187" s="3">
        <f t="shared" si="3"/>
        <v>0.3077379985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3">
        <v>2015.0</v>
      </c>
      <c r="B188" s="1" t="s">
        <v>235</v>
      </c>
      <c r="C188" s="3">
        <v>4.0</v>
      </c>
      <c r="D188" s="3">
        <v>1.0</v>
      </c>
      <c r="E188" s="3">
        <f t="shared" ref="E188:F188" si="188">(C188-average(C:C))/stdev(C:C)</f>
        <v>0.1985627281</v>
      </c>
      <c r="F188" s="3">
        <f t="shared" si="188"/>
        <v>0.4169132689</v>
      </c>
      <c r="G188" s="3">
        <f t="shared" si="3"/>
        <v>0.3077379985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3">
        <v>2018.0</v>
      </c>
      <c r="B189" s="1" t="s">
        <v>236</v>
      </c>
      <c r="C189" s="3">
        <v>4.0</v>
      </c>
      <c r="D189" s="3">
        <v>1.0</v>
      </c>
      <c r="E189" s="3">
        <f t="shared" ref="E189:F189" si="189">(C189-average(C:C))/stdev(C:C)</f>
        <v>0.1985627281</v>
      </c>
      <c r="F189" s="3">
        <f t="shared" si="189"/>
        <v>0.4169132689</v>
      </c>
      <c r="G189" s="3">
        <f t="shared" si="3"/>
        <v>0.3077379985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3">
        <v>2019.0</v>
      </c>
      <c r="B190" s="1" t="s">
        <v>238</v>
      </c>
      <c r="C190" s="3">
        <v>4.0</v>
      </c>
      <c r="D190" s="3">
        <v>1.0</v>
      </c>
      <c r="E190" s="3">
        <f t="shared" ref="E190:F190" si="190">(C190-average(C:C))/stdev(C:C)</f>
        <v>0.1985627281</v>
      </c>
      <c r="F190" s="3">
        <f t="shared" si="190"/>
        <v>0.4169132689</v>
      </c>
      <c r="G190" s="3">
        <f t="shared" si="3"/>
        <v>0.3077379985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3">
        <v>2023.0</v>
      </c>
      <c r="B191" s="1" t="s">
        <v>239</v>
      </c>
      <c r="C191" s="3">
        <v>4.0</v>
      </c>
      <c r="D191" s="3">
        <v>1.0</v>
      </c>
      <c r="E191" s="3">
        <f t="shared" ref="E191:F191" si="191">(C191-average(C:C))/stdev(C:C)</f>
        <v>0.1985627281</v>
      </c>
      <c r="F191" s="3">
        <f t="shared" si="191"/>
        <v>0.4169132689</v>
      </c>
      <c r="G191" s="3">
        <f t="shared" si="3"/>
        <v>0.3077379985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3">
        <v>2045.0</v>
      </c>
      <c r="B192" s="1" t="s">
        <v>240</v>
      </c>
      <c r="C192" s="3">
        <v>4.0</v>
      </c>
      <c r="D192" s="3">
        <v>1.0</v>
      </c>
      <c r="E192" s="3">
        <f t="shared" ref="E192:F192" si="192">(C192-average(C:C))/stdev(C:C)</f>
        <v>0.1985627281</v>
      </c>
      <c r="F192" s="3">
        <f t="shared" si="192"/>
        <v>0.4169132689</v>
      </c>
      <c r="G192" s="3">
        <f t="shared" si="3"/>
        <v>0.3077379985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3">
        <v>2055.0</v>
      </c>
      <c r="B193" s="1" t="s">
        <v>241</v>
      </c>
      <c r="C193" s="3">
        <v>4.0</v>
      </c>
      <c r="D193" s="3">
        <v>1.0</v>
      </c>
      <c r="E193" s="3">
        <f t="shared" ref="E193:F193" si="193">(C193-average(C:C))/stdev(C:C)</f>
        <v>0.1985627281</v>
      </c>
      <c r="F193" s="3">
        <f t="shared" si="193"/>
        <v>0.4169132689</v>
      </c>
      <c r="G193" s="3">
        <f t="shared" si="3"/>
        <v>0.3077379985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3">
        <v>2062.0</v>
      </c>
      <c r="B194" s="1" t="s">
        <v>242</v>
      </c>
      <c r="C194" s="3">
        <v>4.0</v>
      </c>
      <c r="D194" s="3">
        <v>1.0</v>
      </c>
      <c r="E194" s="3">
        <f t="shared" ref="E194:F194" si="194">(C194-average(C:C))/stdev(C:C)</f>
        <v>0.1985627281</v>
      </c>
      <c r="F194" s="3">
        <f t="shared" si="194"/>
        <v>0.4169132689</v>
      </c>
      <c r="G194" s="3">
        <f t="shared" si="3"/>
        <v>0.3077379985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3">
        <v>2064.0</v>
      </c>
      <c r="B195" s="1" t="s">
        <v>243</v>
      </c>
      <c r="C195" s="3">
        <v>4.0</v>
      </c>
      <c r="D195" s="3">
        <v>1.0</v>
      </c>
      <c r="E195" s="3">
        <f t="shared" ref="E195:F195" si="195">(C195-average(C:C))/stdev(C:C)</f>
        <v>0.1985627281</v>
      </c>
      <c r="F195" s="3">
        <f t="shared" si="195"/>
        <v>0.4169132689</v>
      </c>
      <c r="G195" s="3">
        <f t="shared" si="3"/>
        <v>0.3077379985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3">
        <v>2067.0</v>
      </c>
      <c r="B196" s="1" t="s">
        <v>244</v>
      </c>
      <c r="C196" s="3">
        <v>4.0</v>
      </c>
      <c r="D196" s="3">
        <v>1.0</v>
      </c>
      <c r="E196" s="3">
        <f t="shared" ref="E196:F196" si="196">(C196-average(C:C))/stdev(C:C)</f>
        <v>0.1985627281</v>
      </c>
      <c r="F196" s="3">
        <f t="shared" si="196"/>
        <v>0.4169132689</v>
      </c>
      <c r="G196" s="3">
        <f t="shared" si="3"/>
        <v>0.3077379985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3">
        <v>2071.0</v>
      </c>
      <c r="B197" s="1" t="s">
        <v>245</v>
      </c>
      <c r="C197" s="3">
        <v>4.0</v>
      </c>
      <c r="D197" s="3">
        <v>1.0</v>
      </c>
      <c r="E197" s="3">
        <f t="shared" ref="E197:F197" si="197">(C197-average(C:C))/stdev(C:C)</f>
        <v>0.1985627281</v>
      </c>
      <c r="F197" s="3">
        <f t="shared" si="197"/>
        <v>0.4169132689</v>
      </c>
      <c r="G197" s="3">
        <f t="shared" si="3"/>
        <v>0.3077379985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3">
        <v>2079.0</v>
      </c>
      <c r="B198" s="1" t="s">
        <v>246</v>
      </c>
      <c r="C198" s="3">
        <v>4.0</v>
      </c>
      <c r="D198" s="3">
        <v>1.0</v>
      </c>
      <c r="E198" s="3">
        <f t="shared" ref="E198:F198" si="198">(C198-average(C:C))/stdev(C:C)</f>
        <v>0.1985627281</v>
      </c>
      <c r="F198" s="3">
        <f t="shared" si="198"/>
        <v>0.4169132689</v>
      </c>
      <c r="G198" s="3">
        <f t="shared" si="3"/>
        <v>0.3077379985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3">
        <v>2080.0</v>
      </c>
      <c r="B199" s="1" t="s">
        <v>153</v>
      </c>
      <c r="C199" s="3">
        <v>4.0</v>
      </c>
      <c r="D199" s="3">
        <v>1.0</v>
      </c>
      <c r="E199" s="3">
        <f t="shared" ref="E199:F199" si="199">(C199-average(C:C))/stdev(C:C)</f>
        <v>0.1985627281</v>
      </c>
      <c r="F199" s="3">
        <f t="shared" si="199"/>
        <v>0.4169132689</v>
      </c>
      <c r="G199" s="3">
        <f t="shared" si="3"/>
        <v>0.3077379985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3">
        <v>2081.0</v>
      </c>
      <c r="B200" s="1" t="s">
        <v>247</v>
      </c>
      <c r="C200" s="3">
        <v>4.0</v>
      </c>
      <c r="D200" s="3">
        <v>1.0</v>
      </c>
      <c r="E200" s="3">
        <f t="shared" ref="E200:F200" si="200">(C200-average(C:C))/stdev(C:C)</f>
        <v>0.1985627281</v>
      </c>
      <c r="F200" s="3">
        <f t="shared" si="200"/>
        <v>0.4169132689</v>
      </c>
      <c r="G200" s="3">
        <f t="shared" si="3"/>
        <v>0.3077379985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3">
        <v>2082.0</v>
      </c>
      <c r="B201" s="1" t="s">
        <v>248</v>
      </c>
      <c r="C201" s="3">
        <v>4.0</v>
      </c>
      <c r="D201" s="3">
        <v>1.0</v>
      </c>
      <c r="E201" s="3">
        <f t="shared" ref="E201:F201" si="201">(C201-average(C:C))/stdev(C:C)</f>
        <v>0.1985627281</v>
      </c>
      <c r="F201" s="3">
        <f t="shared" si="201"/>
        <v>0.4169132689</v>
      </c>
      <c r="G201" s="3">
        <f t="shared" si="3"/>
        <v>0.3077379985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3">
        <v>2083.0</v>
      </c>
      <c r="B202" s="13" t="s">
        <v>212</v>
      </c>
      <c r="C202" s="3">
        <v>4.0</v>
      </c>
      <c r="D202" s="3">
        <v>1.0</v>
      </c>
      <c r="E202" s="3">
        <f t="shared" ref="E202:F202" si="202">(C202-average(C:C))/stdev(C:C)</f>
        <v>0.1985627281</v>
      </c>
      <c r="F202" s="3">
        <f t="shared" si="202"/>
        <v>0.4169132689</v>
      </c>
      <c r="G202" s="3">
        <f t="shared" si="3"/>
        <v>0.3077379985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3">
        <v>2086.0</v>
      </c>
      <c r="B203" s="1" t="s">
        <v>249</v>
      </c>
      <c r="C203" s="3">
        <v>4.0</v>
      </c>
      <c r="D203" s="3">
        <v>1.0</v>
      </c>
      <c r="E203" s="3">
        <f t="shared" ref="E203:F203" si="203">(C203-average(C:C))/stdev(C:C)</f>
        <v>0.1985627281</v>
      </c>
      <c r="F203" s="3">
        <f t="shared" si="203"/>
        <v>0.4169132689</v>
      </c>
      <c r="G203" s="3">
        <f t="shared" si="3"/>
        <v>0.3077379985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3">
        <v>2088.0</v>
      </c>
      <c r="B204" s="1" t="s">
        <v>251</v>
      </c>
      <c r="C204" s="3">
        <v>4.0</v>
      </c>
      <c r="D204" s="3">
        <v>1.0</v>
      </c>
      <c r="E204" s="3">
        <f t="shared" ref="E204:F204" si="204">(C204-average(C:C))/stdev(C:C)</f>
        <v>0.1985627281</v>
      </c>
      <c r="F204" s="3">
        <f t="shared" si="204"/>
        <v>0.4169132689</v>
      </c>
      <c r="G204" s="3">
        <f t="shared" si="3"/>
        <v>0.3077379985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3">
        <v>2089.0</v>
      </c>
      <c r="B205" s="1" t="s">
        <v>252</v>
      </c>
      <c r="C205" s="3">
        <v>4.0</v>
      </c>
      <c r="D205" s="3">
        <v>1.0</v>
      </c>
      <c r="E205" s="3">
        <f t="shared" ref="E205:F205" si="205">(C205-average(C:C))/stdev(C:C)</f>
        <v>0.1985627281</v>
      </c>
      <c r="F205" s="3">
        <f t="shared" si="205"/>
        <v>0.4169132689</v>
      </c>
      <c r="G205" s="3">
        <f t="shared" si="3"/>
        <v>0.3077379985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3">
        <v>2090.0</v>
      </c>
      <c r="B206" s="1" t="s">
        <v>237</v>
      </c>
      <c r="C206" s="3">
        <v>4.0</v>
      </c>
      <c r="D206" s="3">
        <v>1.0</v>
      </c>
      <c r="E206" s="3">
        <f t="shared" ref="E206:F206" si="206">(C206-average(C:C))/stdev(C:C)</f>
        <v>0.1985627281</v>
      </c>
      <c r="F206" s="3">
        <f t="shared" si="206"/>
        <v>0.4169132689</v>
      </c>
      <c r="G206" s="3">
        <f t="shared" si="3"/>
        <v>0.3077379985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3">
        <v>2092.0</v>
      </c>
      <c r="B207" s="1" t="s">
        <v>253</v>
      </c>
      <c r="C207" s="3">
        <v>4.0</v>
      </c>
      <c r="D207" s="3">
        <v>1.0</v>
      </c>
      <c r="E207" s="3">
        <f t="shared" ref="E207:F207" si="207">(C207-average(C:C))/stdev(C:C)</f>
        <v>0.1985627281</v>
      </c>
      <c r="F207" s="3">
        <f t="shared" si="207"/>
        <v>0.4169132689</v>
      </c>
      <c r="G207" s="3">
        <f t="shared" si="3"/>
        <v>0.3077379985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3">
        <v>2094.0</v>
      </c>
      <c r="B208" s="1" t="s">
        <v>190</v>
      </c>
      <c r="C208" s="3">
        <v>4.0</v>
      </c>
      <c r="D208" s="3">
        <v>1.0</v>
      </c>
      <c r="E208" s="3">
        <f t="shared" ref="E208:F208" si="208">(C208-average(C:C))/stdev(C:C)</f>
        <v>0.1985627281</v>
      </c>
      <c r="F208" s="3">
        <f t="shared" si="208"/>
        <v>0.4169132689</v>
      </c>
      <c r="G208" s="3">
        <f t="shared" si="3"/>
        <v>0.3077379985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3">
        <v>2095.0</v>
      </c>
      <c r="B209" s="1" t="s">
        <v>250</v>
      </c>
      <c r="C209" s="3">
        <v>4.0</v>
      </c>
      <c r="D209" s="3">
        <v>1.0</v>
      </c>
      <c r="E209" s="3">
        <f t="shared" ref="E209:F209" si="209">(C209-average(C:C))/stdev(C:C)</f>
        <v>0.1985627281</v>
      </c>
      <c r="F209" s="3">
        <f t="shared" si="209"/>
        <v>0.4169132689</v>
      </c>
      <c r="G209" s="3">
        <f t="shared" si="3"/>
        <v>0.3077379985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3">
        <v>2096.0</v>
      </c>
      <c r="B210" s="1" t="s">
        <v>254</v>
      </c>
      <c r="C210" s="3">
        <v>4.0</v>
      </c>
      <c r="D210" s="3">
        <v>1.0</v>
      </c>
      <c r="E210" s="3">
        <f t="shared" ref="E210:F210" si="210">(C210-average(C:C))/stdev(C:C)</f>
        <v>0.1985627281</v>
      </c>
      <c r="F210" s="3">
        <f t="shared" si="210"/>
        <v>0.4169132689</v>
      </c>
      <c r="G210" s="3">
        <f t="shared" si="3"/>
        <v>0.3077379985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3">
        <v>2097.0</v>
      </c>
      <c r="B211" s="1" t="s">
        <v>163</v>
      </c>
      <c r="C211" s="3">
        <v>4.0</v>
      </c>
      <c r="D211" s="3">
        <v>1.0</v>
      </c>
      <c r="E211" s="3">
        <f t="shared" ref="E211:F211" si="211">(C211-average(C:C))/stdev(C:C)</f>
        <v>0.1985627281</v>
      </c>
      <c r="F211" s="3">
        <f t="shared" si="211"/>
        <v>0.4169132689</v>
      </c>
      <c r="G211" s="3">
        <f t="shared" si="3"/>
        <v>0.3077379985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3">
        <v>2098.0</v>
      </c>
      <c r="B212" s="1" t="s">
        <v>255</v>
      </c>
      <c r="C212" s="3">
        <v>4.0</v>
      </c>
      <c r="D212" s="3">
        <v>1.0</v>
      </c>
      <c r="E212" s="3">
        <f t="shared" ref="E212:F212" si="212">(C212-average(C:C))/stdev(C:C)</f>
        <v>0.1985627281</v>
      </c>
      <c r="F212" s="3">
        <f t="shared" si="212"/>
        <v>0.4169132689</v>
      </c>
      <c r="G212" s="3">
        <f t="shared" si="3"/>
        <v>0.3077379985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3">
        <v>2100.0</v>
      </c>
      <c r="B213" s="1" t="s">
        <v>256</v>
      </c>
      <c r="C213" s="3">
        <v>4.0</v>
      </c>
      <c r="D213" s="3">
        <v>1.0</v>
      </c>
      <c r="E213" s="3">
        <f t="shared" ref="E213:F213" si="213">(C213-average(C:C))/stdev(C:C)</f>
        <v>0.1985627281</v>
      </c>
      <c r="F213" s="3">
        <f t="shared" si="213"/>
        <v>0.4169132689</v>
      </c>
      <c r="G213" s="3">
        <f t="shared" si="3"/>
        <v>0.3077379985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3">
        <v>2102.0</v>
      </c>
      <c r="B214" s="1" t="s">
        <v>257</v>
      </c>
      <c r="C214" s="3">
        <v>4.0</v>
      </c>
      <c r="D214" s="3">
        <v>1.0</v>
      </c>
      <c r="E214" s="3">
        <f t="shared" ref="E214:F214" si="214">(C214-average(C:C))/stdev(C:C)</f>
        <v>0.1985627281</v>
      </c>
      <c r="F214" s="3">
        <f t="shared" si="214"/>
        <v>0.4169132689</v>
      </c>
      <c r="G214" s="3">
        <f t="shared" si="3"/>
        <v>0.3077379985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3">
        <v>2104.0</v>
      </c>
      <c r="B215" s="1" t="s">
        <v>258</v>
      </c>
      <c r="C215" s="3">
        <v>4.0</v>
      </c>
      <c r="D215" s="3">
        <v>1.0</v>
      </c>
      <c r="E215" s="3">
        <f t="shared" ref="E215:F215" si="215">(C215-average(C:C))/stdev(C:C)</f>
        <v>0.1985627281</v>
      </c>
      <c r="F215" s="3">
        <f t="shared" si="215"/>
        <v>0.4169132689</v>
      </c>
      <c r="G215" s="3">
        <f t="shared" si="3"/>
        <v>0.3077379985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3">
        <v>2106.0</v>
      </c>
      <c r="B216" s="16" t="s">
        <v>259</v>
      </c>
      <c r="C216" s="3">
        <v>4.0</v>
      </c>
      <c r="D216" s="14">
        <v>1.0</v>
      </c>
      <c r="E216" s="3">
        <f t="shared" ref="E216:F216" si="216">(C216-average(C:C))/stdev(C:C)</f>
        <v>0.1985627281</v>
      </c>
      <c r="F216" s="3">
        <f t="shared" si="216"/>
        <v>0.4169132689</v>
      </c>
      <c r="G216" s="3">
        <f t="shared" si="3"/>
        <v>0.3077379985</v>
      </c>
      <c r="H216" s="12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3">
        <v>2107.0</v>
      </c>
      <c r="B217" s="1" t="s">
        <v>260</v>
      </c>
      <c r="C217" s="3">
        <v>4.0</v>
      </c>
      <c r="D217" s="3">
        <v>1.0</v>
      </c>
      <c r="E217" s="3">
        <f t="shared" ref="E217:F217" si="217">(C217-average(C:C))/stdev(C:C)</f>
        <v>0.1985627281</v>
      </c>
      <c r="F217" s="3">
        <f t="shared" si="217"/>
        <v>0.4169132689</v>
      </c>
      <c r="G217" s="3">
        <f t="shared" si="3"/>
        <v>0.3077379985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3">
        <v>2108.0</v>
      </c>
      <c r="B218" s="1" t="s">
        <v>261</v>
      </c>
      <c r="C218" s="3">
        <v>4.0</v>
      </c>
      <c r="D218" s="3">
        <v>1.0</v>
      </c>
      <c r="E218" s="3">
        <f t="shared" ref="E218:F218" si="218">(C218-average(C:C))/stdev(C:C)</f>
        <v>0.1985627281</v>
      </c>
      <c r="F218" s="3">
        <f t="shared" si="218"/>
        <v>0.4169132689</v>
      </c>
      <c r="G218" s="3">
        <f t="shared" si="3"/>
        <v>0.3077379985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3">
        <v>2109.0</v>
      </c>
      <c r="B219" s="1" t="s">
        <v>262</v>
      </c>
      <c r="C219" s="3">
        <v>4.0</v>
      </c>
      <c r="D219" s="3">
        <v>1.0</v>
      </c>
      <c r="E219" s="3">
        <f t="shared" ref="E219:F219" si="219">(C219-average(C:C))/stdev(C:C)</f>
        <v>0.1985627281</v>
      </c>
      <c r="F219" s="3">
        <f t="shared" si="219"/>
        <v>0.4169132689</v>
      </c>
      <c r="G219" s="3">
        <f t="shared" si="3"/>
        <v>0.3077379985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3">
        <v>2110.0</v>
      </c>
      <c r="B220" s="1" t="s">
        <v>263</v>
      </c>
      <c r="C220" s="3">
        <v>4.0</v>
      </c>
      <c r="D220" s="3">
        <v>1.0</v>
      </c>
      <c r="E220" s="3">
        <f t="shared" ref="E220:F220" si="220">(C220-average(C:C))/stdev(C:C)</f>
        <v>0.1985627281</v>
      </c>
      <c r="F220" s="3">
        <f t="shared" si="220"/>
        <v>0.4169132689</v>
      </c>
      <c r="G220" s="3">
        <f t="shared" si="3"/>
        <v>0.3077379985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3">
        <v>2111.0</v>
      </c>
      <c r="B221" s="1" t="s">
        <v>264</v>
      </c>
      <c r="C221" s="3">
        <v>4.0</v>
      </c>
      <c r="D221" s="3">
        <v>1.0</v>
      </c>
      <c r="E221" s="3">
        <f t="shared" ref="E221:F221" si="221">(C221-average(C:C))/stdev(C:C)</f>
        <v>0.1985627281</v>
      </c>
      <c r="F221" s="3">
        <f t="shared" si="221"/>
        <v>0.4169132689</v>
      </c>
      <c r="G221" s="3">
        <f t="shared" si="3"/>
        <v>0.3077379985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3">
        <v>2112.0</v>
      </c>
      <c r="B222" s="1" t="s">
        <v>265</v>
      </c>
      <c r="C222" s="3">
        <v>4.0</v>
      </c>
      <c r="D222" s="3">
        <v>1.0</v>
      </c>
      <c r="E222" s="3">
        <f t="shared" ref="E222:F222" si="222">(C222-average(C:C))/stdev(C:C)</f>
        <v>0.1985627281</v>
      </c>
      <c r="F222" s="3">
        <f t="shared" si="222"/>
        <v>0.4169132689</v>
      </c>
      <c r="G222" s="3">
        <f t="shared" si="3"/>
        <v>0.3077379985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3">
        <v>2113.0</v>
      </c>
      <c r="B223" s="1" t="s">
        <v>266</v>
      </c>
      <c r="C223" s="3">
        <v>4.0</v>
      </c>
      <c r="D223" s="3">
        <v>1.0</v>
      </c>
      <c r="E223" s="3">
        <f t="shared" ref="E223:F223" si="223">(C223-average(C:C))/stdev(C:C)</f>
        <v>0.1985627281</v>
      </c>
      <c r="F223" s="3">
        <f t="shared" si="223"/>
        <v>0.4169132689</v>
      </c>
      <c r="G223" s="3">
        <f t="shared" si="3"/>
        <v>0.3077379985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3">
        <v>2114.0</v>
      </c>
      <c r="B224" s="1" t="s">
        <v>267</v>
      </c>
      <c r="C224" s="3">
        <v>4.0</v>
      </c>
      <c r="D224" s="3">
        <v>1.0</v>
      </c>
      <c r="E224" s="3">
        <f t="shared" ref="E224:F224" si="224">(C224-average(C:C))/stdev(C:C)</f>
        <v>0.1985627281</v>
      </c>
      <c r="F224" s="3">
        <f t="shared" si="224"/>
        <v>0.4169132689</v>
      </c>
      <c r="G224" s="3">
        <f t="shared" si="3"/>
        <v>0.3077379985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3">
        <v>2115.0</v>
      </c>
      <c r="B225" s="1" t="s">
        <v>268</v>
      </c>
      <c r="C225" s="3">
        <v>4.0</v>
      </c>
      <c r="D225" s="3">
        <v>1.0</v>
      </c>
      <c r="E225" s="3">
        <f t="shared" ref="E225:F225" si="225">(C225-average(C:C))/stdev(C:C)</f>
        <v>0.1985627281</v>
      </c>
      <c r="F225" s="3">
        <f t="shared" si="225"/>
        <v>0.4169132689</v>
      </c>
      <c r="G225" s="3">
        <f t="shared" si="3"/>
        <v>0.3077379985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0</v>
      </c>
      <c r="B1" s="1" t="s">
        <v>281</v>
      </c>
      <c r="C1" s="1" t="s">
        <v>282</v>
      </c>
      <c r="D1" s="1" t="s">
        <v>283</v>
      </c>
      <c r="E1" s="1" t="s">
        <v>284</v>
      </c>
      <c r="F1" s="1" t="s">
        <v>285</v>
      </c>
      <c r="G1" s="1" t="s">
        <v>16</v>
      </c>
      <c r="H1" s="1" t="s">
        <v>17</v>
      </c>
      <c r="I1" s="1" t="s">
        <v>18</v>
      </c>
      <c r="J1" s="1" t="s">
        <v>19</v>
      </c>
      <c r="K1" s="12" t="s">
        <v>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3">
        <v>176.0</v>
      </c>
      <c r="B2" s="1" t="s">
        <v>13</v>
      </c>
      <c r="C2" s="3">
        <v>67.82</v>
      </c>
      <c r="D2" s="3">
        <v>72.55</v>
      </c>
      <c r="E2" s="3">
        <v>74.06</v>
      </c>
      <c r="F2" s="3">
        <v>58.48</v>
      </c>
      <c r="G2" s="3">
        <f t="shared" ref="G2:J2" si="1">(C2-average(C:C))/stdev(C:C)</f>
        <v>-0.4394691958</v>
      </c>
      <c r="H2" s="3">
        <f t="shared" si="1"/>
        <v>0.3041739606</v>
      </c>
      <c r="I2" s="3">
        <f t="shared" si="1"/>
        <v>0.3282864901</v>
      </c>
      <c r="J2" s="3">
        <f t="shared" si="1"/>
        <v>0.2640805807</v>
      </c>
      <c r="K2" s="3">
        <f t="shared" ref="K2:K225" si="3">average(G2:J2)</f>
        <v>0.1142679589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3">
        <v>244.0</v>
      </c>
      <c r="B3" s="1" t="s">
        <v>46</v>
      </c>
      <c r="C3" s="3">
        <v>76.8</v>
      </c>
      <c r="D3" s="3">
        <v>65.22</v>
      </c>
      <c r="E3" s="3">
        <v>67.35</v>
      </c>
      <c r="F3" s="3">
        <v>51.88</v>
      </c>
      <c r="G3" s="3">
        <f t="shared" ref="G3:J3" si="2">(C3-average(C:C))/stdev(C:C)</f>
        <v>0.169284085</v>
      </c>
      <c r="H3" s="3">
        <f t="shared" si="2"/>
        <v>-0.1863474794</v>
      </c>
      <c r="I3" s="3">
        <f t="shared" si="2"/>
        <v>-0.1671178995</v>
      </c>
      <c r="J3" s="3">
        <f t="shared" si="2"/>
        <v>-0.130862194</v>
      </c>
      <c r="K3" s="3">
        <f t="shared" si="3"/>
        <v>-0.07876087198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3">
        <v>245.0</v>
      </c>
      <c r="B4" s="1" t="s">
        <v>47</v>
      </c>
      <c r="C4" s="3">
        <v>74.75</v>
      </c>
      <c r="D4" s="3">
        <v>70.95</v>
      </c>
      <c r="E4" s="3">
        <v>71.44</v>
      </c>
      <c r="F4" s="3">
        <v>65.93</v>
      </c>
      <c r="G4" s="3">
        <f t="shared" ref="G4:J4" si="4">(C4-average(C:C))/stdev(C:C)</f>
        <v>0.03031479485</v>
      </c>
      <c r="H4" s="3">
        <f t="shared" si="4"/>
        <v>0.1971024321</v>
      </c>
      <c r="I4" s="3">
        <f t="shared" si="4"/>
        <v>0.1348499028</v>
      </c>
      <c r="J4" s="3">
        <f t="shared" si="4"/>
        <v>0.7098871977</v>
      </c>
      <c r="K4" s="3">
        <f t="shared" si="3"/>
        <v>0.2680385819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3">
        <v>505.0</v>
      </c>
      <c r="B5" s="1" t="s">
        <v>48</v>
      </c>
      <c r="C5" s="3">
        <v>76.52</v>
      </c>
      <c r="D5" s="3">
        <v>81.26</v>
      </c>
      <c r="E5" s="3">
        <v>65.43</v>
      </c>
      <c r="F5" s="3">
        <v>62.02</v>
      </c>
      <c r="G5" s="3">
        <f t="shared" ref="G5:J5" si="5">(C5-average(C:C))/stdev(C:C)</f>
        <v>0.1503029137</v>
      </c>
      <c r="H5" s="3">
        <f t="shared" si="5"/>
        <v>0.8870445939</v>
      </c>
      <c r="I5" s="3">
        <f t="shared" si="5"/>
        <v>-0.3088729558</v>
      </c>
      <c r="J5" s="3">
        <f t="shared" si="5"/>
        <v>0.4759135236</v>
      </c>
      <c r="K5" s="3">
        <f t="shared" si="3"/>
        <v>0.3010970188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3">
        <v>520.0</v>
      </c>
      <c r="B6" s="1" t="s">
        <v>228</v>
      </c>
      <c r="C6" s="3">
        <v>62.63</v>
      </c>
      <c r="D6" s="3">
        <v>73.38</v>
      </c>
      <c r="E6" s="3">
        <v>72.09</v>
      </c>
      <c r="F6" s="3">
        <v>48.79</v>
      </c>
      <c r="G6" s="3">
        <f t="shared" ref="G6:J6" si="6">(C6-average(C:C))/stdev(C:C)</f>
        <v>-0.7912987646</v>
      </c>
      <c r="H6" s="3">
        <f t="shared" si="6"/>
        <v>0.359717316</v>
      </c>
      <c r="I6" s="3">
        <f t="shared" si="6"/>
        <v>0.1828398958</v>
      </c>
      <c r="J6" s="3">
        <f t="shared" si="6"/>
        <v>-0.3157672204</v>
      </c>
      <c r="K6" s="3">
        <f t="shared" si="3"/>
        <v>-0.1411271933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3">
        <v>523.0</v>
      </c>
      <c r="B7" s="1" t="s">
        <v>50</v>
      </c>
      <c r="C7" s="3">
        <v>54.51</v>
      </c>
      <c r="D7" s="3">
        <v>41.05</v>
      </c>
      <c r="E7" s="3">
        <v>54.83</v>
      </c>
      <c r="F7" s="3">
        <v>32.13</v>
      </c>
      <c r="G7" s="3">
        <f t="shared" ref="G7:J7" si="7">(C7-average(C:C))/stdev(C:C)</f>
        <v>-1.341752733</v>
      </c>
      <c r="H7" s="3">
        <f t="shared" si="7"/>
        <v>-1.803796757</v>
      </c>
      <c r="I7" s="3">
        <f t="shared" si="7"/>
        <v>-1.091478996</v>
      </c>
      <c r="J7" s="3">
        <f t="shared" si="7"/>
        <v>-1.312698528</v>
      </c>
      <c r="K7" s="3">
        <f t="shared" si="3"/>
        <v>-1.387431754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3">
        <v>541.0</v>
      </c>
      <c r="B8" s="1" t="s">
        <v>51</v>
      </c>
      <c r="C8" s="3">
        <v>77.47</v>
      </c>
      <c r="D8" s="3">
        <v>69.56</v>
      </c>
      <c r="E8" s="3">
        <v>72.0</v>
      </c>
      <c r="F8" s="3">
        <v>66.68</v>
      </c>
      <c r="G8" s="3">
        <f t="shared" ref="G8:J8" si="8">(C8-average(C:C))/stdev(C:C)</f>
        <v>0.2147033164</v>
      </c>
      <c r="H8" s="3">
        <f t="shared" si="8"/>
        <v>0.1040840417</v>
      </c>
      <c r="I8" s="3">
        <f t="shared" si="8"/>
        <v>0.1761951276</v>
      </c>
      <c r="J8" s="3">
        <f t="shared" si="8"/>
        <v>0.7547670585</v>
      </c>
      <c r="K8" s="3">
        <f t="shared" si="3"/>
        <v>0.312437386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3">
        <v>755.0</v>
      </c>
      <c r="B9" s="1" t="s">
        <v>52</v>
      </c>
      <c r="C9" s="3">
        <v>91.27</v>
      </c>
      <c r="D9" s="3">
        <v>75.26</v>
      </c>
      <c r="E9" s="3">
        <v>74.35</v>
      </c>
      <c r="F9" s="3">
        <v>69.87</v>
      </c>
      <c r="G9" s="3">
        <f t="shared" ref="G9:J9" si="9">(C9-average(C:C))/stdev(C:C)</f>
        <v>1.150203904</v>
      </c>
      <c r="H9" s="3">
        <f t="shared" si="9"/>
        <v>0.485526362</v>
      </c>
      <c r="I9" s="3">
        <f t="shared" si="9"/>
        <v>0.3496974101</v>
      </c>
      <c r="J9" s="3">
        <f t="shared" si="9"/>
        <v>0.9456560663</v>
      </c>
      <c r="K9" s="3">
        <f t="shared" si="3"/>
        <v>0.7327709356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3">
        <v>808.0</v>
      </c>
      <c r="B10" s="1" t="s">
        <v>53</v>
      </c>
      <c r="C10" s="3">
        <v>85.01</v>
      </c>
      <c r="D10" s="3">
        <v>83.27</v>
      </c>
      <c r="E10" s="3">
        <v>93.25</v>
      </c>
      <c r="F10" s="3">
        <v>79.02</v>
      </c>
      <c r="G10" s="3">
        <f t="shared" ref="G10:J10" si="10">(C10-average(C:C))/stdev(C:C)</f>
        <v>0.7258391447</v>
      </c>
      <c r="H10" s="3">
        <f t="shared" si="10"/>
        <v>1.021553202</v>
      </c>
      <c r="I10" s="3">
        <f t="shared" si="10"/>
        <v>1.745098746</v>
      </c>
      <c r="J10" s="3">
        <f t="shared" si="10"/>
        <v>1.493190368</v>
      </c>
      <c r="K10" s="3">
        <f t="shared" si="3"/>
        <v>1.246420365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3">
        <v>810.0</v>
      </c>
      <c r="B11" s="1" t="s">
        <v>54</v>
      </c>
      <c r="C11" s="3">
        <v>87.66</v>
      </c>
      <c r="D11" s="3">
        <v>69.34</v>
      </c>
      <c r="E11" s="3">
        <v>69.73</v>
      </c>
      <c r="F11" s="3">
        <v>52.93</v>
      </c>
      <c r="G11" s="3">
        <f t="shared" ref="G11:J11" si="11">(C11-average(C:C))/stdev(C:C)</f>
        <v>0.9054823734</v>
      </c>
      <c r="H11" s="3">
        <f t="shared" si="11"/>
        <v>0.0893617065</v>
      </c>
      <c r="I11" s="3">
        <f t="shared" si="11"/>
        <v>0.008599305757</v>
      </c>
      <c r="J11" s="3">
        <f t="shared" si="11"/>
        <v>-0.06803038895</v>
      </c>
      <c r="K11" s="3">
        <f t="shared" si="3"/>
        <v>0.2338532492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3">
        <v>814.0</v>
      </c>
      <c r="B12" s="1" t="s">
        <v>56</v>
      </c>
      <c r="C12" s="3">
        <v>45.75</v>
      </c>
      <c r="D12" s="3">
        <v>66.18</v>
      </c>
      <c r="E12" s="3">
        <v>59.17</v>
      </c>
      <c r="F12" s="3">
        <v>43.81</v>
      </c>
      <c r="G12" s="3">
        <f t="shared" ref="G12:J12" si="12">(C12-average(C:C))/stdev(C:C)</f>
        <v>-1.935592237</v>
      </c>
      <c r="H12" s="3">
        <f t="shared" si="12"/>
        <v>-0.1221045623</v>
      </c>
      <c r="I12" s="3">
        <f t="shared" si="12"/>
        <v>-0.7710535041</v>
      </c>
      <c r="J12" s="3">
        <f t="shared" si="12"/>
        <v>-0.6137694959</v>
      </c>
      <c r="K12" s="3">
        <f t="shared" si="3"/>
        <v>-0.8606299498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3">
        <v>815.0</v>
      </c>
      <c r="B13" s="1" t="s">
        <v>58</v>
      </c>
      <c r="C13" s="3">
        <v>45.98</v>
      </c>
      <c r="D13" s="3">
        <v>52.85</v>
      </c>
      <c r="E13" s="3">
        <v>59.14</v>
      </c>
      <c r="F13" s="3">
        <v>43.83</v>
      </c>
      <c r="G13" s="3">
        <f t="shared" ref="G13:J13" si="13">(C13-average(C:C))/stdev(C:C)</f>
        <v>-1.92000056</v>
      </c>
      <c r="H13" s="3">
        <f t="shared" si="13"/>
        <v>-1.014144234</v>
      </c>
      <c r="I13" s="3">
        <f t="shared" si="13"/>
        <v>-0.7732684269</v>
      </c>
      <c r="J13" s="3">
        <f t="shared" si="13"/>
        <v>-0.6125726996</v>
      </c>
      <c r="K13" s="3">
        <f t="shared" si="3"/>
        <v>-1.07999648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3">
        <v>823.0</v>
      </c>
      <c r="B14" s="1" t="s">
        <v>59</v>
      </c>
      <c r="C14" s="3">
        <v>67.47</v>
      </c>
      <c r="D14" s="3">
        <v>71.42</v>
      </c>
      <c r="E14" s="3">
        <v>75.4</v>
      </c>
      <c r="F14" s="3">
        <v>63.33</v>
      </c>
      <c r="G14" s="3">
        <f t="shared" ref="G14:J14" si="14">(C14-average(C:C))/stdev(C:C)</f>
        <v>-0.46319566</v>
      </c>
      <c r="H14" s="3">
        <f t="shared" si="14"/>
        <v>0.2285546936</v>
      </c>
      <c r="I14" s="3">
        <f t="shared" si="14"/>
        <v>0.4272197065</v>
      </c>
      <c r="J14" s="3">
        <f t="shared" si="14"/>
        <v>0.5543036804</v>
      </c>
      <c r="K14" s="3">
        <f t="shared" si="3"/>
        <v>0.1867206051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3">
        <v>825.0</v>
      </c>
      <c r="B15" s="1" t="s">
        <v>60</v>
      </c>
      <c r="C15" s="3">
        <v>86.4</v>
      </c>
      <c r="D15" s="3">
        <v>81.1</v>
      </c>
      <c r="E15" s="3">
        <v>77.98</v>
      </c>
      <c r="F15" s="3">
        <v>60.64</v>
      </c>
      <c r="G15" s="3">
        <f t="shared" ref="G15:J15" si="15">(C15-average(C:C))/stdev(C:C)</f>
        <v>0.8200671024</v>
      </c>
      <c r="H15" s="3">
        <f t="shared" si="15"/>
        <v>0.8763374411</v>
      </c>
      <c r="I15" s="3">
        <f t="shared" si="15"/>
        <v>0.6177030635</v>
      </c>
      <c r="J15" s="3">
        <f t="shared" si="15"/>
        <v>0.3933345797</v>
      </c>
      <c r="K15" s="3">
        <f t="shared" si="3"/>
        <v>0.6768605467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3">
        <v>826.0</v>
      </c>
      <c r="B16" s="1" t="s">
        <v>62</v>
      </c>
      <c r="C16" s="3">
        <v>81.87</v>
      </c>
      <c r="D16" s="3">
        <v>74.79</v>
      </c>
      <c r="E16" s="3">
        <v>70.89</v>
      </c>
      <c r="F16" s="3">
        <v>55.31</v>
      </c>
      <c r="G16" s="3">
        <f t="shared" ref="G16:J16" si="16">(C16-average(C:C))/stdev(C:C)</f>
        <v>0.5129788661</v>
      </c>
      <c r="H16" s="3">
        <f t="shared" si="16"/>
        <v>0.4540741005</v>
      </c>
      <c r="I16" s="3">
        <f t="shared" si="16"/>
        <v>0.09424298563</v>
      </c>
      <c r="J16" s="3">
        <f t="shared" si="16"/>
        <v>0.07438836922</v>
      </c>
      <c r="K16" s="3">
        <f t="shared" si="3"/>
        <v>0.2839210804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3">
        <v>830.0</v>
      </c>
      <c r="B17" s="1" t="s">
        <v>63</v>
      </c>
      <c r="C17" s="3">
        <v>81.32</v>
      </c>
      <c r="D17" s="3">
        <v>67.5</v>
      </c>
      <c r="E17" s="3">
        <v>64.66</v>
      </c>
      <c r="F17" s="3">
        <v>46.92</v>
      </c>
      <c r="G17" s="3">
        <f t="shared" ref="G17:J17" si="17">(C17-average(C:C))/stdev(C:C)</f>
        <v>0.4756944224</v>
      </c>
      <c r="H17" s="3">
        <f t="shared" si="17"/>
        <v>-0.03377055129</v>
      </c>
      <c r="I17" s="3">
        <f t="shared" si="17"/>
        <v>-0.3657226399</v>
      </c>
      <c r="J17" s="3">
        <f t="shared" si="17"/>
        <v>-0.4276676732</v>
      </c>
      <c r="K17" s="3">
        <f t="shared" si="3"/>
        <v>-0.08786661051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3">
        <v>831.0</v>
      </c>
      <c r="B18" s="1" t="s">
        <v>65</v>
      </c>
      <c r="C18" s="3">
        <v>84.2</v>
      </c>
      <c r="D18" s="3">
        <v>84.06</v>
      </c>
      <c r="E18" s="3">
        <v>73.94</v>
      </c>
      <c r="F18" s="3">
        <v>68.75</v>
      </c>
      <c r="G18" s="3">
        <f t="shared" ref="G18:J18" si="18">(C18-average(C:C))/stdev(C:C)</f>
        <v>0.6709293276</v>
      </c>
      <c r="H18" s="3">
        <f t="shared" si="18"/>
        <v>1.074419769</v>
      </c>
      <c r="I18" s="3">
        <f t="shared" si="18"/>
        <v>0.3194267991</v>
      </c>
      <c r="J18" s="3">
        <f t="shared" si="18"/>
        <v>0.8786354742</v>
      </c>
      <c r="K18" s="3">
        <f t="shared" si="3"/>
        <v>0.7358528424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3">
        <v>865.0</v>
      </c>
      <c r="B19" s="1" t="s">
        <v>66</v>
      </c>
      <c r="C19" s="3">
        <v>89.83</v>
      </c>
      <c r="D19" s="3">
        <v>83.22</v>
      </c>
      <c r="E19" s="3">
        <v>89.5</v>
      </c>
      <c r="F19" s="3">
        <v>79.67</v>
      </c>
      <c r="G19" s="3">
        <f t="shared" ref="G19:J19" si="19">(C19-average(C:C))/stdev(C:C)</f>
        <v>1.052586451</v>
      </c>
      <c r="H19" s="3">
        <f t="shared" si="19"/>
        <v>1.018207216</v>
      </c>
      <c r="I19" s="3">
        <f t="shared" si="19"/>
        <v>1.468233402</v>
      </c>
      <c r="J19" s="3">
        <f t="shared" si="19"/>
        <v>1.532086247</v>
      </c>
      <c r="K19" s="3">
        <f t="shared" si="3"/>
        <v>1.267778329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3">
        <v>869.0</v>
      </c>
      <c r="B20" s="1" t="s">
        <v>67</v>
      </c>
      <c r="C20" s="3">
        <v>76.63</v>
      </c>
      <c r="D20" s="3">
        <v>71.6</v>
      </c>
      <c r="E20" s="3">
        <v>65.38</v>
      </c>
      <c r="F20" s="3">
        <v>54.56</v>
      </c>
      <c r="G20" s="3">
        <f t="shared" ref="G20:J20" si="20">(C20-average(C:C))/stdev(C:C)</f>
        <v>0.1577598024</v>
      </c>
      <c r="H20" s="3">
        <f t="shared" si="20"/>
        <v>0.2406002405</v>
      </c>
      <c r="I20" s="3">
        <f t="shared" si="20"/>
        <v>-0.3125644938</v>
      </c>
      <c r="J20" s="3">
        <f t="shared" si="20"/>
        <v>0.02950850846</v>
      </c>
      <c r="K20" s="3">
        <f t="shared" si="3"/>
        <v>0.02882601441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3">
        <v>871.0</v>
      </c>
      <c r="B21" s="1" t="s">
        <v>68</v>
      </c>
      <c r="C21" s="3">
        <v>79.45</v>
      </c>
      <c r="D21" s="3">
        <v>71.42</v>
      </c>
      <c r="E21" s="3">
        <v>65.41</v>
      </c>
      <c r="F21" s="3">
        <v>52.09</v>
      </c>
      <c r="G21" s="3">
        <f t="shared" ref="G21:J21" si="21">(C21-average(C:C))/stdev(C:C)</f>
        <v>0.3489273138</v>
      </c>
      <c r="H21" s="3">
        <f t="shared" si="21"/>
        <v>0.2285546936</v>
      </c>
      <c r="I21" s="3">
        <f t="shared" si="21"/>
        <v>-0.310349571</v>
      </c>
      <c r="J21" s="3">
        <f t="shared" si="21"/>
        <v>-0.118295833</v>
      </c>
      <c r="K21" s="3">
        <f t="shared" si="3"/>
        <v>0.03720915083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3">
        <v>877.0</v>
      </c>
      <c r="B22" s="1" t="s">
        <v>70</v>
      </c>
      <c r="C22" s="3">
        <v>88.14</v>
      </c>
      <c r="D22" s="3">
        <v>85.24</v>
      </c>
      <c r="E22" s="3">
        <v>84.77</v>
      </c>
      <c r="F22" s="3">
        <v>74.37</v>
      </c>
      <c r="G22" s="3">
        <f t="shared" ref="G22:J22" si="22">(C22-average(C:C))/stdev(C:C)</f>
        <v>0.9380215243</v>
      </c>
      <c r="H22" s="3">
        <f t="shared" si="22"/>
        <v>1.153385021</v>
      </c>
      <c r="I22" s="3">
        <f t="shared" si="22"/>
        <v>1.119013914</v>
      </c>
      <c r="J22" s="3">
        <f t="shared" si="22"/>
        <v>1.214935231</v>
      </c>
      <c r="K22" s="3">
        <f t="shared" si="3"/>
        <v>1.106338923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3">
        <v>924.0</v>
      </c>
      <c r="B23" s="1" t="s">
        <v>72</v>
      </c>
      <c r="C23" s="3">
        <v>53.26</v>
      </c>
      <c r="D23" s="3">
        <v>49.34</v>
      </c>
      <c r="E23" s="3">
        <v>68.59</v>
      </c>
      <c r="F23" s="3">
        <v>36.93</v>
      </c>
      <c r="G23" s="3">
        <f t="shared" ref="G23:J23" si="23">(C23-average(C:C))/stdev(C:C)</f>
        <v>-1.426490106</v>
      </c>
      <c r="H23" s="3">
        <f t="shared" si="23"/>
        <v>-1.2490324</v>
      </c>
      <c r="I23" s="3">
        <f t="shared" si="23"/>
        <v>-0.07556775895</v>
      </c>
      <c r="J23" s="3">
        <f t="shared" si="23"/>
        <v>-1.025467419</v>
      </c>
      <c r="K23" s="3">
        <f t="shared" si="3"/>
        <v>-0.9441394208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3">
        <v>945.0</v>
      </c>
      <c r="B24" s="1" t="s">
        <v>286</v>
      </c>
      <c r="C24" s="3">
        <v>91.27</v>
      </c>
      <c r="D24" s="3">
        <v>90.65</v>
      </c>
      <c r="E24" s="3">
        <v>82.15</v>
      </c>
      <c r="F24" s="3">
        <v>77.16</v>
      </c>
      <c r="G24" s="3">
        <f t="shared" ref="G24:J24" si="24">(C24-average(C:C))/stdev(C:C)</f>
        <v>1.150203904</v>
      </c>
      <c r="H24" s="3">
        <f t="shared" si="24"/>
        <v>1.515420627</v>
      </c>
      <c r="I24" s="3">
        <f t="shared" si="24"/>
        <v>0.9255773265</v>
      </c>
      <c r="J24" s="3">
        <f t="shared" si="24"/>
        <v>1.381888313</v>
      </c>
      <c r="K24" s="3">
        <f t="shared" si="3"/>
        <v>1.243272543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3">
        <v>949.0</v>
      </c>
      <c r="B25" s="1" t="s">
        <v>74</v>
      </c>
      <c r="C25" s="3">
        <v>88.05</v>
      </c>
      <c r="D25" s="3">
        <v>76.6</v>
      </c>
      <c r="E25" s="3">
        <v>71.33</v>
      </c>
      <c r="F25" s="3">
        <v>49.79</v>
      </c>
      <c r="G25" s="3">
        <f t="shared" ref="G25:J25" si="25">(C25-average(C:C))/stdev(C:C)</f>
        <v>0.9319204335</v>
      </c>
      <c r="H25" s="3">
        <f t="shared" si="25"/>
        <v>0.5751987671</v>
      </c>
      <c r="I25" s="3">
        <f t="shared" si="25"/>
        <v>0.1267285194</v>
      </c>
      <c r="J25" s="3">
        <f t="shared" si="25"/>
        <v>-0.255927406</v>
      </c>
      <c r="K25" s="3">
        <f t="shared" si="3"/>
        <v>0.3444800785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3">
        <v>955.0</v>
      </c>
      <c r="B26" s="1" t="s">
        <v>76</v>
      </c>
      <c r="C26" s="3">
        <v>87.38</v>
      </c>
      <c r="D26" s="3">
        <v>85.42</v>
      </c>
      <c r="E26" s="3">
        <v>80.0</v>
      </c>
      <c r="F26" s="3">
        <v>68.96</v>
      </c>
      <c r="G26" s="3">
        <f t="shared" ref="G26:J26" si="26">(C26-average(C:C))/stdev(C:C)</f>
        <v>0.8865012021</v>
      </c>
      <c r="H26" s="3">
        <f t="shared" si="26"/>
        <v>1.165430568</v>
      </c>
      <c r="I26" s="3">
        <f t="shared" si="26"/>
        <v>0.7668411957</v>
      </c>
      <c r="J26" s="3">
        <f t="shared" si="26"/>
        <v>0.8912018352</v>
      </c>
      <c r="K26" s="3">
        <f t="shared" si="3"/>
        <v>0.9274937003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3">
        <v>1018.0</v>
      </c>
      <c r="B27" s="1" t="s">
        <v>77</v>
      </c>
      <c r="C27" s="3">
        <v>88.82</v>
      </c>
      <c r="D27" s="3">
        <v>67.43</v>
      </c>
      <c r="E27" s="3">
        <v>75.76</v>
      </c>
      <c r="F27" s="3">
        <v>38.04</v>
      </c>
      <c r="G27" s="3">
        <f t="shared" ref="G27:J27" si="27">(C27-average(C:C))/stdev(C:C)</f>
        <v>0.9841186547</v>
      </c>
      <c r="H27" s="3">
        <f t="shared" si="27"/>
        <v>-0.03845493066</v>
      </c>
      <c r="I27" s="3">
        <f t="shared" si="27"/>
        <v>0.4537987796</v>
      </c>
      <c r="J27" s="3">
        <f t="shared" si="27"/>
        <v>-0.9590452247</v>
      </c>
      <c r="K27" s="3">
        <f t="shared" si="3"/>
        <v>0.1101043197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3">
        <v>1042.0</v>
      </c>
      <c r="B28" s="1" t="s">
        <v>78</v>
      </c>
      <c r="C28" s="3">
        <v>49.17</v>
      </c>
      <c r="D28" s="3">
        <v>49.2</v>
      </c>
      <c r="E28" s="3">
        <v>56.93</v>
      </c>
      <c r="F28" s="3">
        <v>38.45</v>
      </c>
      <c r="G28" s="3">
        <f t="shared" ref="G28:J28" si="28">(C28-average(C:C))/stdev(C:C)</f>
        <v>-1.703750787</v>
      </c>
      <c r="H28" s="3">
        <f t="shared" si="28"/>
        <v>-1.258401159</v>
      </c>
      <c r="I28" s="3">
        <f t="shared" si="28"/>
        <v>-0.9364344032</v>
      </c>
      <c r="J28" s="3">
        <f t="shared" si="28"/>
        <v>-0.9345109008</v>
      </c>
      <c r="K28" s="3">
        <f t="shared" si="3"/>
        <v>-1.208274312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3">
        <v>1062.0</v>
      </c>
      <c r="B29" s="1" t="s">
        <v>80</v>
      </c>
      <c r="C29" s="3">
        <v>79.57</v>
      </c>
      <c r="D29" s="3">
        <v>85.82</v>
      </c>
      <c r="E29" s="3">
        <v>88.58</v>
      </c>
      <c r="F29" s="3">
        <v>68.4</v>
      </c>
      <c r="G29" s="3">
        <f t="shared" ref="G29:J29" si="29">(C29-average(C:C))/stdev(C:C)</f>
        <v>0.3570621015</v>
      </c>
      <c r="H29" s="3">
        <f t="shared" si="29"/>
        <v>1.19219845</v>
      </c>
      <c r="I29" s="3">
        <f t="shared" si="29"/>
        <v>1.400309104</v>
      </c>
      <c r="J29" s="3">
        <f t="shared" si="29"/>
        <v>0.8576915392</v>
      </c>
      <c r="K29" s="3">
        <f t="shared" si="3"/>
        <v>0.9518152986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3">
        <v>1074.0</v>
      </c>
      <c r="B30" s="1" t="s">
        <v>81</v>
      </c>
      <c r="C30" s="3">
        <v>54.28</v>
      </c>
      <c r="D30" s="3">
        <v>62.27</v>
      </c>
      <c r="E30" s="3">
        <v>42.28</v>
      </c>
      <c r="F30" s="3">
        <v>53.76</v>
      </c>
      <c r="G30" s="3">
        <f t="shared" ref="G30:J30" si="30">(C30-average(C:C))/stdev(C:C)</f>
        <v>-1.35734441</v>
      </c>
      <c r="H30" s="3">
        <f t="shared" si="30"/>
        <v>-0.3837606101</v>
      </c>
      <c r="I30" s="3">
        <f t="shared" si="30"/>
        <v>-2.018055015</v>
      </c>
      <c r="J30" s="3">
        <f t="shared" si="30"/>
        <v>-0.01836334303</v>
      </c>
      <c r="K30" s="3">
        <f t="shared" si="3"/>
        <v>-0.9443808446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3">
        <v>1077.0</v>
      </c>
      <c r="B31" s="1" t="s">
        <v>287</v>
      </c>
      <c r="C31" s="3">
        <v>84.83</v>
      </c>
      <c r="D31" s="3">
        <v>67.23</v>
      </c>
      <c r="E31" s="3">
        <v>70.88</v>
      </c>
      <c r="F31" s="3">
        <v>31.42</v>
      </c>
      <c r="G31" s="3">
        <f t="shared" ref="G31:J31" si="31">(C31-average(C:C))/stdev(C:C)</f>
        <v>0.7136369631</v>
      </c>
      <c r="H31" s="3">
        <f t="shared" si="31"/>
        <v>-0.05183887173</v>
      </c>
      <c r="I31" s="3">
        <f t="shared" si="31"/>
        <v>0.09350467804</v>
      </c>
      <c r="J31" s="3">
        <f t="shared" si="31"/>
        <v>-1.355184796</v>
      </c>
      <c r="K31" s="3">
        <f t="shared" si="3"/>
        <v>-0.1499705066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3">
        <v>1087.0</v>
      </c>
      <c r="B32" s="1" t="s">
        <v>83</v>
      </c>
      <c r="C32" s="3">
        <v>60.81</v>
      </c>
      <c r="D32" s="3">
        <v>71.01</v>
      </c>
      <c r="E32" s="3">
        <v>69.12</v>
      </c>
      <c r="F32" s="3">
        <v>47.4</v>
      </c>
      <c r="G32" s="3">
        <f t="shared" ref="G32:J32" si="32">(C32-average(C:C))/stdev(C:C)</f>
        <v>-0.9146763783</v>
      </c>
      <c r="H32" s="3">
        <f t="shared" si="32"/>
        <v>0.2011176144</v>
      </c>
      <c r="I32" s="3">
        <f t="shared" si="32"/>
        <v>-0.03643745693</v>
      </c>
      <c r="J32" s="3">
        <f t="shared" si="32"/>
        <v>-0.3989445623</v>
      </c>
      <c r="K32" s="3">
        <f t="shared" si="3"/>
        <v>-0.2872351958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3">
        <v>1092.0</v>
      </c>
      <c r="B33" s="1" t="s">
        <v>85</v>
      </c>
      <c r="C33" s="3">
        <v>84.42</v>
      </c>
      <c r="D33" s="3">
        <v>74.05</v>
      </c>
      <c r="E33" s="3">
        <v>80.83</v>
      </c>
      <c r="F33" s="3">
        <v>66.01</v>
      </c>
      <c r="G33" s="3">
        <f t="shared" ref="G33:J33" si="33">(C33-average(C:C))/stdev(C:C)</f>
        <v>0.6858431051</v>
      </c>
      <c r="H33" s="3">
        <f t="shared" si="33"/>
        <v>0.4045535186</v>
      </c>
      <c r="I33" s="3">
        <f t="shared" si="33"/>
        <v>0.8281207252</v>
      </c>
      <c r="J33" s="3">
        <f t="shared" si="33"/>
        <v>0.7146743828</v>
      </c>
      <c r="K33" s="3">
        <f t="shared" si="3"/>
        <v>0.6582979329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3">
        <v>1097.0</v>
      </c>
      <c r="B34" s="13" t="s">
        <v>86</v>
      </c>
      <c r="C34" s="3">
        <v>56.44</v>
      </c>
      <c r="D34" s="3">
        <v>61.54</v>
      </c>
      <c r="E34" s="3">
        <v>63.92</v>
      </c>
      <c r="F34" s="3">
        <v>49.97</v>
      </c>
      <c r="G34" s="3">
        <f t="shared" ref="G34:J34" si="34">(C34-average(C:C))/stdev(C:C)</f>
        <v>-1.210918231</v>
      </c>
      <c r="H34" s="3">
        <f t="shared" si="34"/>
        <v>-0.432611995</v>
      </c>
      <c r="I34" s="3">
        <f t="shared" si="34"/>
        <v>-0.4203574012</v>
      </c>
      <c r="J34" s="3">
        <f t="shared" si="34"/>
        <v>-0.2451562394</v>
      </c>
      <c r="K34" s="3">
        <f t="shared" si="3"/>
        <v>-0.5772609667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3">
        <v>1117.0</v>
      </c>
      <c r="B35" s="1" t="s">
        <v>87</v>
      </c>
      <c r="C35" s="3">
        <v>74.39</v>
      </c>
      <c r="D35" s="3">
        <v>74.95</v>
      </c>
      <c r="E35" s="3">
        <v>71.26</v>
      </c>
      <c r="F35" s="3">
        <v>59.93</v>
      </c>
      <c r="G35" s="3">
        <f t="shared" ref="G35:J35" si="35">(C35-average(C:C))/stdev(C:C)</f>
        <v>0.005910431701</v>
      </c>
      <c r="H35" s="3">
        <f t="shared" si="35"/>
        <v>0.4647812533</v>
      </c>
      <c r="I35" s="3">
        <f t="shared" si="35"/>
        <v>0.1215603663</v>
      </c>
      <c r="J35" s="3">
        <f t="shared" si="35"/>
        <v>0.3508483116</v>
      </c>
      <c r="K35" s="3">
        <f t="shared" si="3"/>
        <v>0.2357750907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3">
        <v>1183.0</v>
      </c>
      <c r="B36" s="1" t="s">
        <v>88</v>
      </c>
      <c r="C36" s="3">
        <v>89.43</v>
      </c>
      <c r="D36" s="3">
        <v>65.49</v>
      </c>
      <c r="E36" s="3">
        <v>78.78</v>
      </c>
      <c r="F36" s="3">
        <v>61.46</v>
      </c>
      <c r="G36" s="3">
        <f t="shared" ref="G36:J36" si="36">(C36-average(C:C))/stdev(C:C)</f>
        <v>1.025470492</v>
      </c>
      <c r="H36" s="3">
        <f t="shared" si="36"/>
        <v>-0.168279159</v>
      </c>
      <c r="I36" s="3">
        <f t="shared" si="36"/>
        <v>0.6767676703</v>
      </c>
      <c r="J36" s="3">
        <f t="shared" si="36"/>
        <v>0.4424032275</v>
      </c>
      <c r="K36" s="3">
        <f t="shared" si="3"/>
        <v>0.4940905578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3">
        <v>1221.0</v>
      </c>
      <c r="B37" s="1" t="s">
        <v>89</v>
      </c>
      <c r="C37" s="3">
        <v>89.17</v>
      </c>
      <c r="D37" s="3">
        <v>84.45</v>
      </c>
      <c r="E37" s="3">
        <v>80.25</v>
      </c>
      <c r="F37" s="3">
        <v>64.98</v>
      </c>
      <c r="G37" s="3">
        <f t="shared" ref="G37:J37" si="37">(C37-average(C:C))/stdev(C:C)</f>
        <v>1.007845119</v>
      </c>
      <c r="H37" s="3">
        <f t="shared" si="37"/>
        <v>1.100518454</v>
      </c>
      <c r="I37" s="3">
        <f t="shared" si="37"/>
        <v>0.7852988853</v>
      </c>
      <c r="J37" s="3">
        <f t="shared" si="37"/>
        <v>0.6530393741</v>
      </c>
      <c r="K37" s="3">
        <f t="shared" si="3"/>
        <v>0.886675458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3">
        <v>1222.0</v>
      </c>
      <c r="B38" s="1" t="s">
        <v>91</v>
      </c>
      <c r="C38" s="3">
        <v>48.83</v>
      </c>
      <c r="D38" s="3">
        <v>54.6</v>
      </c>
      <c r="E38" s="3">
        <v>56.55</v>
      </c>
      <c r="F38" s="3">
        <v>41.67</v>
      </c>
      <c r="G38" s="3">
        <f t="shared" ref="G38:J38" si="38">(C38-average(C:C))/stdev(C:C)</f>
        <v>-1.726799352</v>
      </c>
      <c r="H38" s="3">
        <f t="shared" si="38"/>
        <v>-0.8970347499</v>
      </c>
      <c r="I38" s="3">
        <f t="shared" si="38"/>
        <v>-0.9644900914</v>
      </c>
      <c r="J38" s="3">
        <f t="shared" si="38"/>
        <v>-0.7418266986</v>
      </c>
      <c r="K38" s="3">
        <f t="shared" si="3"/>
        <v>-1.082537723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3">
        <v>1233.0</v>
      </c>
      <c r="B39" s="1" t="s">
        <v>92</v>
      </c>
      <c r="C39" s="3">
        <v>52.3</v>
      </c>
      <c r="D39" s="3">
        <v>62.48</v>
      </c>
      <c r="E39" s="3">
        <v>72.75</v>
      </c>
      <c r="F39" s="3">
        <v>51.75</v>
      </c>
      <c r="G39" s="3">
        <f t="shared" ref="G39:J39" si="39">(C39-average(C:C))/stdev(C:C)</f>
        <v>-1.491568407</v>
      </c>
      <c r="H39" s="3">
        <f t="shared" si="39"/>
        <v>-0.369707472</v>
      </c>
      <c r="I39" s="3">
        <f t="shared" si="39"/>
        <v>0.2315681965</v>
      </c>
      <c r="J39" s="3">
        <f t="shared" si="39"/>
        <v>-0.1386413699</v>
      </c>
      <c r="K39" s="3">
        <f t="shared" si="3"/>
        <v>-0.4420872632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3">
        <v>1250.0</v>
      </c>
      <c r="B40" s="1" t="s">
        <v>93</v>
      </c>
      <c r="C40" s="3">
        <v>87.85</v>
      </c>
      <c r="D40" s="3">
        <v>76.22</v>
      </c>
      <c r="E40" s="3">
        <v>78.84</v>
      </c>
      <c r="F40" s="3">
        <v>66.94</v>
      </c>
      <c r="G40" s="3">
        <f t="shared" ref="G40:J40" si="40">(C40-average(C:C))/stdev(C:C)</f>
        <v>0.918362454</v>
      </c>
      <c r="H40" s="3">
        <f t="shared" si="40"/>
        <v>0.5497692791</v>
      </c>
      <c r="I40" s="3">
        <f t="shared" si="40"/>
        <v>0.6811975158</v>
      </c>
      <c r="J40" s="3">
        <f t="shared" si="40"/>
        <v>0.7703254102</v>
      </c>
      <c r="K40" s="3">
        <f t="shared" si="3"/>
        <v>0.7299136648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3">
        <v>1251.0</v>
      </c>
      <c r="B41" s="1" t="s">
        <v>96</v>
      </c>
      <c r="C41" s="3">
        <v>55.51</v>
      </c>
      <c r="D41" s="3">
        <v>71.56</v>
      </c>
      <c r="E41" s="3">
        <v>74.71</v>
      </c>
      <c r="F41" s="3">
        <v>56.62</v>
      </c>
      <c r="G41" s="3">
        <f t="shared" ref="G41:J41" si="41">(C41-average(C:C))/stdev(C:C)</f>
        <v>-1.273962836</v>
      </c>
      <c r="H41" s="3">
        <f t="shared" si="41"/>
        <v>0.2379234523</v>
      </c>
      <c r="I41" s="3">
        <f t="shared" si="41"/>
        <v>0.3762764831</v>
      </c>
      <c r="J41" s="3">
        <f t="shared" si="41"/>
        <v>0.152778526</v>
      </c>
      <c r="K41" s="3">
        <f t="shared" si="3"/>
        <v>-0.1267460936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3">
        <v>1304.0</v>
      </c>
      <c r="B42" s="1" t="s">
        <v>97</v>
      </c>
      <c r="C42" s="3">
        <v>79.9</v>
      </c>
      <c r="D42" s="3">
        <v>67.18</v>
      </c>
      <c r="E42" s="3">
        <v>68.43</v>
      </c>
      <c r="F42" s="3">
        <v>46.56</v>
      </c>
      <c r="G42" s="3">
        <f t="shared" ref="G42:J42" si="42">(C42-average(C:C))/stdev(C:C)</f>
        <v>0.3794327677</v>
      </c>
      <c r="H42" s="3">
        <f t="shared" si="42"/>
        <v>-0.05518485699</v>
      </c>
      <c r="I42" s="3">
        <f t="shared" si="42"/>
        <v>-0.08738068031</v>
      </c>
      <c r="J42" s="3">
        <f t="shared" si="42"/>
        <v>-0.4492100064</v>
      </c>
      <c r="K42" s="3">
        <f t="shared" si="3"/>
        <v>-0.053085694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3">
        <v>1318.0</v>
      </c>
      <c r="B43" s="1" t="s">
        <v>61</v>
      </c>
      <c r="C43" s="14">
        <v>74.87</v>
      </c>
      <c r="D43" s="14">
        <v>81.71</v>
      </c>
      <c r="E43" s="14">
        <v>74.66</v>
      </c>
      <c r="F43" s="14">
        <v>70.06</v>
      </c>
      <c r="G43" s="3">
        <f t="shared" ref="G43:J43" si="43">(C43-average(C:C))/stdev(C:C)</f>
        <v>0.03844958257</v>
      </c>
      <c r="H43" s="3">
        <f t="shared" si="43"/>
        <v>0.9171584613</v>
      </c>
      <c r="I43" s="3">
        <f t="shared" si="43"/>
        <v>0.3725849452</v>
      </c>
      <c r="J43" s="3">
        <f t="shared" si="43"/>
        <v>0.957025631</v>
      </c>
      <c r="K43" s="3">
        <f t="shared" si="3"/>
        <v>0.571304655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3">
        <v>1323.0</v>
      </c>
      <c r="B44" s="1" t="s">
        <v>98</v>
      </c>
      <c r="C44" s="3">
        <v>82.92</v>
      </c>
      <c r="D44" s="3">
        <v>78.01</v>
      </c>
      <c r="E44" s="3">
        <v>77.69</v>
      </c>
      <c r="F44" s="3">
        <v>66.57</v>
      </c>
      <c r="G44" s="3">
        <f t="shared" ref="G44:J44" si="44">(C44-average(C:C))/stdev(C:C)</f>
        <v>0.5841582586</v>
      </c>
      <c r="H44" s="3">
        <f t="shared" si="44"/>
        <v>0.6695555516</v>
      </c>
      <c r="I44" s="3">
        <f t="shared" si="44"/>
        <v>0.5962921435</v>
      </c>
      <c r="J44" s="3">
        <f t="shared" si="44"/>
        <v>0.7481846789</v>
      </c>
      <c r="K44" s="3">
        <f t="shared" si="3"/>
        <v>0.6495476582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3">
        <v>1349.0</v>
      </c>
      <c r="B45" s="1" t="s">
        <v>99</v>
      </c>
      <c r="C45" s="3">
        <v>84.35</v>
      </c>
      <c r="D45" s="3">
        <v>79.35</v>
      </c>
      <c r="E45" s="3">
        <v>75.29</v>
      </c>
      <c r="F45" s="3">
        <v>62.19</v>
      </c>
      <c r="G45" s="3">
        <f t="shared" ref="G45:J45" si="45">(C45-average(C:C))/stdev(C:C)</f>
        <v>0.6810978122</v>
      </c>
      <c r="H45" s="3">
        <f t="shared" si="45"/>
        <v>0.7592279568</v>
      </c>
      <c r="I45" s="3">
        <f t="shared" si="45"/>
        <v>0.4190983231</v>
      </c>
      <c r="J45" s="3">
        <f t="shared" si="45"/>
        <v>0.486086292</v>
      </c>
      <c r="K45" s="3">
        <f t="shared" si="3"/>
        <v>0.586377596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3">
        <v>1350.0</v>
      </c>
      <c r="B46" s="1" t="s">
        <v>100</v>
      </c>
      <c r="C46" s="3">
        <v>91.37</v>
      </c>
      <c r="D46" s="3">
        <v>84.15</v>
      </c>
      <c r="E46" s="3">
        <v>80.53</v>
      </c>
      <c r="F46" s="3">
        <v>83.59</v>
      </c>
      <c r="G46" s="3">
        <f t="shared" ref="G46:J46" si="46">(C46-average(C:C))/stdev(C:C)</f>
        <v>1.156982894</v>
      </c>
      <c r="H46" s="3">
        <f t="shared" si="46"/>
        <v>1.080442542</v>
      </c>
      <c r="I46" s="3">
        <f t="shared" si="46"/>
        <v>0.8059714977</v>
      </c>
      <c r="J46" s="3">
        <f t="shared" si="46"/>
        <v>1.766658319</v>
      </c>
      <c r="K46" s="3">
        <f t="shared" si="3"/>
        <v>1.202513813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3">
        <v>1358.0</v>
      </c>
      <c r="B47" s="1" t="s">
        <v>102</v>
      </c>
      <c r="C47" s="3">
        <v>78.12</v>
      </c>
      <c r="D47" s="3">
        <v>70.06</v>
      </c>
      <c r="E47" s="3">
        <v>78.37</v>
      </c>
      <c r="F47" s="3">
        <v>45.13</v>
      </c>
      <c r="G47" s="3">
        <f t="shared" ref="G47:J47" si="47">(C47-average(C:C))/stdev(C:C)</f>
        <v>0.2587667499</v>
      </c>
      <c r="H47" s="3">
        <f t="shared" si="47"/>
        <v>0.1375438943</v>
      </c>
      <c r="I47" s="3">
        <f t="shared" si="47"/>
        <v>0.6464970593</v>
      </c>
      <c r="J47" s="3">
        <f t="shared" si="47"/>
        <v>-0.5347809409</v>
      </c>
      <c r="K47" s="3">
        <f t="shared" si="3"/>
        <v>0.1270066906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3">
        <v>1360.0</v>
      </c>
      <c r="B48" s="1" t="s">
        <v>103</v>
      </c>
      <c r="C48" s="3">
        <v>39.08</v>
      </c>
      <c r="D48" s="3">
        <v>45.09</v>
      </c>
      <c r="E48" s="3">
        <v>26.84</v>
      </c>
      <c r="F48" s="3">
        <v>23.45</v>
      </c>
      <c r="G48" s="3">
        <f t="shared" ref="G48:J48" si="48">(C48-average(C:C))/stdev(C:C)</f>
        <v>-2.387750854</v>
      </c>
      <c r="H48" s="3">
        <f t="shared" si="48"/>
        <v>-1.533441148</v>
      </c>
      <c r="I48" s="3">
        <f t="shared" si="48"/>
        <v>-3.158001927</v>
      </c>
      <c r="J48" s="3">
        <f t="shared" si="48"/>
        <v>-1.832108116</v>
      </c>
      <c r="K48" s="3">
        <f t="shared" si="3"/>
        <v>-2.227825511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3">
        <v>1362.0</v>
      </c>
      <c r="B49" s="1" t="s">
        <v>104</v>
      </c>
      <c r="C49" s="3">
        <v>50.75</v>
      </c>
      <c r="D49" s="3">
        <v>48.35</v>
      </c>
      <c r="E49" s="3">
        <v>59.29</v>
      </c>
      <c r="F49" s="3">
        <v>48.71</v>
      </c>
      <c r="G49" s="3">
        <f t="shared" ref="G49:J49" si="49">(C49-average(C:C))/stdev(C:C)</f>
        <v>-1.596642749</v>
      </c>
      <c r="H49" s="3">
        <f t="shared" si="49"/>
        <v>-1.315282908</v>
      </c>
      <c r="I49" s="3">
        <f t="shared" si="49"/>
        <v>-0.7621938131</v>
      </c>
      <c r="J49" s="3">
        <f t="shared" si="49"/>
        <v>-0.3205544055</v>
      </c>
      <c r="K49" s="3">
        <f t="shared" si="3"/>
        <v>-0.9986684689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3">
        <v>1397.0</v>
      </c>
      <c r="B50" s="13" t="s">
        <v>106</v>
      </c>
      <c r="C50" s="3">
        <v>76.46</v>
      </c>
      <c r="D50" s="3">
        <v>71.02</v>
      </c>
      <c r="E50" s="3">
        <v>77.82</v>
      </c>
      <c r="F50" s="3">
        <v>63.45</v>
      </c>
      <c r="G50" s="3">
        <f t="shared" ref="G50:J50" si="50">(C50-average(C:C))/stdev(C:C)</f>
        <v>0.1462355198</v>
      </c>
      <c r="H50" s="3">
        <f t="shared" si="50"/>
        <v>0.2017868114</v>
      </c>
      <c r="I50" s="3">
        <f t="shared" si="50"/>
        <v>0.6058901421</v>
      </c>
      <c r="J50" s="3">
        <f t="shared" si="50"/>
        <v>0.5614844581</v>
      </c>
      <c r="K50" s="3">
        <f t="shared" si="3"/>
        <v>0.3788492329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3">
        <v>1401.0</v>
      </c>
      <c r="B51" s="1" t="s">
        <v>107</v>
      </c>
      <c r="C51" s="3">
        <v>81.67</v>
      </c>
      <c r="D51" s="3">
        <v>66.67</v>
      </c>
      <c r="E51" s="3">
        <v>76.56</v>
      </c>
      <c r="F51" s="3">
        <v>54.34</v>
      </c>
      <c r="G51" s="3">
        <f t="shared" ref="G51:J51" si="51">(C51-average(C:C))/stdev(C:C)</f>
        <v>0.4994208865</v>
      </c>
      <c r="H51" s="3">
        <f t="shared" si="51"/>
        <v>-0.08931390671</v>
      </c>
      <c r="I51" s="3">
        <f t="shared" si="51"/>
        <v>0.5128633864</v>
      </c>
      <c r="J51" s="3">
        <f t="shared" si="51"/>
        <v>0.0163437493</v>
      </c>
      <c r="K51" s="3">
        <f t="shared" si="3"/>
        <v>0.2348285289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3">
        <v>1412.0</v>
      </c>
      <c r="B52" s="1" t="s">
        <v>109</v>
      </c>
      <c r="C52" s="3">
        <v>77.23</v>
      </c>
      <c r="D52" s="3">
        <v>77.62</v>
      </c>
      <c r="E52" s="3">
        <v>70.74</v>
      </c>
      <c r="F52" s="3">
        <v>59.69</v>
      </c>
      <c r="G52" s="3">
        <f t="shared" ref="G52:J52" si="52">(C52-average(C:C))/stdev(C:C)</f>
        <v>0.198433741</v>
      </c>
      <c r="H52" s="3">
        <f t="shared" si="52"/>
        <v>0.6434568665</v>
      </c>
      <c r="I52" s="3">
        <f t="shared" si="52"/>
        <v>0.08316837185</v>
      </c>
      <c r="J52" s="3">
        <f t="shared" si="52"/>
        <v>0.3364867561</v>
      </c>
      <c r="K52" s="3">
        <f t="shared" si="3"/>
        <v>0.3153864339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3">
        <v>1416.0</v>
      </c>
      <c r="B53" s="1" t="s">
        <v>110</v>
      </c>
      <c r="C53" s="3">
        <v>86.99</v>
      </c>
      <c r="D53" s="3">
        <v>84.12</v>
      </c>
      <c r="E53" s="3">
        <v>84.47</v>
      </c>
      <c r="F53" s="3">
        <v>73.05</v>
      </c>
      <c r="G53" s="3">
        <f t="shared" ref="G53:J53" si="53">(C53-average(C:C))/stdev(C:C)</f>
        <v>0.860063142</v>
      </c>
      <c r="H53" s="3">
        <f t="shared" si="53"/>
        <v>1.078434951</v>
      </c>
      <c r="I53" s="3">
        <f t="shared" si="53"/>
        <v>1.096864686</v>
      </c>
      <c r="J53" s="3">
        <f t="shared" si="53"/>
        <v>1.135946676</v>
      </c>
      <c r="K53" s="3">
        <f t="shared" si="3"/>
        <v>1.042827364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3">
        <v>1423.0</v>
      </c>
      <c r="B54" s="1" t="s">
        <v>84</v>
      </c>
      <c r="C54" s="3">
        <v>77.41</v>
      </c>
      <c r="D54" s="3">
        <v>84.81</v>
      </c>
      <c r="E54" s="3">
        <v>87.53</v>
      </c>
      <c r="F54" s="3">
        <v>73.14</v>
      </c>
      <c r="G54" s="3">
        <f t="shared" ref="G54:J54" si="54">(C54-average(C:C))/stdev(C:C)</f>
        <v>0.2106359226</v>
      </c>
      <c r="H54" s="3">
        <f t="shared" si="54"/>
        <v>1.124609548</v>
      </c>
      <c r="I54" s="3">
        <f t="shared" si="54"/>
        <v>1.322786807</v>
      </c>
      <c r="J54" s="3">
        <f t="shared" si="54"/>
        <v>1.141332259</v>
      </c>
      <c r="K54" s="3">
        <f t="shared" si="3"/>
        <v>0.9498411342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3">
        <v>1426.0</v>
      </c>
      <c r="B55" s="1" t="s">
        <v>112</v>
      </c>
      <c r="C55" s="3">
        <v>71.26</v>
      </c>
      <c r="D55" s="3">
        <v>65.58</v>
      </c>
      <c r="E55" s="3">
        <v>71.02</v>
      </c>
      <c r="F55" s="3">
        <v>57.37</v>
      </c>
      <c r="G55" s="3">
        <f t="shared" ref="G55:J55" si="55">(C55-average(C:C))/stdev(C:C)</f>
        <v>-0.2062719479</v>
      </c>
      <c r="H55" s="3">
        <f t="shared" si="55"/>
        <v>-0.1622563855</v>
      </c>
      <c r="I55" s="3">
        <f t="shared" si="55"/>
        <v>0.1038409842</v>
      </c>
      <c r="J55" s="3">
        <f t="shared" si="55"/>
        <v>0.1976583868</v>
      </c>
      <c r="K55" s="3">
        <f t="shared" si="3"/>
        <v>-0.0167572406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3">
        <v>1438.0</v>
      </c>
      <c r="B56" s="1" t="s">
        <v>95</v>
      </c>
      <c r="C56" s="3">
        <v>91.41</v>
      </c>
      <c r="D56" s="3">
        <v>76.06</v>
      </c>
      <c r="E56" s="3">
        <v>70.54</v>
      </c>
      <c r="F56" s="3">
        <v>66.67</v>
      </c>
      <c r="G56" s="3">
        <f t="shared" ref="G56:J56" si="56">(C56-average(C:C))/stdev(C:C)</f>
        <v>1.15969449</v>
      </c>
      <c r="H56" s="3">
        <f t="shared" si="56"/>
        <v>0.5390621262</v>
      </c>
      <c r="I56" s="3">
        <f t="shared" si="56"/>
        <v>0.06840222015</v>
      </c>
      <c r="J56" s="3">
        <f t="shared" si="56"/>
        <v>0.7541686603</v>
      </c>
      <c r="K56" s="3">
        <f t="shared" si="3"/>
        <v>0.6303318741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3">
        <v>1439.0</v>
      </c>
      <c r="B57" s="1" t="s">
        <v>113</v>
      </c>
      <c r="C57" s="3">
        <v>81.44</v>
      </c>
      <c r="D57" s="3">
        <v>67.59</v>
      </c>
      <c r="E57" s="3">
        <v>82.84</v>
      </c>
      <c r="F57" s="3">
        <v>46.76</v>
      </c>
      <c r="G57" s="3">
        <f t="shared" ref="G57:J57" si="57">(C57-average(C:C))/stdev(C:C)</f>
        <v>0.4838292101</v>
      </c>
      <c r="H57" s="3">
        <f t="shared" si="57"/>
        <v>-0.02774777781</v>
      </c>
      <c r="I57" s="3">
        <f t="shared" si="57"/>
        <v>0.9765205498</v>
      </c>
      <c r="J57" s="3">
        <f t="shared" si="57"/>
        <v>-0.4372420435</v>
      </c>
      <c r="K57" s="3">
        <f t="shared" si="3"/>
        <v>0.2488399846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3">
        <v>1440.0</v>
      </c>
      <c r="B58" s="1" t="s">
        <v>115</v>
      </c>
      <c r="C58" s="3">
        <v>74.08</v>
      </c>
      <c r="D58" s="3">
        <v>63.92</v>
      </c>
      <c r="E58" s="3">
        <v>58.4</v>
      </c>
      <c r="F58" s="3">
        <v>36.2</v>
      </c>
      <c r="G58" s="3">
        <f t="shared" ref="G58:J58" si="58">(C58-average(C:C))/stdev(C:C)</f>
        <v>-0.01510443657</v>
      </c>
      <c r="H58" s="3">
        <f t="shared" si="58"/>
        <v>-0.2733430963</v>
      </c>
      <c r="I58" s="3">
        <f t="shared" si="58"/>
        <v>-0.8279031882</v>
      </c>
      <c r="J58" s="3">
        <f t="shared" si="58"/>
        <v>-1.069150483</v>
      </c>
      <c r="K58" s="3">
        <f t="shared" si="3"/>
        <v>-0.5463753011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3">
        <v>1444.0</v>
      </c>
      <c r="B59" s="1" t="s">
        <v>116</v>
      </c>
      <c r="C59" s="3">
        <v>76.63</v>
      </c>
      <c r="D59" s="3">
        <v>76.09</v>
      </c>
      <c r="E59" s="3">
        <v>72.87</v>
      </c>
      <c r="F59" s="3">
        <v>63.05</v>
      </c>
      <c r="G59" s="3">
        <f t="shared" ref="G59:J59" si="59">(C59-average(C:C))/stdev(C:C)</f>
        <v>0.1577598024</v>
      </c>
      <c r="H59" s="3">
        <f t="shared" si="59"/>
        <v>0.5410697174</v>
      </c>
      <c r="I59" s="3">
        <f t="shared" si="59"/>
        <v>0.2404278875</v>
      </c>
      <c r="J59" s="3">
        <f t="shared" si="59"/>
        <v>0.5375485324</v>
      </c>
      <c r="K59" s="3">
        <f t="shared" si="3"/>
        <v>0.3692014849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3">
        <v>1446.0</v>
      </c>
      <c r="B60" s="1" t="s">
        <v>118</v>
      </c>
      <c r="C60" s="3">
        <v>65.16</v>
      </c>
      <c r="D60" s="3">
        <v>58.32</v>
      </c>
      <c r="E60" s="3">
        <v>53.01</v>
      </c>
      <c r="F60" s="3">
        <v>48.05</v>
      </c>
      <c r="G60" s="3">
        <f t="shared" ref="G60:J60" si="60">(C60-average(C:C))/stdev(C:C)</f>
        <v>-0.6197903236</v>
      </c>
      <c r="H60" s="3">
        <f t="shared" si="60"/>
        <v>-0.6480934461</v>
      </c>
      <c r="I60" s="3">
        <f t="shared" si="60"/>
        <v>-1.225850977</v>
      </c>
      <c r="J60" s="3">
        <f t="shared" si="60"/>
        <v>-0.360048683</v>
      </c>
      <c r="K60" s="3">
        <f t="shared" si="3"/>
        <v>-0.7134458573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3">
        <v>1448.0</v>
      </c>
      <c r="B61" s="1" t="s">
        <v>120</v>
      </c>
      <c r="C61" s="3">
        <v>65.9</v>
      </c>
      <c r="D61" s="3">
        <v>69.49</v>
      </c>
      <c r="E61" s="3">
        <v>66.49</v>
      </c>
      <c r="F61" s="3">
        <v>44.34</v>
      </c>
      <c r="G61" s="3">
        <f t="shared" ref="G61:J61" si="61">(C61-average(C:C))/stdev(C:C)</f>
        <v>-0.5696257993</v>
      </c>
      <c r="H61" s="3">
        <f t="shared" si="61"/>
        <v>0.0993996623</v>
      </c>
      <c r="I61" s="3">
        <f t="shared" si="61"/>
        <v>-0.2306123518</v>
      </c>
      <c r="J61" s="3">
        <f t="shared" si="61"/>
        <v>-0.5820543943</v>
      </c>
      <c r="K61" s="3">
        <f t="shared" si="3"/>
        <v>-0.3207232208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3">
        <v>1449.0</v>
      </c>
      <c r="B62" s="1" t="s">
        <v>121</v>
      </c>
      <c r="C62" s="3">
        <v>64.81</v>
      </c>
      <c r="D62" s="3">
        <v>43.83</v>
      </c>
      <c r="E62" s="3">
        <v>51.21</v>
      </c>
      <c r="F62" s="3">
        <v>24.53</v>
      </c>
      <c r="G62" s="3">
        <f t="shared" ref="G62:J62" si="62">(C62-average(C:C))/stdev(C:C)</f>
        <v>-0.6435167877</v>
      </c>
      <c r="H62" s="3">
        <f t="shared" si="62"/>
        <v>-1.617759976</v>
      </c>
      <c r="I62" s="3">
        <f t="shared" si="62"/>
        <v>-1.358746342</v>
      </c>
      <c r="J62" s="3">
        <f t="shared" si="62"/>
        <v>-1.767481117</v>
      </c>
      <c r="K62" s="3">
        <f t="shared" si="3"/>
        <v>-1.346876056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3">
        <v>1451.0</v>
      </c>
      <c r="B63" s="1" t="s">
        <v>122</v>
      </c>
      <c r="C63" s="3">
        <v>64.65</v>
      </c>
      <c r="D63" s="3">
        <v>59.98</v>
      </c>
      <c r="E63" s="3">
        <v>49.75</v>
      </c>
      <c r="F63" s="3">
        <v>40.04</v>
      </c>
      <c r="G63" s="3">
        <f t="shared" ref="G63:J63" si="63">(C63-average(C:C))/stdev(C:C)</f>
        <v>-0.6543631713</v>
      </c>
      <c r="H63" s="3">
        <f t="shared" si="63"/>
        <v>-0.5370067353</v>
      </c>
      <c r="I63" s="3">
        <f t="shared" si="63"/>
        <v>-1.466539249</v>
      </c>
      <c r="J63" s="3">
        <f t="shared" si="63"/>
        <v>-0.839365596</v>
      </c>
      <c r="K63" s="3">
        <f t="shared" si="3"/>
        <v>-0.874318688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3">
        <v>1453.0</v>
      </c>
      <c r="B64" s="1" t="s">
        <v>123</v>
      </c>
      <c r="C64" s="3">
        <v>91.61</v>
      </c>
      <c r="D64" s="3">
        <v>87.25</v>
      </c>
      <c r="E64" s="3">
        <v>83.11</v>
      </c>
      <c r="F64" s="3">
        <v>76.13</v>
      </c>
      <c r="G64" s="3">
        <f t="shared" ref="G64:J64" si="64">(C64-average(C:C))/stdev(C:C)</f>
        <v>1.173252469</v>
      </c>
      <c r="H64" s="3">
        <f t="shared" si="64"/>
        <v>1.287893629</v>
      </c>
      <c r="I64" s="3">
        <f t="shared" si="64"/>
        <v>0.9964548546</v>
      </c>
      <c r="J64" s="3">
        <f t="shared" si="64"/>
        <v>1.320253304</v>
      </c>
      <c r="K64" s="3">
        <f t="shared" si="3"/>
        <v>1.194463564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3">
        <v>1454.0</v>
      </c>
      <c r="B65" s="1" t="s">
        <v>124</v>
      </c>
      <c r="C65" s="3">
        <v>81.45</v>
      </c>
      <c r="D65" s="3">
        <v>64.33</v>
      </c>
      <c r="E65" s="3">
        <v>68.73</v>
      </c>
      <c r="F65" s="3">
        <v>34.75</v>
      </c>
      <c r="G65" s="3">
        <f t="shared" ref="G65:J65" si="65">(C65-average(C:C))/stdev(C:C)</f>
        <v>0.4845071091</v>
      </c>
      <c r="H65" s="3">
        <f t="shared" si="65"/>
        <v>-0.2459060172</v>
      </c>
      <c r="I65" s="3">
        <f t="shared" si="65"/>
        <v>-0.06523145275</v>
      </c>
      <c r="J65" s="3">
        <f t="shared" si="65"/>
        <v>-1.155918214</v>
      </c>
      <c r="K65" s="3">
        <f t="shared" si="3"/>
        <v>-0.2456371437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3">
        <v>1458.0</v>
      </c>
      <c r="B66" s="1" t="s">
        <v>125</v>
      </c>
      <c r="C66" s="3">
        <v>92.99</v>
      </c>
      <c r="D66" s="3">
        <v>77.41</v>
      </c>
      <c r="E66" s="3">
        <v>85.13</v>
      </c>
      <c r="F66" s="3">
        <v>70.22</v>
      </c>
      <c r="G66" s="3">
        <f t="shared" ref="G66:J66" si="66">(C66-average(C:C))/stdev(C:C)</f>
        <v>1.266802528</v>
      </c>
      <c r="H66" s="3">
        <f t="shared" si="66"/>
        <v>0.6294037284</v>
      </c>
      <c r="I66" s="3">
        <f t="shared" si="66"/>
        <v>1.145592987</v>
      </c>
      <c r="J66" s="3">
        <f t="shared" si="66"/>
        <v>0.9666000013</v>
      </c>
      <c r="K66" s="3">
        <f t="shared" si="3"/>
        <v>1.002099811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3">
        <v>1459.0</v>
      </c>
      <c r="B67" s="1" t="s">
        <v>126</v>
      </c>
      <c r="C67" s="3">
        <v>89.81</v>
      </c>
      <c r="D67" s="3">
        <v>87.21</v>
      </c>
      <c r="E67" s="3">
        <v>88.44</v>
      </c>
      <c r="F67" s="3">
        <v>80.59</v>
      </c>
      <c r="G67" s="3">
        <f t="shared" ref="G67:J67" si="67">(C67-average(C:C))/stdev(C:C)</f>
        <v>1.051230653</v>
      </c>
      <c r="H67" s="3">
        <f t="shared" si="67"/>
        <v>1.285216841</v>
      </c>
      <c r="I67" s="3">
        <f t="shared" si="67"/>
        <v>1.389972797</v>
      </c>
      <c r="J67" s="3">
        <f t="shared" si="67"/>
        <v>1.587138876</v>
      </c>
      <c r="K67" s="3">
        <f t="shared" si="3"/>
        <v>1.328389792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3">
        <v>1460.0</v>
      </c>
      <c r="B68" s="1" t="s">
        <v>127</v>
      </c>
      <c r="C68" s="3">
        <v>94.53</v>
      </c>
      <c r="D68" s="3">
        <v>92.78</v>
      </c>
      <c r="E68" s="3">
        <v>91.51</v>
      </c>
      <c r="F68" s="3">
        <v>89.04</v>
      </c>
      <c r="G68" s="3">
        <f t="shared" ref="G68:J68" si="68">(C68-average(C:C))/stdev(C:C)</f>
        <v>1.37119897</v>
      </c>
      <c r="H68" s="3">
        <f t="shared" si="68"/>
        <v>1.657959599</v>
      </c>
      <c r="I68" s="3">
        <f t="shared" si="68"/>
        <v>1.616633226</v>
      </c>
      <c r="J68" s="3">
        <f t="shared" si="68"/>
        <v>2.092785308</v>
      </c>
      <c r="K68" s="3">
        <f t="shared" si="3"/>
        <v>1.684644276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3">
        <v>1462.0</v>
      </c>
      <c r="B69" s="1" t="s">
        <v>128</v>
      </c>
      <c r="C69" s="3">
        <v>81.29</v>
      </c>
      <c r="D69" s="3">
        <v>76.13</v>
      </c>
      <c r="E69" s="3">
        <v>69.18</v>
      </c>
      <c r="F69" s="3">
        <v>62.66</v>
      </c>
      <c r="G69" s="3">
        <f t="shared" ref="G69:J69" si="69">(C69-average(C:C))/stdev(C:C)</f>
        <v>0.4736607254</v>
      </c>
      <c r="H69" s="3">
        <f t="shared" si="69"/>
        <v>0.5437465056</v>
      </c>
      <c r="I69" s="3">
        <f t="shared" si="69"/>
        <v>-0.03200761142</v>
      </c>
      <c r="J69" s="3">
        <f t="shared" si="69"/>
        <v>0.5142110048</v>
      </c>
      <c r="K69" s="3">
        <f t="shared" si="3"/>
        <v>0.3749026561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3">
        <v>1464.0</v>
      </c>
      <c r="B70" s="1" t="s">
        <v>129</v>
      </c>
      <c r="C70" s="3">
        <v>69.22</v>
      </c>
      <c r="D70" s="3">
        <v>59.3</v>
      </c>
      <c r="E70" s="3">
        <v>67.97</v>
      </c>
      <c r="F70" s="3">
        <v>42.71</v>
      </c>
      <c r="G70" s="3">
        <f t="shared" ref="G70:J70" si="70">(C70-average(C:C))/stdev(C:C)</f>
        <v>-0.3445633391</v>
      </c>
      <c r="H70" s="3">
        <f t="shared" si="70"/>
        <v>-0.5825121349</v>
      </c>
      <c r="I70" s="3">
        <f t="shared" si="70"/>
        <v>-0.1213428292</v>
      </c>
      <c r="J70" s="3">
        <f t="shared" si="70"/>
        <v>-0.6795932917</v>
      </c>
      <c r="K70" s="3">
        <f t="shared" si="3"/>
        <v>-0.4320028987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3">
        <v>1467.0</v>
      </c>
      <c r="B71" s="13" t="s">
        <v>130</v>
      </c>
      <c r="C71" s="3">
        <v>47.28</v>
      </c>
      <c r="D71" s="3">
        <v>40.72</v>
      </c>
      <c r="E71" s="3">
        <v>41.68</v>
      </c>
      <c r="F71" s="3">
        <v>27.91</v>
      </c>
      <c r="G71" s="3">
        <f t="shared" ref="G71:J71" si="71">(C71-average(C:C))/stdev(C:C)</f>
        <v>-1.831873693</v>
      </c>
      <c r="H71" s="3">
        <f t="shared" si="71"/>
        <v>-1.82588026</v>
      </c>
      <c r="I71" s="3">
        <f t="shared" si="71"/>
        <v>-2.06235347</v>
      </c>
      <c r="J71" s="3">
        <f t="shared" si="71"/>
        <v>-1.565222544</v>
      </c>
      <c r="K71" s="3">
        <f t="shared" si="3"/>
        <v>-1.821332492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3">
        <v>1468.0</v>
      </c>
      <c r="B72" s="1" t="s">
        <v>131</v>
      </c>
      <c r="C72" s="3">
        <v>65.84</v>
      </c>
      <c r="D72" s="3">
        <v>52.44</v>
      </c>
      <c r="E72" s="3">
        <v>65.11</v>
      </c>
      <c r="F72" s="3">
        <v>31.71</v>
      </c>
      <c r="G72" s="3">
        <f t="shared" ref="G72:J72" si="72">(C72-average(C:C))/stdev(C:C)</f>
        <v>-0.5736931932</v>
      </c>
      <c r="H72" s="3">
        <f t="shared" si="72"/>
        <v>-1.041581313</v>
      </c>
      <c r="I72" s="3">
        <f t="shared" si="72"/>
        <v>-0.3324987986</v>
      </c>
      <c r="J72" s="3">
        <f t="shared" si="72"/>
        <v>-1.33783125</v>
      </c>
      <c r="K72" s="3">
        <f t="shared" si="3"/>
        <v>-0.8214011387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3">
        <v>1470.0</v>
      </c>
      <c r="B73" s="1" t="s">
        <v>132</v>
      </c>
      <c r="C73" s="3">
        <v>79.78</v>
      </c>
      <c r="D73" s="3">
        <v>78.82</v>
      </c>
      <c r="E73" s="3">
        <v>85.92</v>
      </c>
      <c r="F73" s="3">
        <v>63.17</v>
      </c>
      <c r="G73" s="3">
        <f t="shared" ref="G73:J73" si="73">(C73-average(C:C))/stdev(C:C)</f>
        <v>0.37129798</v>
      </c>
      <c r="H73" s="3">
        <f t="shared" si="73"/>
        <v>0.7237605129</v>
      </c>
      <c r="I73" s="3">
        <f t="shared" si="73"/>
        <v>1.203919286</v>
      </c>
      <c r="J73" s="3">
        <f t="shared" si="73"/>
        <v>0.5447293101</v>
      </c>
      <c r="K73" s="3">
        <f t="shared" si="3"/>
        <v>0.7109267723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3">
        <v>1476.0</v>
      </c>
      <c r="B74" s="1" t="s">
        <v>133</v>
      </c>
      <c r="C74" s="3">
        <v>61.93</v>
      </c>
      <c r="D74" s="3">
        <v>57.62</v>
      </c>
      <c r="E74" s="3">
        <v>64.2</v>
      </c>
      <c r="F74" s="3">
        <v>50.71</v>
      </c>
      <c r="G74" s="3">
        <f t="shared" ref="G74:J74" si="74">(C74-average(C:C))/stdev(C:C)</f>
        <v>-0.8387516929</v>
      </c>
      <c r="H74" s="3">
        <f t="shared" si="74"/>
        <v>-0.6949372399</v>
      </c>
      <c r="I74" s="3">
        <f t="shared" si="74"/>
        <v>-0.3996847888</v>
      </c>
      <c r="J74" s="3">
        <f t="shared" si="74"/>
        <v>-0.2008747768</v>
      </c>
      <c r="K74" s="3">
        <f t="shared" si="3"/>
        <v>-0.5335621246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3">
        <v>1480.0</v>
      </c>
      <c r="B75" s="1" t="s">
        <v>111</v>
      </c>
      <c r="C75" s="3">
        <v>85.35</v>
      </c>
      <c r="D75" s="3">
        <v>79.53</v>
      </c>
      <c r="E75" s="3">
        <v>83.27</v>
      </c>
      <c r="F75" s="3">
        <v>68.6</v>
      </c>
      <c r="G75" s="3">
        <f t="shared" ref="G75:J75" si="75">(C75-average(C:C))/stdev(C:C)</f>
        <v>0.7488877099</v>
      </c>
      <c r="H75" s="3">
        <f t="shared" si="75"/>
        <v>0.7712735037</v>
      </c>
      <c r="I75" s="3">
        <f t="shared" si="75"/>
        <v>1.008267776</v>
      </c>
      <c r="J75" s="3">
        <f t="shared" si="75"/>
        <v>0.869659502</v>
      </c>
      <c r="K75" s="3">
        <f t="shared" si="3"/>
        <v>0.8495221229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3">
        <v>1481.0</v>
      </c>
      <c r="B76" s="1" t="s">
        <v>134</v>
      </c>
      <c r="C76" s="3">
        <v>46.06</v>
      </c>
      <c r="D76" s="3">
        <v>62.03</v>
      </c>
      <c r="E76" s="3">
        <v>56.95</v>
      </c>
      <c r="F76" s="3">
        <v>41.64</v>
      </c>
      <c r="G76" s="3">
        <f t="shared" ref="G76:J76" si="76">(C76-average(C:C))/stdev(C:C)</f>
        <v>-1.914577369</v>
      </c>
      <c r="H76" s="3">
        <f t="shared" si="76"/>
        <v>-0.3998213394</v>
      </c>
      <c r="I76" s="3">
        <f t="shared" si="76"/>
        <v>-0.934957788</v>
      </c>
      <c r="J76" s="3">
        <f t="shared" si="76"/>
        <v>-0.743621893</v>
      </c>
      <c r="K76" s="3">
        <f t="shared" si="3"/>
        <v>-0.9982445972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3">
        <v>1493.0</v>
      </c>
      <c r="B77" s="1" t="s">
        <v>136</v>
      </c>
      <c r="C77" s="3">
        <v>78.18</v>
      </c>
      <c r="D77" s="3">
        <v>68.82</v>
      </c>
      <c r="E77" s="3">
        <v>58.45</v>
      </c>
      <c r="F77" s="3">
        <v>57.16</v>
      </c>
      <c r="G77" s="3">
        <f t="shared" ref="G77:J77" si="77">(C77-average(C:C))/stdev(C:C)</f>
        <v>0.2628341438</v>
      </c>
      <c r="H77" s="3">
        <f t="shared" si="77"/>
        <v>0.05456345973</v>
      </c>
      <c r="I77" s="3">
        <f t="shared" si="77"/>
        <v>-0.8242116502</v>
      </c>
      <c r="J77" s="3">
        <f t="shared" si="77"/>
        <v>0.1850920258</v>
      </c>
      <c r="K77" s="3">
        <f t="shared" si="3"/>
        <v>-0.08043050524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3">
        <v>1505.0</v>
      </c>
      <c r="B78" s="1" t="s">
        <v>137</v>
      </c>
      <c r="C78" s="3">
        <v>70.85</v>
      </c>
      <c r="D78" s="3">
        <v>59.16</v>
      </c>
      <c r="E78" s="3">
        <v>57.56</v>
      </c>
      <c r="F78" s="3">
        <v>39.2</v>
      </c>
      <c r="G78" s="3">
        <f t="shared" ref="G78:J78" si="78">(C78-average(C:C))/stdev(C:C)</f>
        <v>-0.234065806</v>
      </c>
      <c r="H78" s="3">
        <f t="shared" si="78"/>
        <v>-0.5918808937</v>
      </c>
      <c r="I78" s="3">
        <f t="shared" si="78"/>
        <v>-0.8899210253</v>
      </c>
      <c r="J78" s="3">
        <f t="shared" si="78"/>
        <v>-0.8896310401</v>
      </c>
      <c r="K78" s="3">
        <f t="shared" si="3"/>
        <v>-0.6513746913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3">
        <v>1516.0</v>
      </c>
      <c r="B79" s="1" t="s">
        <v>138</v>
      </c>
      <c r="C79" s="3">
        <v>42.12</v>
      </c>
      <c r="D79" s="3">
        <v>41.97</v>
      </c>
      <c r="E79" s="3">
        <v>38.25</v>
      </c>
      <c r="F79" s="3">
        <v>18.92</v>
      </c>
      <c r="G79" s="3">
        <f t="shared" ref="G79:J79" si="79">(C79-average(C:C))/stdev(C:C)</f>
        <v>-2.181669565</v>
      </c>
      <c r="H79" s="3">
        <f t="shared" si="79"/>
        <v>-1.742230628</v>
      </c>
      <c r="I79" s="3">
        <f t="shared" si="79"/>
        <v>-2.315592972</v>
      </c>
      <c r="J79" s="3">
        <f t="shared" si="79"/>
        <v>-2.103182475</v>
      </c>
      <c r="K79" s="3">
        <f t="shared" si="3"/>
        <v>-2.08566891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3">
        <v>1517.0</v>
      </c>
      <c r="B80" s="1" t="s">
        <v>140</v>
      </c>
      <c r="C80" s="3">
        <v>50.93</v>
      </c>
      <c r="D80" s="3">
        <v>47.48</v>
      </c>
      <c r="E80" s="3">
        <v>54.24</v>
      </c>
      <c r="F80" s="3">
        <v>33.24</v>
      </c>
      <c r="G80" s="3">
        <f t="shared" ref="G80:J80" si="80">(C80-average(C:C))/stdev(C:C)</f>
        <v>-1.584440567</v>
      </c>
      <c r="H80" s="3">
        <f t="shared" si="80"/>
        <v>-1.373503052</v>
      </c>
      <c r="I80" s="3">
        <f t="shared" si="80"/>
        <v>-1.135039144</v>
      </c>
      <c r="J80" s="3">
        <f t="shared" si="80"/>
        <v>-1.246276334</v>
      </c>
      <c r="K80" s="3">
        <f t="shared" si="3"/>
        <v>-1.334814774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3">
        <v>1518.0</v>
      </c>
      <c r="B81" s="1" t="s">
        <v>141</v>
      </c>
      <c r="C81" s="3">
        <v>45.48</v>
      </c>
      <c r="D81" s="3">
        <v>44.64</v>
      </c>
      <c r="E81" s="3">
        <v>54.8</v>
      </c>
      <c r="F81" s="3">
        <v>37.01</v>
      </c>
      <c r="G81" s="3">
        <f t="shared" ref="G81:J81" si="81">(C81-average(C:C))/stdev(C:C)</f>
        <v>-1.953895509</v>
      </c>
      <c r="H81" s="3">
        <f t="shared" si="81"/>
        <v>-1.563555015</v>
      </c>
      <c r="I81" s="3">
        <f t="shared" si="81"/>
        <v>-1.093693919</v>
      </c>
      <c r="J81" s="3">
        <f t="shared" si="81"/>
        <v>-1.020680234</v>
      </c>
      <c r="K81" s="3">
        <f t="shared" si="3"/>
        <v>-1.407956169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3">
        <v>1519.0</v>
      </c>
      <c r="B82" s="1" t="s">
        <v>142</v>
      </c>
      <c r="C82" s="3">
        <v>39.58</v>
      </c>
      <c r="D82" s="3">
        <v>26.1</v>
      </c>
      <c r="E82" s="3">
        <v>25.35</v>
      </c>
      <c r="F82" s="3">
        <v>10.85</v>
      </c>
      <c r="G82" s="3">
        <f t="shared" ref="G82:J82" si="82">(C82-average(C:C))/stdev(C:C)</f>
        <v>-2.353855905</v>
      </c>
      <c r="H82" s="3">
        <f t="shared" si="82"/>
        <v>-2.804246352</v>
      </c>
      <c r="I82" s="3">
        <f t="shared" si="82"/>
        <v>-3.268009757</v>
      </c>
      <c r="J82" s="3">
        <f t="shared" si="82"/>
        <v>-2.586089777</v>
      </c>
      <c r="K82" s="3">
        <f t="shared" si="3"/>
        <v>-2.753050448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3">
        <v>1529.0</v>
      </c>
      <c r="B83" s="1" t="s">
        <v>143</v>
      </c>
      <c r="C83" s="3">
        <v>40.55</v>
      </c>
      <c r="D83" s="3">
        <v>50.16</v>
      </c>
      <c r="E83" s="3">
        <v>54.53</v>
      </c>
      <c r="F83" s="3">
        <v>43.09</v>
      </c>
      <c r="G83" s="3">
        <f t="shared" ref="G83:J83" si="83">(C83-average(C:C))/stdev(C:C)</f>
        <v>-2.288099705</v>
      </c>
      <c r="H83" s="3">
        <f t="shared" si="83"/>
        <v>-1.194158242</v>
      </c>
      <c r="I83" s="3">
        <f t="shared" si="83"/>
        <v>-1.113628224</v>
      </c>
      <c r="J83" s="3">
        <f t="shared" si="83"/>
        <v>-0.6568541622</v>
      </c>
      <c r="K83" s="3">
        <f t="shared" si="3"/>
        <v>-1.313185083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3">
        <v>1552.0</v>
      </c>
      <c r="B84" s="1" t="s">
        <v>144</v>
      </c>
      <c r="C84" s="3">
        <v>73.5</v>
      </c>
      <c r="D84" s="3">
        <v>59.16</v>
      </c>
      <c r="E84" s="3">
        <v>47.12</v>
      </c>
      <c r="F84" s="3">
        <v>34.77</v>
      </c>
      <c r="G84" s="3">
        <f t="shared" ref="G84:J84" si="84">(C84-average(C:C))/stdev(C:C)</f>
        <v>-0.0544225772</v>
      </c>
      <c r="H84" s="3">
        <f t="shared" si="84"/>
        <v>-0.5918808937</v>
      </c>
      <c r="I84" s="3">
        <f t="shared" si="84"/>
        <v>-1.660714144</v>
      </c>
      <c r="J84" s="3">
        <f t="shared" si="84"/>
        <v>-1.154721418</v>
      </c>
      <c r="K84" s="3">
        <f t="shared" si="3"/>
        <v>-0.8654347582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3">
        <v>1569.0</v>
      </c>
      <c r="B85" s="1" t="s">
        <v>146</v>
      </c>
      <c r="C85" s="3">
        <v>92.24</v>
      </c>
      <c r="D85" s="3">
        <v>78.45</v>
      </c>
      <c r="E85" s="3">
        <v>72.89</v>
      </c>
      <c r="F85" s="3">
        <v>53.6</v>
      </c>
      <c r="G85" s="3">
        <f t="shared" ref="G85:J85" si="85">(C85-average(C:C))/stdev(C:C)</f>
        <v>1.215960105</v>
      </c>
      <c r="H85" s="3">
        <f t="shared" si="85"/>
        <v>0.699000222</v>
      </c>
      <c r="I85" s="3">
        <f t="shared" si="85"/>
        <v>0.2419045027</v>
      </c>
      <c r="J85" s="3">
        <f t="shared" si="85"/>
        <v>-0.02793771333</v>
      </c>
      <c r="K85" s="3">
        <f t="shared" si="3"/>
        <v>0.532231779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3">
        <v>1571.0</v>
      </c>
      <c r="B86" s="1" t="s">
        <v>288</v>
      </c>
      <c r="C86" s="3">
        <v>87.42</v>
      </c>
      <c r="D86" s="3">
        <v>88.75</v>
      </c>
      <c r="E86" s="3">
        <v>87.88</v>
      </c>
      <c r="F86" s="3">
        <v>76.35</v>
      </c>
      <c r="G86" s="3">
        <f t="shared" ref="G86:J86" si="86">(C86-average(C:C))/stdev(C:C)</f>
        <v>0.889212798</v>
      </c>
      <c r="H86" s="3">
        <f t="shared" si="86"/>
        <v>1.388273187</v>
      </c>
      <c r="I86" s="3">
        <f t="shared" si="86"/>
        <v>1.348627573</v>
      </c>
      <c r="J86" s="3">
        <f t="shared" si="86"/>
        <v>1.333418063</v>
      </c>
      <c r="K86" s="3">
        <f t="shared" si="3"/>
        <v>1.239882905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3">
        <v>1581.0</v>
      </c>
      <c r="B87" s="1" t="s">
        <v>147</v>
      </c>
      <c r="C87" s="3">
        <v>86.84</v>
      </c>
      <c r="D87" s="3">
        <v>64.53</v>
      </c>
      <c r="E87" s="3">
        <v>74.18</v>
      </c>
      <c r="F87" s="3">
        <v>55.33</v>
      </c>
      <c r="G87" s="3">
        <f t="shared" ref="G87:J87" si="87">(C87-average(C:C))/stdev(C:C)</f>
        <v>0.8498946574</v>
      </c>
      <c r="H87" s="3">
        <f t="shared" si="87"/>
        <v>-0.2325220761</v>
      </c>
      <c r="I87" s="3">
        <f t="shared" si="87"/>
        <v>0.3371461811</v>
      </c>
      <c r="J87" s="3">
        <f t="shared" si="87"/>
        <v>0.07558516551</v>
      </c>
      <c r="K87" s="3">
        <f t="shared" si="3"/>
        <v>0.257525982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3">
        <v>1586.0</v>
      </c>
      <c r="B88" s="1" t="s">
        <v>148</v>
      </c>
      <c r="C88" s="3">
        <v>52.74</v>
      </c>
      <c r="D88" s="3">
        <v>45.41</v>
      </c>
      <c r="E88" s="3">
        <v>66.33</v>
      </c>
      <c r="F88" s="3">
        <v>38.0</v>
      </c>
      <c r="G88" s="3">
        <f t="shared" ref="G88:J88" si="88">(C88-average(C:C))/stdev(C:C)</f>
        <v>-1.461740852</v>
      </c>
      <c r="H88" s="3">
        <f t="shared" si="88"/>
        <v>-1.512026842</v>
      </c>
      <c r="I88" s="3">
        <f t="shared" si="88"/>
        <v>-0.2424252732</v>
      </c>
      <c r="J88" s="3">
        <f t="shared" si="88"/>
        <v>-0.9614388173</v>
      </c>
      <c r="K88" s="3">
        <f t="shared" si="3"/>
        <v>-1.044407946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3">
        <v>1590.0</v>
      </c>
      <c r="B89" s="1" t="s">
        <v>149</v>
      </c>
      <c r="C89" s="3">
        <v>56.52</v>
      </c>
      <c r="D89" s="3">
        <v>52.54</v>
      </c>
      <c r="E89" s="3">
        <v>54.23</v>
      </c>
      <c r="F89" s="3">
        <v>34.68</v>
      </c>
      <c r="G89" s="3">
        <f t="shared" ref="G89:J89" si="89">(C89-average(C:C))/stdev(C:C)</f>
        <v>-1.205495039</v>
      </c>
      <c r="H89" s="3">
        <f t="shared" si="89"/>
        <v>-1.034889343</v>
      </c>
      <c r="I89" s="3">
        <f t="shared" si="89"/>
        <v>-1.135777451</v>
      </c>
      <c r="J89" s="3">
        <f t="shared" si="89"/>
        <v>-1.160107001</v>
      </c>
      <c r="K89" s="3">
        <f t="shared" si="3"/>
        <v>-1.134067209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3">
        <v>1591.0</v>
      </c>
      <c r="B90" s="1" t="s">
        <v>150</v>
      </c>
      <c r="C90" s="3">
        <v>57.16</v>
      </c>
      <c r="D90" s="3">
        <v>64.36</v>
      </c>
      <c r="E90" s="3">
        <v>60.75</v>
      </c>
      <c r="F90" s="3">
        <v>43.3</v>
      </c>
      <c r="G90" s="3">
        <f t="shared" ref="G90:J90" si="90">(C90-average(C:C))/stdev(C:C)</f>
        <v>-1.162109505</v>
      </c>
      <c r="H90" s="3">
        <f t="shared" si="90"/>
        <v>-0.243898426</v>
      </c>
      <c r="I90" s="3">
        <f t="shared" si="90"/>
        <v>-0.6544009057</v>
      </c>
      <c r="J90" s="3">
        <f t="shared" si="90"/>
        <v>-0.6442878012</v>
      </c>
      <c r="K90" s="3">
        <f t="shared" si="3"/>
        <v>-0.6761741594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3">
        <v>1594.0</v>
      </c>
      <c r="B91" s="1" t="s">
        <v>152</v>
      </c>
      <c r="C91" s="3">
        <v>72.77</v>
      </c>
      <c r="D91" s="3">
        <v>64.1</v>
      </c>
      <c r="E91" s="3">
        <v>59.67</v>
      </c>
      <c r="F91" s="3">
        <v>54.45</v>
      </c>
      <c r="G91" s="3">
        <f t="shared" ref="G91:J91" si="91">(C91-average(C:C))/stdev(C:C)</f>
        <v>-0.1039092025</v>
      </c>
      <c r="H91" s="3">
        <f t="shared" si="91"/>
        <v>-0.2612975494</v>
      </c>
      <c r="I91" s="3">
        <f t="shared" si="91"/>
        <v>-0.7341381249</v>
      </c>
      <c r="J91" s="3">
        <f t="shared" si="91"/>
        <v>0.02292612888</v>
      </c>
      <c r="K91" s="3">
        <f t="shared" si="3"/>
        <v>-0.269104687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3">
        <v>1595.0</v>
      </c>
      <c r="B92" s="1" t="s">
        <v>90</v>
      </c>
      <c r="C92" s="3">
        <v>80.11</v>
      </c>
      <c r="D92" s="3">
        <v>81.11</v>
      </c>
      <c r="E92" s="3">
        <v>76.99</v>
      </c>
      <c r="F92" s="3">
        <v>74.65</v>
      </c>
      <c r="G92" s="3">
        <f t="shared" ref="G92:J92" si="92">(C92-average(C:C))/stdev(C:C)</f>
        <v>0.3936686462</v>
      </c>
      <c r="H92" s="3">
        <f t="shared" si="92"/>
        <v>0.8770066381</v>
      </c>
      <c r="I92" s="3">
        <f t="shared" si="92"/>
        <v>0.5446106125</v>
      </c>
      <c r="J92" s="3">
        <f t="shared" si="92"/>
        <v>1.231690379</v>
      </c>
      <c r="K92" s="3">
        <f t="shared" si="3"/>
        <v>0.7617440689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3">
        <v>1597.0</v>
      </c>
      <c r="B93" s="1" t="s">
        <v>94</v>
      </c>
      <c r="C93" s="3">
        <v>94.82</v>
      </c>
      <c r="D93" s="3">
        <v>92.5</v>
      </c>
      <c r="E93" s="3">
        <v>90.92</v>
      </c>
      <c r="F93" s="3">
        <v>84.97</v>
      </c>
      <c r="G93" s="3">
        <f t="shared" ref="G93:J93" si="93">(C93-average(C:C))/stdev(C:C)</f>
        <v>1.390858041</v>
      </c>
      <c r="H93" s="3">
        <f t="shared" si="93"/>
        <v>1.639222082</v>
      </c>
      <c r="I93" s="3">
        <f t="shared" si="93"/>
        <v>1.573073079</v>
      </c>
      <c r="J93" s="3">
        <f t="shared" si="93"/>
        <v>1.849237263</v>
      </c>
      <c r="K93" s="3">
        <f t="shared" si="3"/>
        <v>1.613097616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3">
        <v>1606.0</v>
      </c>
      <c r="B94" s="1" t="s">
        <v>155</v>
      </c>
      <c r="C94" s="3">
        <v>54.74</v>
      </c>
      <c r="D94" s="3">
        <v>38.9</v>
      </c>
      <c r="E94" s="3">
        <v>40.91</v>
      </c>
      <c r="F94" s="3">
        <v>31.73</v>
      </c>
      <c r="G94" s="3">
        <f t="shared" ref="G94:J94" si="94">(C94-average(C:C))/stdev(C:C)</f>
        <v>-1.326161057</v>
      </c>
      <c r="H94" s="3">
        <f t="shared" si="94"/>
        <v>-1.947674123</v>
      </c>
      <c r="I94" s="3">
        <f t="shared" si="94"/>
        <v>-2.119203155</v>
      </c>
      <c r="J94" s="3">
        <f t="shared" si="94"/>
        <v>-1.336634453</v>
      </c>
      <c r="K94" s="3">
        <f t="shared" si="3"/>
        <v>-1.682418197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3">
        <v>1607.0</v>
      </c>
      <c r="B95" s="1" t="s">
        <v>156</v>
      </c>
      <c r="C95" s="3">
        <v>84.92</v>
      </c>
      <c r="D95" s="3">
        <v>53.67</v>
      </c>
      <c r="E95" s="3">
        <v>60.98</v>
      </c>
      <c r="F95" s="3">
        <v>38.79</v>
      </c>
      <c r="G95" s="3">
        <f t="shared" ref="G95:J95" si="95">(C95-average(C:C))/stdev(C:C)</f>
        <v>0.7197380539</v>
      </c>
      <c r="H95" s="3">
        <f t="shared" si="95"/>
        <v>-0.9592700759</v>
      </c>
      <c r="I95" s="3">
        <f t="shared" si="95"/>
        <v>-0.6374198312</v>
      </c>
      <c r="J95" s="3">
        <f t="shared" si="95"/>
        <v>-0.914165364</v>
      </c>
      <c r="K95" s="3">
        <f t="shared" si="3"/>
        <v>-0.4477793043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3">
        <v>1608.0</v>
      </c>
      <c r="B96" s="1" t="s">
        <v>157</v>
      </c>
      <c r="C96" s="3">
        <v>48.87</v>
      </c>
      <c r="D96" s="3">
        <v>50.69</v>
      </c>
      <c r="E96" s="3">
        <v>55.29</v>
      </c>
      <c r="F96" s="3">
        <v>26.42</v>
      </c>
      <c r="G96" s="3">
        <f t="shared" ref="G96:J96" si="96">(C96-average(C:C))/stdev(C:C)</f>
        <v>-1.724087756</v>
      </c>
      <c r="H96" s="3">
        <f t="shared" si="96"/>
        <v>-1.158690798</v>
      </c>
      <c r="I96" s="3">
        <f t="shared" si="96"/>
        <v>-1.057516847</v>
      </c>
      <c r="J96" s="3">
        <f t="shared" si="96"/>
        <v>-1.654383868</v>
      </c>
      <c r="K96" s="3">
        <f t="shared" si="3"/>
        <v>-1.398669817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3">
        <v>1609.0</v>
      </c>
      <c r="B97" s="1" t="s">
        <v>158</v>
      </c>
      <c r="C97" s="3">
        <v>82.66</v>
      </c>
      <c r="D97" s="3">
        <v>81.49</v>
      </c>
      <c r="E97" s="3">
        <v>80.78</v>
      </c>
      <c r="F97" s="3">
        <v>73.36</v>
      </c>
      <c r="G97" s="3">
        <f t="shared" ref="G97:J97" si="97">(C97-average(C:C))/stdev(C:C)</f>
        <v>0.5665328852</v>
      </c>
      <c r="H97" s="3">
        <f t="shared" si="97"/>
        <v>0.9024361261</v>
      </c>
      <c r="I97" s="3">
        <f t="shared" si="97"/>
        <v>0.8244291873</v>
      </c>
      <c r="J97" s="3">
        <f t="shared" si="97"/>
        <v>1.154497018</v>
      </c>
      <c r="K97" s="3">
        <f t="shared" si="3"/>
        <v>0.8619738043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3">
        <v>1615.0</v>
      </c>
      <c r="B98" s="1" t="s">
        <v>160</v>
      </c>
      <c r="C98" s="3">
        <v>92.46</v>
      </c>
      <c r="D98" s="3">
        <v>72.34</v>
      </c>
      <c r="E98" s="3">
        <v>71.72</v>
      </c>
      <c r="F98" s="3">
        <v>56.17</v>
      </c>
      <c r="G98" s="3">
        <f t="shared" ref="G98:J98" si="98">(C98-average(C:C))/stdev(C:C)</f>
        <v>1.230873882</v>
      </c>
      <c r="H98" s="3">
        <f t="shared" si="98"/>
        <v>0.2901208225</v>
      </c>
      <c r="I98" s="3">
        <f t="shared" si="98"/>
        <v>0.1555225152</v>
      </c>
      <c r="J98" s="3">
        <f t="shared" si="98"/>
        <v>0.1258506096</v>
      </c>
      <c r="K98" s="3">
        <f t="shared" si="3"/>
        <v>0.4505919573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3">
        <v>1616.0</v>
      </c>
      <c r="B99" s="1" t="s">
        <v>161</v>
      </c>
      <c r="C99" s="3">
        <v>60.71</v>
      </c>
      <c r="D99" s="3">
        <v>50.58</v>
      </c>
      <c r="E99" s="3">
        <v>48.73</v>
      </c>
      <c r="F99" s="3">
        <v>38.36</v>
      </c>
      <c r="G99" s="3">
        <f t="shared" ref="G99:J99" si="99">(C99-average(C:C))/stdev(C:C)</f>
        <v>-0.9214553681</v>
      </c>
      <c r="H99" s="3">
        <f t="shared" si="99"/>
        <v>-1.166051965</v>
      </c>
      <c r="I99" s="3">
        <f t="shared" si="99"/>
        <v>-1.541846623</v>
      </c>
      <c r="J99" s="3">
        <f t="shared" si="99"/>
        <v>-0.9398964841</v>
      </c>
      <c r="K99" s="3">
        <f t="shared" si="3"/>
        <v>-1.14231261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3">
        <v>1617.0</v>
      </c>
      <c r="B100" s="1" t="s">
        <v>162</v>
      </c>
      <c r="C100" s="3">
        <v>61.88</v>
      </c>
      <c r="D100" s="3">
        <v>57.76</v>
      </c>
      <c r="E100" s="3">
        <v>59.27</v>
      </c>
      <c r="F100" s="3">
        <v>60.54</v>
      </c>
      <c r="G100" s="3">
        <f t="shared" ref="G100:J100" si="100">(C100-average(C:C))/stdev(C:C)</f>
        <v>-0.8421411878</v>
      </c>
      <c r="H100" s="3">
        <f t="shared" si="100"/>
        <v>-0.6855684811</v>
      </c>
      <c r="I100" s="3">
        <f t="shared" si="100"/>
        <v>-0.7636704283</v>
      </c>
      <c r="J100" s="3">
        <f t="shared" si="100"/>
        <v>0.3873505983</v>
      </c>
      <c r="K100" s="3">
        <f t="shared" si="3"/>
        <v>-0.4760073747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3">
        <v>1630.0</v>
      </c>
      <c r="B101" s="1" t="s">
        <v>154</v>
      </c>
      <c r="C101" s="3">
        <v>89.79</v>
      </c>
      <c r="D101" s="3">
        <v>89.42</v>
      </c>
      <c r="E101" s="3">
        <v>84.01</v>
      </c>
      <c r="F101" s="3">
        <v>82.63</v>
      </c>
      <c r="G101" s="3">
        <f t="shared" ref="G101:J101" si="101">(C101-average(C:C))/stdev(C:C)</f>
        <v>1.049874855</v>
      </c>
      <c r="H101" s="3">
        <f t="shared" si="101"/>
        <v>1.433109389</v>
      </c>
      <c r="I101" s="3">
        <f t="shared" si="101"/>
        <v>1.062902537</v>
      </c>
      <c r="J101" s="3">
        <f t="shared" si="101"/>
        <v>1.709212097</v>
      </c>
      <c r="K101" s="3">
        <f t="shared" si="3"/>
        <v>1.31377472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3">
        <v>1650.0</v>
      </c>
      <c r="B102" s="1" t="s">
        <v>164</v>
      </c>
      <c r="C102" s="3">
        <v>42.77</v>
      </c>
      <c r="D102" s="3">
        <v>26.79</v>
      </c>
      <c r="E102" s="3">
        <v>57.78</v>
      </c>
      <c r="F102" s="3">
        <v>24.05</v>
      </c>
      <c r="G102" s="3">
        <f t="shared" ref="G102:J102" si="102">(C102-average(C:C))/stdev(C:C)</f>
        <v>-2.137606132</v>
      </c>
      <c r="H102" s="3">
        <f t="shared" si="102"/>
        <v>-2.758071755</v>
      </c>
      <c r="I102" s="3">
        <f t="shared" si="102"/>
        <v>-0.8736782584</v>
      </c>
      <c r="J102" s="3">
        <f t="shared" si="102"/>
        <v>-1.796204228</v>
      </c>
      <c r="K102" s="3">
        <f t="shared" si="3"/>
        <v>-1.891390093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3">
        <v>1655.0</v>
      </c>
      <c r="B103" s="1" t="s">
        <v>165</v>
      </c>
      <c r="C103" s="3">
        <v>83.14</v>
      </c>
      <c r="D103" s="3">
        <v>65.51</v>
      </c>
      <c r="E103" s="3">
        <v>69.17</v>
      </c>
      <c r="F103" s="3">
        <v>46.55</v>
      </c>
      <c r="G103" s="3">
        <f t="shared" ref="G103:J103" si="103">(C103-average(C:C))/stdev(C:C)</f>
        <v>0.5990720361</v>
      </c>
      <c r="H103" s="3">
        <f t="shared" si="103"/>
        <v>-0.1669407649</v>
      </c>
      <c r="I103" s="3">
        <f t="shared" si="103"/>
        <v>-0.03274591901</v>
      </c>
      <c r="J103" s="3">
        <f t="shared" si="103"/>
        <v>-0.4498084045</v>
      </c>
      <c r="K103" s="3">
        <f t="shared" si="3"/>
        <v>-0.01260576309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3">
        <v>1672.0</v>
      </c>
      <c r="B104" s="1" t="s">
        <v>166</v>
      </c>
      <c r="C104" s="3">
        <v>64.87</v>
      </c>
      <c r="D104" s="3">
        <v>69.74</v>
      </c>
      <c r="E104" s="3">
        <v>54.89</v>
      </c>
      <c r="F104" s="3">
        <v>55.31</v>
      </c>
      <c r="G104" s="3">
        <f t="shared" ref="G104:J104" si="104">(C104-average(C:C))/stdev(C:C)</f>
        <v>-0.6394493939</v>
      </c>
      <c r="H104" s="3">
        <f t="shared" si="104"/>
        <v>0.1161295886</v>
      </c>
      <c r="I104" s="3">
        <f t="shared" si="104"/>
        <v>-1.087049151</v>
      </c>
      <c r="J104" s="3">
        <f t="shared" si="104"/>
        <v>0.07438836922</v>
      </c>
      <c r="K104" s="3">
        <f t="shared" si="3"/>
        <v>-0.3839951466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3">
        <v>1707.0</v>
      </c>
      <c r="B105" s="1" t="s">
        <v>167</v>
      </c>
      <c r="C105" s="3">
        <v>66.54</v>
      </c>
      <c r="D105" s="3">
        <v>43.96</v>
      </c>
      <c r="E105" s="3">
        <v>45.15</v>
      </c>
      <c r="F105" s="3">
        <v>35.56</v>
      </c>
      <c r="G105" s="3">
        <f t="shared" ref="G105:J105" si="105">(C105-average(C:C))/stdev(C:C)</f>
        <v>-0.5262402648</v>
      </c>
      <c r="H105" s="3">
        <f t="shared" si="105"/>
        <v>-1.609060415</v>
      </c>
      <c r="I105" s="3">
        <f t="shared" si="105"/>
        <v>-1.806160738</v>
      </c>
      <c r="J105" s="3">
        <f t="shared" si="105"/>
        <v>-1.107447964</v>
      </c>
      <c r="K105" s="3">
        <f t="shared" si="3"/>
        <v>-1.262227346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3">
        <v>1708.0</v>
      </c>
      <c r="B106" s="1" t="s">
        <v>101</v>
      </c>
      <c r="C106" s="3">
        <v>86.98</v>
      </c>
      <c r="D106" s="3">
        <v>84.28</v>
      </c>
      <c r="E106" s="3">
        <v>78.1</v>
      </c>
      <c r="F106" s="3">
        <v>72.34</v>
      </c>
      <c r="G106" s="3">
        <f t="shared" ref="G106:J106" si="106">(C106-average(C:C))/stdev(C:C)</f>
        <v>0.859385243</v>
      </c>
      <c r="H106" s="3">
        <f t="shared" si="106"/>
        <v>1.089142104</v>
      </c>
      <c r="I106" s="3">
        <f t="shared" si="106"/>
        <v>0.6265627545</v>
      </c>
      <c r="J106" s="3">
        <f t="shared" si="106"/>
        <v>1.093460408</v>
      </c>
      <c r="K106" s="3">
        <f t="shared" si="3"/>
        <v>0.9171376273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3">
        <v>1711.0</v>
      </c>
      <c r="B107" s="13" t="s">
        <v>169</v>
      </c>
      <c r="C107" s="3">
        <v>85.93</v>
      </c>
      <c r="D107" s="3">
        <v>81.01</v>
      </c>
      <c r="E107" s="3">
        <v>74.51</v>
      </c>
      <c r="F107" s="3">
        <v>68.26</v>
      </c>
      <c r="G107" s="3">
        <f t="shared" ref="G107:J107" si="107">(C107-average(C:C))/stdev(C:C)</f>
        <v>0.7882058505</v>
      </c>
      <c r="H107" s="3">
        <f t="shared" si="107"/>
        <v>0.8703146676</v>
      </c>
      <c r="I107" s="3">
        <f t="shared" si="107"/>
        <v>0.3615103314</v>
      </c>
      <c r="J107" s="3">
        <f t="shared" si="107"/>
        <v>0.8493139652</v>
      </c>
      <c r="K107" s="3">
        <f t="shared" si="3"/>
        <v>0.7173362037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3">
        <v>1712.0</v>
      </c>
      <c r="B108" s="1" t="s">
        <v>168</v>
      </c>
      <c r="C108" s="3">
        <v>54.3</v>
      </c>
      <c r="D108" s="3">
        <v>62.39</v>
      </c>
      <c r="E108" s="3">
        <v>52.35</v>
      </c>
      <c r="F108" s="3">
        <v>51.47</v>
      </c>
      <c r="G108" s="3">
        <f t="shared" ref="G108:J108" si="108">(C108-average(C:C))/stdev(C:C)</f>
        <v>-1.355988612</v>
      </c>
      <c r="H108" s="3">
        <f t="shared" si="108"/>
        <v>-0.3757302455</v>
      </c>
      <c r="I108" s="3">
        <f t="shared" si="108"/>
        <v>-1.274579277</v>
      </c>
      <c r="J108" s="3">
        <f t="shared" si="108"/>
        <v>-0.1553965179</v>
      </c>
      <c r="K108" s="3">
        <f t="shared" si="3"/>
        <v>-0.7904236631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3">
        <v>1713.0</v>
      </c>
      <c r="B109" s="1" t="s">
        <v>170</v>
      </c>
      <c r="C109" s="3">
        <v>70.97</v>
      </c>
      <c r="D109" s="3">
        <v>66.72</v>
      </c>
      <c r="E109" s="3">
        <v>72.73</v>
      </c>
      <c r="F109" s="3">
        <v>57.55</v>
      </c>
      <c r="G109" s="3">
        <f t="shared" ref="G109:J109" si="109">(C109-average(C:C))/stdev(C:C)</f>
        <v>-0.2259310182</v>
      </c>
      <c r="H109" s="3">
        <f t="shared" si="109"/>
        <v>-0.08596792144</v>
      </c>
      <c r="I109" s="3">
        <f t="shared" si="109"/>
        <v>0.2300915813</v>
      </c>
      <c r="J109" s="3">
        <f t="shared" si="109"/>
        <v>0.2084295534</v>
      </c>
      <c r="K109" s="3">
        <f t="shared" si="3"/>
        <v>0.03165554875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3">
        <v>1714.0</v>
      </c>
      <c r="B110" s="1" t="s">
        <v>69</v>
      </c>
      <c r="C110" s="3">
        <v>91.27</v>
      </c>
      <c r="D110" s="3">
        <v>86.09</v>
      </c>
      <c r="E110" s="3">
        <v>85.95</v>
      </c>
      <c r="F110" s="3">
        <v>80.74</v>
      </c>
      <c r="G110" s="3">
        <f t="shared" ref="G110:J110" si="110">(C110-average(C:C))/stdev(C:C)</f>
        <v>1.150203904</v>
      </c>
      <c r="H110" s="3">
        <f t="shared" si="110"/>
        <v>1.210266771</v>
      </c>
      <c r="I110" s="3">
        <f t="shared" si="110"/>
        <v>1.206134209</v>
      </c>
      <c r="J110" s="3">
        <f t="shared" si="110"/>
        <v>1.596114848</v>
      </c>
      <c r="K110" s="3">
        <f t="shared" si="3"/>
        <v>1.290679933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3">
        <v>1715.0</v>
      </c>
      <c r="B111" s="1" t="s">
        <v>119</v>
      </c>
      <c r="C111" s="3">
        <v>84.81</v>
      </c>
      <c r="D111" s="3">
        <v>85.63</v>
      </c>
      <c r="E111" s="3">
        <v>84.16</v>
      </c>
      <c r="F111" s="3">
        <v>77.0</v>
      </c>
      <c r="G111" s="3">
        <f t="shared" ref="G111:J111" si="111">(C111-average(C:C))/stdev(C:C)</f>
        <v>0.7122811651</v>
      </c>
      <c r="H111" s="3">
        <f t="shared" si="111"/>
        <v>1.179483706</v>
      </c>
      <c r="I111" s="3">
        <f t="shared" si="111"/>
        <v>1.073977151</v>
      </c>
      <c r="J111" s="3">
        <f t="shared" si="111"/>
        <v>1.372313943</v>
      </c>
      <c r="K111" s="3">
        <f t="shared" si="3"/>
        <v>1.084513991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3">
        <v>1716.0</v>
      </c>
      <c r="B112" s="1" t="s">
        <v>114</v>
      </c>
      <c r="C112" s="3">
        <v>94.5</v>
      </c>
      <c r="D112" s="3">
        <v>87.01</v>
      </c>
      <c r="E112" s="3">
        <v>81.58</v>
      </c>
      <c r="F112" s="3">
        <v>72.06</v>
      </c>
      <c r="G112" s="3">
        <f t="shared" ref="G112:J112" si="112">(C112-average(C:C))/stdev(C:C)</f>
        <v>1.369165273</v>
      </c>
      <c r="H112" s="3">
        <f t="shared" si="112"/>
        <v>1.2718329</v>
      </c>
      <c r="I112" s="3">
        <f t="shared" si="112"/>
        <v>0.8834937941</v>
      </c>
      <c r="J112" s="3">
        <f t="shared" si="112"/>
        <v>1.07670526</v>
      </c>
      <c r="K112" s="3">
        <f t="shared" si="3"/>
        <v>1.150299307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3">
        <v>1717.0</v>
      </c>
      <c r="B113" s="1" t="s">
        <v>172</v>
      </c>
      <c r="C113" s="3">
        <v>83.68</v>
      </c>
      <c r="D113" s="3">
        <v>74.0</v>
      </c>
      <c r="E113" s="3">
        <v>79.68</v>
      </c>
      <c r="F113" s="3">
        <v>72.3</v>
      </c>
      <c r="G113" s="3">
        <f t="shared" ref="G113:J113" si="113">(C113-average(C:C))/stdev(C:C)</f>
        <v>0.6356785808</v>
      </c>
      <c r="H113" s="3">
        <f t="shared" si="113"/>
        <v>0.4012075333</v>
      </c>
      <c r="I113" s="3">
        <f t="shared" si="113"/>
        <v>0.7432153529</v>
      </c>
      <c r="J113" s="3">
        <f t="shared" si="113"/>
        <v>1.091066815</v>
      </c>
      <c r="K113" s="3">
        <f t="shared" si="3"/>
        <v>0.7177920706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3">
        <v>1719.0</v>
      </c>
      <c r="B114" s="1" t="s">
        <v>173</v>
      </c>
      <c r="C114" s="3">
        <v>72.23</v>
      </c>
      <c r="D114" s="3">
        <v>80.55</v>
      </c>
      <c r="E114" s="3">
        <v>84.3</v>
      </c>
      <c r="F114" s="3">
        <v>74.69</v>
      </c>
      <c r="G114" s="3">
        <f t="shared" ref="G114:J114" si="114">(C114-average(C:C))/stdev(C:C)</f>
        <v>-0.1405157472</v>
      </c>
      <c r="H114" s="3">
        <f t="shared" si="114"/>
        <v>0.8395316031</v>
      </c>
      <c r="I114" s="3">
        <f t="shared" si="114"/>
        <v>1.084313457</v>
      </c>
      <c r="J114" s="3">
        <f t="shared" si="114"/>
        <v>1.234083971</v>
      </c>
      <c r="K114" s="3">
        <f t="shared" si="3"/>
        <v>0.7543533212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3">
        <v>1721.0</v>
      </c>
      <c r="B115" s="1" t="s">
        <v>174</v>
      </c>
      <c r="C115" s="3">
        <v>67.74</v>
      </c>
      <c r="D115" s="3">
        <v>45.75</v>
      </c>
      <c r="E115" s="3">
        <v>69.18</v>
      </c>
      <c r="F115" s="3">
        <v>41.58</v>
      </c>
      <c r="G115" s="3">
        <f t="shared" ref="G115:J115" si="115">(C115-average(C:C))/stdev(C:C)</f>
        <v>-0.4448923876</v>
      </c>
      <c r="H115" s="3">
        <f t="shared" si="115"/>
        <v>-1.489274142</v>
      </c>
      <c r="I115" s="3">
        <f t="shared" si="115"/>
        <v>-0.03200761142</v>
      </c>
      <c r="J115" s="3">
        <f t="shared" si="115"/>
        <v>-0.7472122819</v>
      </c>
      <c r="K115" s="3">
        <f t="shared" si="3"/>
        <v>-0.6783466057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3">
        <v>1723.0</v>
      </c>
      <c r="B116" s="1" t="s">
        <v>175</v>
      </c>
      <c r="C116" s="3">
        <v>85.39</v>
      </c>
      <c r="D116" s="3">
        <v>86.68</v>
      </c>
      <c r="E116" s="3">
        <v>83.87</v>
      </c>
      <c r="F116" s="3">
        <v>83.05</v>
      </c>
      <c r="G116" s="3">
        <f t="shared" ref="G116:J116" si="116">(C116-average(C:C))/stdev(C:C)</f>
        <v>0.7515993058</v>
      </c>
      <c r="H116" s="3">
        <f t="shared" si="116"/>
        <v>1.249749397</v>
      </c>
      <c r="I116" s="3">
        <f t="shared" si="116"/>
        <v>1.052566231</v>
      </c>
      <c r="J116" s="3">
        <f t="shared" si="116"/>
        <v>1.73434482</v>
      </c>
      <c r="K116" s="3">
        <f t="shared" si="3"/>
        <v>1.197064938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3">
        <v>1726.0</v>
      </c>
      <c r="B117" s="1" t="s">
        <v>176</v>
      </c>
      <c r="C117" s="3">
        <v>82.31</v>
      </c>
      <c r="D117" s="3">
        <v>67.97</v>
      </c>
      <c r="E117" s="3">
        <v>73.95</v>
      </c>
      <c r="F117" s="3">
        <v>49.47</v>
      </c>
      <c r="G117" s="3">
        <f t="shared" ref="G117:J117" si="117">(C117-average(C:C))/stdev(C:C)</f>
        <v>0.542806421</v>
      </c>
      <c r="H117" s="3">
        <f t="shared" si="117"/>
        <v>-0.002318289791</v>
      </c>
      <c r="I117" s="3">
        <f t="shared" si="117"/>
        <v>0.3201651067</v>
      </c>
      <c r="J117" s="3">
        <f t="shared" si="117"/>
        <v>-0.2750761466</v>
      </c>
      <c r="K117" s="3">
        <f t="shared" si="3"/>
        <v>0.1463942728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3">
        <v>1729.0</v>
      </c>
      <c r="B118" s="1" t="s">
        <v>171</v>
      </c>
      <c r="C118" s="3">
        <v>56.17</v>
      </c>
      <c r="D118" s="3">
        <v>58.05</v>
      </c>
      <c r="E118" s="3">
        <v>61.29</v>
      </c>
      <c r="F118" s="3">
        <v>42.77</v>
      </c>
      <c r="G118" s="3">
        <f t="shared" ref="G118:J118" si="118">(C118-average(C:C))/stdev(C:C)</f>
        <v>-1.229221503</v>
      </c>
      <c r="H118" s="3">
        <f t="shared" si="118"/>
        <v>-0.6661617666</v>
      </c>
      <c r="I118" s="3">
        <f t="shared" si="118"/>
        <v>-0.6145322961</v>
      </c>
      <c r="J118" s="3">
        <f t="shared" si="118"/>
        <v>-0.6760029028</v>
      </c>
      <c r="K118" s="3">
        <f t="shared" si="3"/>
        <v>-0.7964796172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3">
        <v>1742.0</v>
      </c>
      <c r="B119" s="1" t="s">
        <v>177</v>
      </c>
      <c r="C119" s="3">
        <v>89.16</v>
      </c>
      <c r="D119" s="3">
        <v>64.61</v>
      </c>
      <c r="E119" s="3">
        <v>89.48</v>
      </c>
      <c r="F119" s="3">
        <v>53.58</v>
      </c>
      <c r="G119" s="3">
        <f t="shared" ref="G119:J119" si="119">(C119-average(C:C))/stdev(C:C)</f>
        <v>1.00716722</v>
      </c>
      <c r="H119" s="3">
        <f t="shared" si="119"/>
        <v>-0.2271684997</v>
      </c>
      <c r="I119" s="3">
        <f t="shared" si="119"/>
        <v>1.466756786</v>
      </c>
      <c r="J119" s="3">
        <f t="shared" si="119"/>
        <v>-0.02913450962</v>
      </c>
      <c r="K119" s="3">
        <f t="shared" si="3"/>
        <v>0.5544052492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3">
        <v>1744.0</v>
      </c>
      <c r="B120" s="1" t="s">
        <v>159</v>
      </c>
      <c r="C120" s="3">
        <v>75.25</v>
      </c>
      <c r="D120" s="3">
        <v>72.1</v>
      </c>
      <c r="E120" s="3">
        <v>69.21</v>
      </c>
      <c r="F120" s="3">
        <v>62.14</v>
      </c>
      <c r="G120" s="3">
        <f t="shared" ref="G120:J120" si="120">(C120-average(C:C))/stdev(C:C)</f>
        <v>0.06420974367</v>
      </c>
      <c r="H120" s="3">
        <f t="shared" si="120"/>
        <v>0.2740600932</v>
      </c>
      <c r="I120" s="3">
        <f t="shared" si="120"/>
        <v>-0.02979268867</v>
      </c>
      <c r="J120" s="3">
        <f t="shared" si="120"/>
        <v>0.4830943013</v>
      </c>
      <c r="K120" s="3">
        <f t="shared" si="3"/>
        <v>0.1978928624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3">
        <v>1745.0</v>
      </c>
      <c r="B121" s="1" t="s">
        <v>179</v>
      </c>
      <c r="C121" s="3">
        <v>83.2</v>
      </c>
      <c r="D121" s="3">
        <v>72.7</v>
      </c>
      <c r="E121" s="3">
        <v>68.48</v>
      </c>
      <c r="F121" s="3">
        <v>42.93</v>
      </c>
      <c r="G121" s="3">
        <f t="shared" ref="G121:J121" si="121">(C121-average(C:C))/stdev(C:C)</f>
        <v>0.6031394299</v>
      </c>
      <c r="H121" s="3">
        <f t="shared" si="121"/>
        <v>0.3142119164</v>
      </c>
      <c r="I121" s="3">
        <f t="shared" si="121"/>
        <v>-0.08368914238</v>
      </c>
      <c r="J121" s="3">
        <f t="shared" si="121"/>
        <v>-0.6664285325</v>
      </c>
      <c r="K121" s="3">
        <f t="shared" si="3"/>
        <v>0.04180841785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3">
        <v>1746.0</v>
      </c>
      <c r="B122" s="1" t="s">
        <v>178</v>
      </c>
      <c r="C122" s="3">
        <v>74.78</v>
      </c>
      <c r="D122" s="3">
        <v>51.04</v>
      </c>
      <c r="E122" s="3">
        <v>58.2</v>
      </c>
      <c r="F122" s="3">
        <v>42.95</v>
      </c>
      <c r="G122" s="3">
        <f t="shared" ref="G122:J122" si="122">(C122-average(C:C))/stdev(C:C)</f>
        <v>0.03234849178</v>
      </c>
      <c r="H122" s="3">
        <f t="shared" si="122"/>
        <v>-1.135268901</v>
      </c>
      <c r="I122" s="3">
        <f t="shared" si="122"/>
        <v>-0.8426693399</v>
      </c>
      <c r="J122" s="3">
        <f t="shared" si="122"/>
        <v>-0.6652317362</v>
      </c>
      <c r="K122" s="3">
        <f t="shared" si="3"/>
        <v>-0.6527053713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3">
        <v>1748.0</v>
      </c>
      <c r="B123" s="1" t="s">
        <v>180</v>
      </c>
      <c r="C123" s="3">
        <v>83.08</v>
      </c>
      <c r="D123" s="3">
        <v>83.09</v>
      </c>
      <c r="E123" s="3">
        <v>85.94</v>
      </c>
      <c r="F123" s="3">
        <v>78.52</v>
      </c>
      <c r="G123" s="3">
        <f t="shared" ref="G123:J123" si="123">(C123-average(C:C))/stdev(C:C)</f>
        <v>0.5950046422</v>
      </c>
      <c r="H123" s="3">
        <f t="shared" si="123"/>
        <v>1.009507655</v>
      </c>
      <c r="I123" s="3">
        <f t="shared" si="123"/>
        <v>1.205395901</v>
      </c>
      <c r="J123" s="3">
        <f t="shared" si="123"/>
        <v>1.46327046</v>
      </c>
      <c r="K123" s="3">
        <f t="shared" si="3"/>
        <v>1.068294665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3">
        <v>1752.0</v>
      </c>
      <c r="B124" s="1" t="s">
        <v>181</v>
      </c>
      <c r="C124" s="3">
        <v>83.52</v>
      </c>
      <c r="D124" s="3">
        <v>65.43</v>
      </c>
      <c r="E124" s="3">
        <v>81.04</v>
      </c>
      <c r="F124" s="3">
        <v>46.39</v>
      </c>
      <c r="G124" s="3">
        <f t="shared" ref="G124:J124" si="124">(C124-average(C:C))/stdev(C:C)</f>
        <v>0.6248321972</v>
      </c>
      <c r="H124" s="3">
        <f t="shared" si="124"/>
        <v>-0.1722943413</v>
      </c>
      <c r="I124" s="3">
        <f t="shared" si="124"/>
        <v>0.8436251845</v>
      </c>
      <c r="J124" s="3">
        <f t="shared" si="124"/>
        <v>-0.4593827748</v>
      </c>
      <c r="K124" s="3">
        <f t="shared" si="3"/>
        <v>0.2091950664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3">
        <v>1754.0</v>
      </c>
      <c r="B125" s="1" t="s">
        <v>182</v>
      </c>
      <c r="C125" s="3">
        <v>56.34</v>
      </c>
      <c r="D125" s="3">
        <v>49.75</v>
      </c>
      <c r="E125" s="3">
        <v>56.63</v>
      </c>
      <c r="F125" s="3">
        <v>40.72</v>
      </c>
      <c r="G125" s="3">
        <f t="shared" ref="G125:J125" si="125">(C125-average(C:C))/stdev(C:C)</f>
        <v>-1.217697221</v>
      </c>
      <c r="H125" s="3">
        <f t="shared" si="125"/>
        <v>-1.221595321</v>
      </c>
      <c r="I125" s="3">
        <f t="shared" si="125"/>
        <v>-0.9585836307</v>
      </c>
      <c r="J125" s="3">
        <f t="shared" si="125"/>
        <v>-0.7986745223</v>
      </c>
      <c r="K125" s="3">
        <f t="shared" si="3"/>
        <v>-1.049137674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3">
        <v>1755.0</v>
      </c>
      <c r="B126" s="1" t="s">
        <v>183</v>
      </c>
      <c r="C126" s="3">
        <v>66.48</v>
      </c>
      <c r="D126" s="3">
        <v>37.04</v>
      </c>
      <c r="E126" s="3">
        <v>62.38</v>
      </c>
      <c r="F126" s="3">
        <v>33.67</v>
      </c>
      <c r="G126" s="3">
        <f t="shared" ref="G126:J126" si="126">(C126-average(C:C))/stdev(C:C)</f>
        <v>-0.5303076587</v>
      </c>
      <c r="H126" s="3">
        <f t="shared" si="126"/>
        <v>-2.072144775</v>
      </c>
      <c r="I126" s="3">
        <f t="shared" si="126"/>
        <v>-0.5340567693</v>
      </c>
      <c r="J126" s="3">
        <f t="shared" si="126"/>
        <v>-1.220545213</v>
      </c>
      <c r="K126" s="3">
        <f t="shared" si="3"/>
        <v>-1.089263604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3">
        <v>1757.0</v>
      </c>
      <c r="B127" s="1" t="s">
        <v>184</v>
      </c>
      <c r="C127" s="3">
        <v>40.94</v>
      </c>
      <c r="D127" s="3">
        <v>28.75</v>
      </c>
      <c r="E127" s="3">
        <v>36.25</v>
      </c>
      <c r="F127" s="3">
        <v>34.38</v>
      </c>
      <c r="G127" s="3">
        <f t="shared" ref="G127:J127" si="127">(C127-average(C:C))/stdev(C:C)</f>
        <v>-2.261661644</v>
      </c>
      <c r="H127" s="3">
        <f t="shared" si="127"/>
        <v>-2.626909132</v>
      </c>
      <c r="I127" s="3">
        <f t="shared" si="127"/>
        <v>-2.463254489</v>
      </c>
      <c r="J127" s="3">
        <f t="shared" si="127"/>
        <v>-1.178058945</v>
      </c>
      <c r="K127" s="3">
        <f t="shared" si="3"/>
        <v>-2.132471053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3">
        <v>1760.0</v>
      </c>
      <c r="B128" s="1" t="s">
        <v>186</v>
      </c>
      <c r="C128" s="3">
        <v>84.98</v>
      </c>
      <c r="D128" s="3">
        <v>76.6</v>
      </c>
      <c r="E128" s="3">
        <v>64.42</v>
      </c>
      <c r="F128" s="3">
        <v>57.05</v>
      </c>
      <c r="G128" s="3">
        <f t="shared" ref="G128:J128" si="128">(C128-average(C:C))/stdev(C:C)</f>
        <v>0.7238054477</v>
      </c>
      <c r="H128" s="3">
        <f t="shared" si="128"/>
        <v>0.5751987671</v>
      </c>
      <c r="I128" s="3">
        <f t="shared" si="128"/>
        <v>-0.3834420219</v>
      </c>
      <c r="J128" s="3">
        <f t="shared" si="128"/>
        <v>0.1785096462</v>
      </c>
      <c r="K128" s="3">
        <f t="shared" si="3"/>
        <v>0.2735179598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3">
        <v>1763.0</v>
      </c>
      <c r="B129" s="1" t="s">
        <v>187</v>
      </c>
      <c r="C129" s="3">
        <v>68.2</v>
      </c>
      <c r="D129" s="3">
        <v>64.22</v>
      </c>
      <c r="E129" s="3">
        <v>64.06</v>
      </c>
      <c r="F129" s="3">
        <v>60.86</v>
      </c>
      <c r="G129" s="3">
        <f t="shared" ref="G129:J129" si="129">(C129-average(C:C))/stdev(C:C)</f>
        <v>-0.4137090347</v>
      </c>
      <c r="H129" s="3">
        <f t="shared" si="129"/>
        <v>-0.2532671847</v>
      </c>
      <c r="I129" s="3">
        <f t="shared" si="129"/>
        <v>-0.410021095</v>
      </c>
      <c r="J129" s="3">
        <f t="shared" si="129"/>
        <v>0.4064993389</v>
      </c>
      <c r="K129" s="3">
        <f t="shared" si="3"/>
        <v>-0.1676244939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3">
        <v>1765.0</v>
      </c>
      <c r="B130" s="1" t="s">
        <v>71</v>
      </c>
      <c r="C130" s="3">
        <v>77.5</v>
      </c>
      <c r="D130" s="3">
        <v>72.95</v>
      </c>
      <c r="E130" s="3">
        <v>71.18</v>
      </c>
      <c r="F130" s="3">
        <v>57.29</v>
      </c>
      <c r="G130" s="3">
        <f t="shared" ref="G130:J130" si="130">(C130-average(C:C))/stdev(C:C)</f>
        <v>0.2167370134</v>
      </c>
      <c r="H130" s="3">
        <f t="shared" si="130"/>
        <v>0.3309418427</v>
      </c>
      <c r="I130" s="3">
        <f t="shared" si="130"/>
        <v>0.1156539056</v>
      </c>
      <c r="J130" s="3">
        <f t="shared" si="130"/>
        <v>0.1928712017</v>
      </c>
      <c r="K130" s="3">
        <f t="shared" si="3"/>
        <v>0.2140509908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3">
        <v>1766.0</v>
      </c>
      <c r="B131" s="1" t="s">
        <v>188</v>
      </c>
      <c r="C131" s="16">
        <v>71.42</v>
      </c>
      <c r="D131" s="16">
        <v>75.21</v>
      </c>
      <c r="E131" s="16">
        <v>73.87</v>
      </c>
      <c r="F131" s="16">
        <v>61.42</v>
      </c>
      <c r="G131" s="3">
        <f t="shared" ref="G131:J131" si="131">(C131-average(C:C))/stdev(C:C)</f>
        <v>-0.1954255643</v>
      </c>
      <c r="H131" s="3">
        <f t="shared" si="131"/>
        <v>0.4821803767</v>
      </c>
      <c r="I131" s="3">
        <f t="shared" si="131"/>
        <v>0.314258646</v>
      </c>
      <c r="J131" s="3">
        <f t="shared" si="131"/>
        <v>0.4400096349</v>
      </c>
      <c r="K131" s="3">
        <f t="shared" si="3"/>
        <v>0.2602557733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3">
        <v>1780.0</v>
      </c>
      <c r="B132" s="1" t="s">
        <v>189</v>
      </c>
      <c r="C132" s="3">
        <v>65.85</v>
      </c>
      <c r="D132" s="3">
        <v>54.48</v>
      </c>
      <c r="E132" s="3">
        <v>54.82</v>
      </c>
      <c r="F132" s="3">
        <v>41.03</v>
      </c>
      <c r="G132" s="3">
        <f t="shared" ref="G132:J132" si="132">(C132-average(C:C))/stdev(C:C)</f>
        <v>-0.5730152942</v>
      </c>
      <c r="H132" s="3">
        <f t="shared" si="132"/>
        <v>-0.9050651146</v>
      </c>
      <c r="I132" s="3">
        <f t="shared" si="132"/>
        <v>-1.092217304</v>
      </c>
      <c r="J132" s="3">
        <f t="shared" si="132"/>
        <v>-0.7801241798</v>
      </c>
      <c r="K132" s="3">
        <f t="shared" si="3"/>
        <v>-0.837605473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3">
        <v>1791.0</v>
      </c>
      <c r="B133" s="1" t="s">
        <v>191</v>
      </c>
      <c r="C133" s="3">
        <v>75.82</v>
      </c>
      <c r="D133" s="3">
        <v>53.71</v>
      </c>
      <c r="E133" s="3">
        <v>47.34</v>
      </c>
      <c r="F133" s="3">
        <v>35.35</v>
      </c>
      <c r="G133" s="3">
        <f t="shared" ref="G133:J133" si="133">(C133-average(C:C))/stdev(C:C)</f>
        <v>0.1028499853</v>
      </c>
      <c r="H133" s="3">
        <f t="shared" si="133"/>
        <v>-0.9565932877</v>
      </c>
      <c r="I133" s="3">
        <f t="shared" si="133"/>
        <v>-1.644471377</v>
      </c>
      <c r="J133" s="3">
        <f t="shared" si="133"/>
        <v>-1.120014325</v>
      </c>
      <c r="K133" s="3">
        <f t="shared" si="3"/>
        <v>-0.9045572512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3">
        <v>1804.0</v>
      </c>
      <c r="B134" s="1" t="s">
        <v>193</v>
      </c>
      <c r="C134" s="3">
        <v>74.08</v>
      </c>
      <c r="D134" s="3">
        <v>71.03</v>
      </c>
      <c r="E134" s="3">
        <v>61.28</v>
      </c>
      <c r="F134" s="3">
        <v>59.8</v>
      </c>
      <c r="G134" s="3">
        <f t="shared" ref="G134:J134" si="134">(C134-average(C:C))/stdev(C:C)</f>
        <v>-0.01510443657</v>
      </c>
      <c r="H134" s="3">
        <f t="shared" si="134"/>
        <v>0.2024560085</v>
      </c>
      <c r="I134" s="3">
        <f t="shared" si="134"/>
        <v>-0.6152706037</v>
      </c>
      <c r="J134" s="3">
        <f t="shared" si="134"/>
        <v>0.3430691357</v>
      </c>
      <c r="K134" s="3">
        <f t="shared" si="3"/>
        <v>-0.02121247401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3">
        <v>1823.0</v>
      </c>
      <c r="B135" s="1" t="s">
        <v>194</v>
      </c>
      <c r="C135" s="3">
        <v>85.9</v>
      </c>
      <c r="D135" s="3">
        <v>80.63</v>
      </c>
      <c r="E135" s="3">
        <v>75.86</v>
      </c>
      <c r="F135" s="3">
        <v>62.23</v>
      </c>
      <c r="G135" s="3">
        <f t="shared" ref="G135:J135" si="135">(C135-average(C:C))/stdev(C:C)</f>
        <v>0.7861721536</v>
      </c>
      <c r="H135" s="3">
        <f t="shared" si="135"/>
        <v>0.8448851796</v>
      </c>
      <c r="I135" s="3">
        <f t="shared" si="135"/>
        <v>0.4611818554</v>
      </c>
      <c r="J135" s="3">
        <f t="shared" si="135"/>
        <v>0.4884798846</v>
      </c>
      <c r="K135" s="3">
        <f t="shared" si="3"/>
        <v>0.6451797683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3">
        <v>1826.0</v>
      </c>
      <c r="B136" s="1" t="s">
        <v>195</v>
      </c>
      <c r="C136" s="3">
        <v>88.58</v>
      </c>
      <c r="D136" s="3">
        <v>77.13</v>
      </c>
      <c r="E136" s="3">
        <v>76.42</v>
      </c>
      <c r="F136" s="3">
        <v>64.18</v>
      </c>
      <c r="G136" s="3">
        <f t="shared" ref="G136:J136" si="136">(C136-average(C:C))/stdev(C:C)</f>
        <v>0.9678490793</v>
      </c>
      <c r="H136" s="3">
        <f t="shared" si="136"/>
        <v>0.6106662109</v>
      </c>
      <c r="I136" s="3">
        <f t="shared" si="136"/>
        <v>0.5025270802</v>
      </c>
      <c r="J136" s="3">
        <f t="shared" si="136"/>
        <v>0.6051675226</v>
      </c>
      <c r="K136" s="3">
        <f t="shared" si="3"/>
        <v>0.6715524732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3">
        <v>1827.0</v>
      </c>
      <c r="B137" s="1" t="s">
        <v>196</v>
      </c>
      <c r="C137" s="3">
        <v>77.93</v>
      </c>
      <c r="D137" s="3">
        <v>46.99</v>
      </c>
      <c r="E137" s="3">
        <v>58.2</v>
      </c>
      <c r="F137" s="3">
        <v>46.45</v>
      </c>
      <c r="G137" s="3">
        <f t="shared" ref="G137:J137" si="137">(C137-average(C:C))/stdev(C:C)</f>
        <v>0.2458866694</v>
      </c>
      <c r="H137" s="3">
        <f t="shared" si="137"/>
        <v>-1.406293707</v>
      </c>
      <c r="I137" s="3">
        <f t="shared" si="137"/>
        <v>-0.8426693399</v>
      </c>
      <c r="J137" s="3">
        <f t="shared" si="137"/>
        <v>-0.455792386</v>
      </c>
      <c r="K137" s="3">
        <f t="shared" si="3"/>
        <v>-0.614717191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3">
        <v>1832.0</v>
      </c>
      <c r="B138" s="1" t="s">
        <v>197</v>
      </c>
      <c r="C138" s="3">
        <v>73.71</v>
      </c>
      <c r="D138" s="3">
        <v>61.85</v>
      </c>
      <c r="E138" s="3">
        <v>66.8</v>
      </c>
      <c r="F138" s="3">
        <v>35.0</v>
      </c>
      <c r="G138" s="3">
        <f t="shared" ref="G138:J138" si="138">(C138-average(C:C))/stdev(C:C)</f>
        <v>-0.0401866987</v>
      </c>
      <c r="H138" s="3">
        <f t="shared" si="138"/>
        <v>-0.4118668864</v>
      </c>
      <c r="I138" s="3">
        <f t="shared" si="138"/>
        <v>-0.2077248167</v>
      </c>
      <c r="J138" s="3">
        <f t="shared" si="138"/>
        <v>-1.14095826</v>
      </c>
      <c r="K138" s="3">
        <f t="shared" si="3"/>
        <v>-0.4501841655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3">
        <v>1833.0</v>
      </c>
      <c r="B139" s="1" t="s">
        <v>198</v>
      </c>
      <c r="C139" s="3">
        <v>65.78</v>
      </c>
      <c r="D139" s="3">
        <v>35.9</v>
      </c>
      <c r="E139" s="3">
        <v>51.37</v>
      </c>
      <c r="F139" s="3">
        <v>22.03</v>
      </c>
      <c r="G139" s="3">
        <f t="shared" ref="G139:J139" si="139">(C139-average(C:C))/stdev(C:C)</f>
        <v>-0.577760587</v>
      </c>
      <c r="H139" s="3">
        <f t="shared" si="139"/>
        <v>-2.148433239</v>
      </c>
      <c r="I139" s="3">
        <f t="shared" si="139"/>
        <v>-1.346933421</v>
      </c>
      <c r="J139" s="3">
        <f t="shared" si="139"/>
        <v>-1.917080653</v>
      </c>
      <c r="K139" s="3">
        <f t="shared" si="3"/>
        <v>-1.497551975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3">
        <v>1839.0</v>
      </c>
      <c r="B140" s="1" t="s">
        <v>200</v>
      </c>
      <c r="C140" s="3">
        <v>71.21</v>
      </c>
      <c r="D140" s="3">
        <v>75.98</v>
      </c>
      <c r="E140" s="3">
        <v>79.49</v>
      </c>
      <c r="F140" s="3">
        <v>57.23</v>
      </c>
      <c r="G140" s="3">
        <f t="shared" ref="G140:J140" si="140">(C140-average(C:C))/stdev(C:C)</f>
        <v>-0.2096614428</v>
      </c>
      <c r="H140" s="3">
        <f t="shared" si="140"/>
        <v>0.5337085498</v>
      </c>
      <c r="I140" s="3">
        <f t="shared" si="140"/>
        <v>0.7291875088</v>
      </c>
      <c r="J140" s="3">
        <f t="shared" si="140"/>
        <v>0.1892808128</v>
      </c>
      <c r="K140" s="3">
        <f t="shared" si="3"/>
        <v>0.3106288572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3">
        <v>1840.0</v>
      </c>
      <c r="B141" s="1" t="s">
        <v>201</v>
      </c>
      <c r="C141" s="3">
        <v>47.77</v>
      </c>
      <c r="D141" s="3">
        <v>37.86</v>
      </c>
      <c r="E141" s="3">
        <v>64.08</v>
      </c>
      <c r="F141" s="3">
        <v>31.95</v>
      </c>
      <c r="G141" s="3">
        <f t="shared" ref="G141:J141" si="141">(C141-average(C:C))/stdev(C:C)</f>
        <v>-1.798656644</v>
      </c>
      <c r="H141" s="3">
        <f t="shared" si="141"/>
        <v>-2.017270617</v>
      </c>
      <c r="I141" s="3">
        <f t="shared" si="141"/>
        <v>-0.4085444798</v>
      </c>
      <c r="J141" s="3">
        <f t="shared" si="141"/>
        <v>-1.323469694</v>
      </c>
      <c r="K141" s="3">
        <f t="shared" si="3"/>
        <v>-1.386985359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3">
        <v>1844.0</v>
      </c>
      <c r="B142" s="1" t="s">
        <v>75</v>
      </c>
      <c r="C142" s="3">
        <v>88.39</v>
      </c>
      <c r="D142" s="3">
        <v>70.39</v>
      </c>
      <c r="E142" s="3">
        <v>77.27</v>
      </c>
      <c r="F142" s="3">
        <v>73.69</v>
      </c>
      <c r="G142" s="3">
        <f t="shared" ref="G142:J142" si="142">(C142-average(C:C))/stdev(C:C)</f>
        <v>0.9549689987</v>
      </c>
      <c r="H142" s="3">
        <f t="shared" si="142"/>
        <v>0.1596273971</v>
      </c>
      <c r="I142" s="3">
        <f t="shared" si="142"/>
        <v>0.5652832249</v>
      </c>
      <c r="J142" s="3">
        <f t="shared" si="142"/>
        <v>1.174244157</v>
      </c>
      <c r="K142" s="3">
        <f t="shared" si="3"/>
        <v>0.7135309445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3">
        <v>1846.0</v>
      </c>
      <c r="B143" s="1" t="s">
        <v>105</v>
      </c>
      <c r="C143" s="3">
        <v>87.13</v>
      </c>
      <c r="D143" s="3">
        <v>75.41</v>
      </c>
      <c r="E143" s="3">
        <v>82.63</v>
      </c>
      <c r="F143" s="3">
        <v>64.81</v>
      </c>
      <c r="G143" s="3">
        <f t="shared" ref="G143:J143" si="143">(C143-average(C:C))/stdev(C:C)</f>
        <v>0.8695537277</v>
      </c>
      <c r="H143" s="3">
        <f t="shared" si="143"/>
        <v>0.4955643178</v>
      </c>
      <c r="I143" s="3">
        <f t="shared" si="143"/>
        <v>0.9610160905</v>
      </c>
      <c r="J143" s="3">
        <f t="shared" si="143"/>
        <v>0.6428666056</v>
      </c>
      <c r="K143" s="3">
        <f t="shared" si="3"/>
        <v>0.7422501854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3">
        <v>1849.0</v>
      </c>
      <c r="B144" s="1" t="s">
        <v>202</v>
      </c>
      <c r="C144" s="3">
        <v>79.14</v>
      </c>
      <c r="D144" s="3">
        <v>75.7</v>
      </c>
      <c r="E144" s="3">
        <v>71.76</v>
      </c>
      <c r="F144" s="3">
        <v>60.63</v>
      </c>
      <c r="G144" s="3">
        <f t="shared" ref="G144:J144" si="144">(C144-average(C:C))/stdev(C:C)</f>
        <v>0.3279124455</v>
      </c>
      <c r="H144" s="3">
        <f t="shared" si="144"/>
        <v>0.5149710323</v>
      </c>
      <c r="I144" s="3">
        <f t="shared" si="144"/>
        <v>0.1584757455</v>
      </c>
      <c r="J144" s="3">
        <f t="shared" si="144"/>
        <v>0.3927361816</v>
      </c>
      <c r="K144" s="3">
        <f t="shared" si="3"/>
        <v>0.3485238512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3">
        <v>1850.0</v>
      </c>
      <c r="B145" s="1" t="s">
        <v>203</v>
      </c>
      <c r="C145" s="3">
        <v>85.13</v>
      </c>
      <c r="D145" s="3">
        <v>61.47</v>
      </c>
      <c r="E145" s="3">
        <v>77.15</v>
      </c>
      <c r="F145" s="3">
        <v>32.56</v>
      </c>
      <c r="G145" s="3">
        <f t="shared" ref="G145:J145" si="145">(C145-average(C:C))/stdev(C:C)</f>
        <v>0.7339739324</v>
      </c>
      <c r="H145" s="3">
        <f t="shared" si="145"/>
        <v>-0.4372963744</v>
      </c>
      <c r="I145" s="3">
        <f t="shared" si="145"/>
        <v>0.5564235339</v>
      </c>
      <c r="J145" s="3">
        <f t="shared" si="145"/>
        <v>-1.286967407</v>
      </c>
      <c r="K145" s="3">
        <f t="shared" si="3"/>
        <v>-0.1084665789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3">
        <v>1851.0</v>
      </c>
      <c r="B146" s="1" t="s">
        <v>204</v>
      </c>
      <c r="C146" s="3">
        <v>58.87</v>
      </c>
      <c r="D146" s="3">
        <v>54.65</v>
      </c>
      <c r="E146" s="3">
        <v>59.3</v>
      </c>
      <c r="F146" s="3">
        <v>42.5</v>
      </c>
      <c r="G146" s="3">
        <f t="shared" ref="G146:J146" si="146">(C146-average(C:C))/stdev(C:C)</f>
        <v>-1.04618878</v>
      </c>
      <c r="H146" s="3">
        <f t="shared" si="146"/>
        <v>-0.8936887647</v>
      </c>
      <c r="I146" s="3">
        <f t="shared" si="146"/>
        <v>-0.7614555055</v>
      </c>
      <c r="J146" s="3">
        <f t="shared" si="146"/>
        <v>-0.6921596527</v>
      </c>
      <c r="K146" s="3">
        <f t="shared" si="3"/>
        <v>-0.8483731756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3">
        <v>1852.0</v>
      </c>
      <c r="B147" s="1" t="s">
        <v>205</v>
      </c>
      <c r="C147" s="3">
        <v>70.26</v>
      </c>
      <c r="D147" s="3">
        <v>54.02</v>
      </c>
      <c r="E147" s="3">
        <v>69.68</v>
      </c>
      <c r="F147" s="3">
        <v>35.91</v>
      </c>
      <c r="G147" s="3">
        <f t="shared" ref="G147:J147" si="147">(C147-average(C:C))/stdev(C:C)</f>
        <v>-0.2740618456</v>
      </c>
      <c r="H147" s="3">
        <f t="shared" si="147"/>
        <v>-0.935848179</v>
      </c>
      <c r="I147" s="3">
        <f t="shared" si="147"/>
        <v>0.004907767831</v>
      </c>
      <c r="J147" s="3">
        <f t="shared" si="147"/>
        <v>-1.086504029</v>
      </c>
      <c r="K147" s="3">
        <f t="shared" si="3"/>
        <v>-0.5728765715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3">
        <v>1853.0</v>
      </c>
      <c r="B148" s="1" t="s">
        <v>206</v>
      </c>
      <c r="C148" s="3">
        <v>49.42</v>
      </c>
      <c r="D148" s="3">
        <v>47.97</v>
      </c>
      <c r="E148" s="3">
        <v>57.19</v>
      </c>
      <c r="F148" s="3">
        <v>35.55</v>
      </c>
      <c r="G148" s="3">
        <f t="shared" ref="G148:J148" si="148">(C148-average(C:C))/stdev(C:C)</f>
        <v>-1.686803312</v>
      </c>
      <c r="H148" s="3">
        <f t="shared" si="148"/>
        <v>-1.340712396</v>
      </c>
      <c r="I148" s="3">
        <f t="shared" si="148"/>
        <v>-0.917238406</v>
      </c>
      <c r="J148" s="3">
        <f t="shared" si="148"/>
        <v>-1.108046362</v>
      </c>
      <c r="K148" s="3">
        <f t="shared" si="3"/>
        <v>-1.263200119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3">
        <v>1858.0</v>
      </c>
      <c r="B149" s="1" t="s">
        <v>145</v>
      </c>
      <c r="C149" s="3">
        <v>83.3</v>
      </c>
      <c r="D149" s="3">
        <v>80.02</v>
      </c>
      <c r="E149" s="3">
        <v>79.86</v>
      </c>
      <c r="F149" s="3">
        <v>71.22</v>
      </c>
      <c r="G149" s="3">
        <f t="shared" ref="G149:J149" si="149">(C149-average(C:C))/stdev(C:C)</f>
        <v>0.6099184197</v>
      </c>
      <c r="H149" s="3">
        <f t="shared" si="149"/>
        <v>0.8040641593</v>
      </c>
      <c r="I149" s="3">
        <f t="shared" si="149"/>
        <v>0.7565048895</v>
      </c>
      <c r="J149" s="3">
        <f t="shared" si="149"/>
        <v>1.026439816</v>
      </c>
      <c r="K149" s="3">
        <f t="shared" si="3"/>
        <v>0.799231821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3">
        <v>1859.0</v>
      </c>
      <c r="B150" s="1" t="s">
        <v>207</v>
      </c>
      <c r="C150" s="3">
        <v>61.48</v>
      </c>
      <c r="D150" s="3">
        <v>46.68</v>
      </c>
      <c r="E150" s="3">
        <v>52.3</v>
      </c>
      <c r="F150" s="3">
        <v>35.35</v>
      </c>
      <c r="G150" s="3">
        <f t="shared" ref="G150:J150" si="150">(C150-average(C:C))/stdev(C:C)</f>
        <v>-0.8692571469</v>
      </c>
      <c r="H150" s="3">
        <f t="shared" si="150"/>
        <v>-1.427038816</v>
      </c>
      <c r="I150" s="3">
        <f t="shared" si="150"/>
        <v>-1.278270815</v>
      </c>
      <c r="J150" s="3">
        <f t="shared" si="150"/>
        <v>-1.120014325</v>
      </c>
      <c r="K150" s="3">
        <f t="shared" si="3"/>
        <v>-1.173645276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3">
        <v>1862.0</v>
      </c>
      <c r="B151" s="1" t="s">
        <v>135</v>
      </c>
      <c r="C151" s="3">
        <v>92.81</v>
      </c>
      <c r="D151" s="3">
        <v>65.28</v>
      </c>
      <c r="E151" s="3">
        <v>70.52</v>
      </c>
      <c r="F151" s="3">
        <v>39.29</v>
      </c>
      <c r="G151" s="3">
        <f t="shared" ref="G151:J151" si="151">(C151-average(C:C))/stdev(C:C)</f>
        <v>1.254600346</v>
      </c>
      <c r="H151" s="3">
        <f t="shared" si="151"/>
        <v>-0.1823322971</v>
      </c>
      <c r="I151" s="3">
        <f t="shared" si="151"/>
        <v>0.06692560498</v>
      </c>
      <c r="J151" s="3">
        <f t="shared" si="151"/>
        <v>-0.8842454568</v>
      </c>
      <c r="K151" s="3">
        <f t="shared" si="3"/>
        <v>0.06373704935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3">
        <v>1864.0</v>
      </c>
      <c r="B152" s="1" t="s">
        <v>208</v>
      </c>
      <c r="C152" s="3">
        <v>62.42</v>
      </c>
      <c r="D152" s="3">
        <v>33.99</v>
      </c>
      <c r="E152" s="3">
        <v>48.21</v>
      </c>
      <c r="F152" s="3">
        <v>25.85</v>
      </c>
      <c r="G152" s="3">
        <f t="shared" ref="G152:J152" si="152">(C152-average(C:C))/stdev(C:C)</f>
        <v>-0.8055346431</v>
      </c>
      <c r="H152" s="3">
        <f t="shared" si="152"/>
        <v>-2.276249877</v>
      </c>
      <c r="I152" s="3">
        <f t="shared" si="152"/>
        <v>-1.580238617</v>
      </c>
      <c r="J152" s="3">
        <f t="shared" si="152"/>
        <v>-1.688492562</v>
      </c>
      <c r="K152" s="3">
        <f t="shared" si="3"/>
        <v>-1.587628925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3">
        <v>1867.0</v>
      </c>
      <c r="B153" s="1" t="s">
        <v>185</v>
      </c>
      <c r="C153" s="3">
        <v>72.46</v>
      </c>
      <c r="D153" s="3">
        <v>71.64</v>
      </c>
      <c r="E153" s="3">
        <v>72.27</v>
      </c>
      <c r="F153" s="3">
        <v>55.47</v>
      </c>
      <c r="G153" s="3">
        <f t="shared" ref="G153:J153" si="153">(C153-average(C:C))/stdev(C:C)</f>
        <v>-0.1249240708</v>
      </c>
      <c r="H153" s="3">
        <f t="shared" si="153"/>
        <v>0.2432770287</v>
      </c>
      <c r="I153" s="3">
        <f t="shared" si="153"/>
        <v>0.1961294324</v>
      </c>
      <c r="J153" s="3">
        <f t="shared" si="153"/>
        <v>0.08396273952</v>
      </c>
      <c r="K153" s="3">
        <f t="shared" si="3"/>
        <v>0.09961128247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3">
        <v>1868.0</v>
      </c>
      <c r="B154" s="1" t="s">
        <v>209</v>
      </c>
      <c r="C154" s="3">
        <v>83.56</v>
      </c>
      <c r="D154" s="3">
        <v>61.68</v>
      </c>
      <c r="E154" s="3">
        <v>78.83</v>
      </c>
      <c r="F154" s="3">
        <v>31.0</v>
      </c>
      <c r="G154" s="3">
        <f t="shared" ref="G154:J154" si="154">(C154-average(C:C))/stdev(C:C)</f>
        <v>0.6275437931</v>
      </c>
      <c r="H154" s="3">
        <f t="shared" si="154"/>
        <v>-0.4232432363</v>
      </c>
      <c r="I154" s="3">
        <f t="shared" si="154"/>
        <v>0.6804592082</v>
      </c>
      <c r="J154" s="3">
        <f t="shared" si="154"/>
        <v>-1.380317518</v>
      </c>
      <c r="K154" s="3">
        <f t="shared" si="3"/>
        <v>-0.1238894382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3">
        <v>1869.0</v>
      </c>
      <c r="B155" s="1" t="s">
        <v>210</v>
      </c>
      <c r="C155" s="3">
        <v>80.94</v>
      </c>
      <c r="D155" s="3">
        <v>80.23</v>
      </c>
      <c r="E155" s="3">
        <v>77.93</v>
      </c>
      <c r="F155" s="3">
        <v>56.95</v>
      </c>
      <c r="G155" s="3">
        <f t="shared" ref="G155:J155" si="155">(C155-average(C:C))/stdev(C:C)</f>
        <v>0.4499342613</v>
      </c>
      <c r="H155" s="3">
        <f t="shared" si="155"/>
        <v>0.8181172974</v>
      </c>
      <c r="I155" s="3">
        <f t="shared" si="155"/>
        <v>0.6140115255</v>
      </c>
      <c r="J155" s="3">
        <f t="shared" si="155"/>
        <v>0.1725256648</v>
      </c>
      <c r="K155" s="3">
        <f t="shared" si="3"/>
        <v>0.5136471873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3">
        <v>1870.0</v>
      </c>
      <c r="B156" s="1" t="s">
        <v>211</v>
      </c>
      <c r="C156" s="3">
        <v>59.0</v>
      </c>
      <c r="D156" s="3">
        <v>55.94</v>
      </c>
      <c r="E156" s="3">
        <v>58.39</v>
      </c>
      <c r="F156" s="3">
        <v>40.48</v>
      </c>
      <c r="G156" s="3">
        <f t="shared" ref="G156:J156" si="156">(C156-average(C:C))/stdev(C:C)</f>
        <v>-1.037376093</v>
      </c>
      <c r="H156" s="3">
        <f t="shared" si="156"/>
        <v>-0.8073623448</v>
      </c>
      <c r="I156" s="3">
        <f t="shared" si="156"/>
        <v>-0.8286414958</v>
      </c>
      <c r="J156" s="3">
        <f t="shared" si="156"/>
        <v>-0.8130360777</v>
      </c>
      <c r="K156" s="3">
        <f t="shared" si="3"/>
        <v>-0.8716040028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3">
        <v>1871.0</v>
      </c>
      <c r="B157" s="1" t="s">
        <v>213</v>
      </c>
      <c r="C157" s="3">
        <v>50.55</v>
      </c>
      <c r="D157" s="3">
        <v>53.98</v>
      </c>
      <c r="E157" s="3">
        <v>57.93</v>
      </c>
      <c r="F157" s="3">
        <v>42.42</v>
      </c>
      <c r="G157" s="3">
        <f t="shared" ref="G157:J157" si="157">(C157-average(C:C))/stdev(C:C)</f>
        <v>-1.610200728</v>
      </c>
      <c r="H157" s="3">
        <f t="shared" si="157"/>
        <v>-0.9385249672</v>
      </c>
      <c r="I157" s="3">
        <f t="shared" si="157"/>
        <v>-0.8626036447</v>
      </c>
      <c r="J157" s="3">
        <f t="shared" si="157"/>
        <v>-0.6969468378</v>
      </c>
      <c r="K157" s="3">
        <f t="shared" si="3"/>
        <v>-1.027069044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3">
        <v>1873.0</v>
      </c>
      <c r="B158" s="1" t="s">
        <v>214</v>
      </c>
      <c r="C158" s="3">
        <v>42.93</v>
      </c>
      <c r="D158" s="3">
        <v>38.05</v>
      </c>
      <c r="E158" s="3">
        <v>52.34</v>
      </c>
      <c r="F158" s="3">
        <v>30.66</v>
      </c>
      <c r="G158" s="3">
        <f t="shared" ref="G158:J158" si="158">(C158-average(C:C))/stdev(C:C)</f>
        <v>-2.126759748</v>
      </c>
      <c r="H158" s="3">
        <f t="shared" si="158"/>
        <v>-2.004555873</v>
      </c>
      <c r="I158" s="3">
        <f t="shared" si="158"/>
        <v>-1.275317585</v>
      </c>
      <c r="J158" s="3">
        <f t="shared" si="158"/>
        <v>-1.400663055</v>
      </c>
      <c r="K158" s="3">
        <f t="shared" si="3"/>
        <v>-1.701824065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3">
        <v>1874.0</v>
      </c>
      <c r="B159" s="1" t="s">
        <v>215</v>
      </c>
      <c r="C159" s="3">
        <v>82.93</v>
      </c>
      <c r="D159" s="3">
        <v>73.13</v>
      </c>
      <c r="E159" s="3">
        <v>84.3</v>
      </c>
      <c r="F159" s="3">
        <v>74.14</v>
      </c>
      <c r="G159" s="3">
        <f t="shared" ref="G159:J159" si="159">(C159-average(C:C))/stdev(C:C)</f>
        <v>0.5848361576</v>
      </c>
      <c r="H159" s="3">
        <f t="shared" si="159"/>
        <v>0.3429873897</v>
      </c>
      <c r="I159" s="3">
        <f t="shared" si="159"/>
        <v>1.084313457</v>
      </c>
      <c r="J159" s="3">
        <f t="shared" si="159"/>
        <v>1.201172074</v>
      </c>
      <c r="K159" s="3">
        <f t="shared" si="3"/>
        <v>0.8033272695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3">
        <v>1875.0</v>
      </c>
      <c r="B160" s="1" t="s">
        <v>216</v>
      </c>
      <c r="C160" s="3">
        <v>82.15</v>
      </c>
      <c r="D160" s="3">
        <v>89.42</v>
      </c>
      <c r="E160" s="3">
        <v>82.11</v>
      </c>
      <c r="F160" s="3">
        <v>75.59</v>
      </c>
      <c r="G160" s="3">
        <f t="shared" ref="G160:J160" si="160">(C160-average(C:C))/stdev(C:C)</f>
        <v>0.5319600374</v>
      </c>
      <c r="H160" s="3">
        <f t="shared" si="160"/>
        <v>1.433109389</v>
      </c>
      <c r="I160" s="3">
        <f t="shared" si="160"/>
        <v>0.9226240961</v>
      </c>
      <c r="J160" s="3">
        <f t="shared" si="160"/>
        <v>1.287939804</v>
      </c>
      <c r="K160" s="3">
        <f t="shared" si="3"/>
        <v>1.043908332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3">
        <v>1876.0</v>
      </c>
      <c r="B161" s="1" t="s">
        <v>217</v>
      </c>
      <c r="C161" s="3">
        <v>79.69</v>
      </c>
      <c r="D161" s="3">
        <v>72.66</v>
      </c>
      <c r="E161" s="3">
        <v>67.19</v>
      </c>
      <c r="F161" s="3">
        <v>42.19</v>
      </c>
      <c r="G161" s="3">
        <f t="shared" ref="G161:J161" si="161">(C161-average(C:C))/stdev(C:C)</f>
        <v>0.3651968892</v>
      </c>
      <c r="H161" s="3">
        <f t="shared" si="161"/>
        <v>0.3115351282</v>
      </c>
      <c r="I161" s="3">
        <f t="shared" si="161"/>
        <v>-0.1789308209</v>
      </c>
      <c r="J161" s="3">
        <f t="shared" si="161"/>
        <v>-0.7107099951</v>
      </c>
      <c r="K161" s="3">
        <f t="shared" si="3"/>
        <v>-0.05322719966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3">
        <v>1877.0</v>
      </c>
      <c r="B162" s="1" t="s">
        <v>218</v>
      </c>
      <c r="C162" s="3">
        <v>55.0</v>
      </c>
      <c r="D162" s="3">
        <v>49.06</v>
      </c>
      <c r="E162" s="3">
        <v>67.42</v>
      </c>
      <c r="F162" s="3">
        <v>27.34</v>
      </c>
      <c r="G162" s="3">
        <f t="shared" ref="G162:J162" si="162">(C162-average(C:C))/stdev(C:C)</f>
        <v>-1.308535684</v>
      </c>
      <c r="H162" s="3">
        <f t="shared" si="162"/>
        <v>-1.267769917</v>
      </c>
      <c r="I162" s="3">
        <f t="shared" si="162"/>
        <v>-0.1619497464</v>
      </c>
      <c r="J162" s="3">
        <f t="shared" si="162"/>
        <v>-1.599331238</v>
      </c>
      <c r="K162" s="3">
        <f t="shared" si="3"/>
        <v>-1.084396646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3">
        <v>1885.0</v>
      </c>
      <c r="B163" s="1" t="s">
        <v>219</v>
      </c>
      <c r="C163" s="3">
        <v>46.88</v>
      </c>
      <c r="D163" s="3">
        <v>40.47</v>
      </c>
      <c r="E163" s="3">
        <v>59.92</v>
      </c>
      <c r="F163" s="3">
        <v>38.67</v>
      </c>
      <c r="G163" s="3">
        <f t="shared" ref="G163:J163" si="163">(C163-average(C:C))/stdev(C:C)</f>
        <v>-1.858989652</v>
      </c>
      <c r="H163" s="3">
        <f t="shared" si="163"/>
        <v>-1.842610186</v>
      </c>
      <c r="I163" s="3">
        <f t="shared" si="163"/>
        <v>-0.7156804352</v>
      </c>
      <c r="J163" s="3">
        <f t="shared" si="163"/>
        <v>-0.9213461417</v>
      </c>
      <c r="K163" s="3">
        <f t="shared" si="3"/>
        <v>-1.334656604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3">
        <v>1888.0</v>
      </c>
      <c r="B164" s="1" t="s">
        <v>220</v>
      </c>
      <c r="C164" s="3">
        <v>68.26</v>
      </c>
      <c r="D164" s="3">
        <v>58.06</v>
      </c>
      <c r="E164" s="3">
        <v>66.83</v>
      </c>
      <c r="F164" s="3">
        <v>38.1</v>
      </c>
      <c r="G164" s="3">
        <f t="shared" ref="G164:J164" si="164">(C164-average(C:C))/stdev(C:C)</f>
        <v>-0.4096416409</v>
      </c>
      <c r="H164" s="3">
        <f t="shared" si="164"/>
        <v>-0.6654925695</v>
      </c>
      <c r="I164" s="3">
        <f t="shared" si="164"/>
        <v>-0.2055098939</v>
      </c>
      <c r="J164" s="3">
        <f t="shared" si="164"/>
        <v>-0.9554548359</v>
      </c>
      <c r="K164" s="3">
        <f t="shared" si="3"/>
        <v>-0.559024735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3">
        <v>1893.0</v>
      </c>
      <c r="B165" s="1" t="s">
        <v>192</v>
      </c>
      <c r="C165" s="3">
        <v>75.9</v>
      </c>
      <c r="D165" s="3">
        <v>67.03</v>
      </c>
      <c r="E165" s="3">
        <v>79.88</v>
      </c>
      <c r="F165" s="3">
        <v>41.37</v>
      </c>
      <c r="G165" s="3">
        <f t="shared" ref="G165:J165" si="165">(C165-average(C:C))/stdev(C:C)</f>
        <v>0.1082731771</v>
      </c>
      <c r="H165" s="3">
        <f t="shared" si="165"/>
        <v>-0.06522281279</v>
      </c>
      <c r="I165" s="3">
        <f t="shared" si="165"/>
        <v>0.7579815046</v>
      </c>
      <c r="J165" s="3">
        <f t="shared" si="165"/>
        <v>-0.7597786429</v>
      </c>
      <c r="K165" s="3">
        <f t="shared" si="3"/>
        <v>0.01031330652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3">
        <v>1895.0</v>
      </c>
      <c r="B166" s="1" t="s">
        <v>221</v>
      </c>
      <c r="C166" s="3">
        <v>49.02</v>
      </c>
      <c r="D166" s="3">
        <v>31.25</v>
      </c>
      <c r="E166" s="3">
        <v>34.57</v>
      </c>
      <c r="F166" s="3">
        <v>26.84</v>
      </c>
      <c r="G166" s="3">
        <f t="shared" ref="G166:J166" si="166">(C166-average(C:C))/stdev(C:C)</f>
        <v>-1.713919272</v>
      </c>
      <c r="H166" s="3">
        <f t="shared" si="166"/>
        <v>-2.459609869</v>
      </c>
      <c r="I166" s="3">
        <f t="shared" si="166"/>
        <v>-2.587290163</v>
      </c>
      <c r="J166" s="3">
        <f t="shared" si="166"/>
        <v>-1.629251146</v>
      </c>
      <c r="K166" s="3">
        <f t="shared" si="3"/>
        <v>-2.097517612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3">
        <v>1896.0</v>
      </c>
      <c r="B167" s="1" t="s">
        <v>55</v>
      </c>
      <c r="C167" s="3">
        <v>75.83</v>
      </c>
      <c r="D167" s="3">
        <v>83.01</v>
      </c>
      <c r="E167" s="3">
        <v>86.57</v>
      </c>
      <c r="F167" s="3">
        <v>58.35</v>
      </c>
      <c r="G167" s="3">
        <f t="shared" ref="G167:J167" si="167">(C167-average(C:C))/stdev(C:C)</f>
        <v>0.1035278843</v>
      </c>
      <c r="H167" s="3">
        <f t="shared" si="167"/>
        <v>1.004154078</v>
      </c>
      <c r="I167" s="3">
        <f t="shared" si="167"/>
        <v>1.251909279</v>
      </c>
      <c r="J167" s="3">
        <f t="shared" si="167"/>
        <v>0.2563014049</v>
      </c>
      <c r="K167" s="3">
        <f t="shared" si="3"/>
        <v>0.6539731616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3">
        <v>1904.0</v>
      </c>
      <c r="B168" s="1" t="s">
        <v>222</v>
      </c>
      <c r="C168" s="3">
        <v>66.95</v>
      </c>
      <c r="D168" s="3">
        <v>50.04</v>
      </c>
      <c r="E168" s="3">
        <v>48.44</v>
      </c>
      <c r="F168" s="3">
        <v>32.35</v>
      </c>
      <c r="G168" s="3">
        <f t="shared" ref="G168:J168" si="168">(C168-average(C:C))/stdev(C:C)</f>
        <v>-0.4984464068</v>
      </c>
      <c r="H168" s="3">
        <f t="shared" si="168"/>
        <v>-1.202188606</v>
      </c>
      <c r="I168" s="3">
        <f t="shared" si="168"/>
        <v>-1.563257543</v>
      </c>
      <c r="J168" s="3">
        <f t="shared" si="168"/>
        <v>-1.299533768</v>
      </c>
      <c r="K168" s="3">
        <f t="shared" si="3"/>
        <v>-1.140856581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3">
        <v>1931.0</v>
      </c>
      <c r="B169" s="1" t="s">
        <v>223</v>
      </c>
      <c r="C169" s="3">
        <v>48.24</v>
      </c>
      <c r="D169" s="3">
        <v>63.91</v>
      </c>
      <c r="E169" s="3">
        <v>69.22</v>
      </c>
      <c r="F169" s="3">
        <v>50.9</v>
      </c>
      <c r="G169" s="3">
        <f t="shared" ref="G169:J169" si="169">(C169-average(C:C))/stdev(C:C)</f>
        <v>-1.766795392</v>
      </c>
      <c r="H169" s="3">
        <f t="shared" si="169"/>
        <v>-0.2740122934</v>
      </c>
      <c r="I169" s="3">
        <f t="shared" si="169"/>
        <v>-0.02905438108</v>
      </c>
      <c r="J169" s="3">
        <f t="shared" si="169"/>
        <v>-0.1895052121</v>
      </c>
      <c r="K169" s="3">
        <f t="shared" si="3"/>
        <v>-0.5648418196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3">
        <v>1949.0</v>
      </c>
      <c r="B170" s="1" t="s">
        <v>224</v>
      </c>
      <c r="C170" s="3">
        <v>76.29</v>
      </c>
      <c r="D170" s="3">
        <v>82.27</v>
      </c>
      <c r="E170" s="3">
        <v>80.78</v>
      </c>
      <c r="F170" s="3">
        <v>75.59</v>
      </c>
      <c r="G170" s="3">
        <f t="shared" ref="G170:J170" si="170">(C170-average(C:C))/stdev(C:C)</f>
        <v>0.1347112372</v>
      </c>
      <c r="H170" s="3">
        <f t="shared" si="170"/>
        <v>0.9546334963</v>
      </c>
      <c r="I170" s="3">
        <f t="shared" si="170"/>
        <v>0.8244291873</v>
      </c>
      <c r="J170" s="3">
        <f t="shared" si="170"/>
        <v>1.287939804</v>
      </c>
      <c r="K170" s="3">
        <f t="shared" si="3"/>
        <v>0.8004284313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3">
        <v>1965.0</v>
      </c>
      <c r="B171" s="1" t="s">
        <v>199</v>
      </c>
      <c r="C171" s="3">
        <v>84.69</v>
      </c>
      <c r="D171" s="3">
        <v>78.28</v>
      </c>
      <c r="E171" s="3">
        <v>75.67</v>
      </c>
      <c r="F171" s="3">
        <v>66.6</v>
      </c>
      <c r="G171" s="3">
        <f t="shared" ref="G171:J171" si="171">(C171-average(C:C))/stdev(C:C)</f>
        <v>0.7041463774</v>
      </c>
      <c r="H171" s="3">
        <f t="shared" si="171"/>
        <v>0.6876238721</v>
      </c>
      <c r="I171" s="3">
        <f t="shared" si="171"/>
        <v>0.4471540113</v>
      </c>
      <c r="J171" s="3">
        <f t="shared" si="171"/>
        <v>0.7499798733</v>
      </c>
      <c r="K171" s="3">
        <f t="shared" si="3"/>
        <v>0.6472260335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3">
        <v>1975.0</v>
      </c>
      <c r="B172" s="1" t="s">
        <v>225</v>
      </c>
      <c r="C172" s="3">
        <v>80.24</v>
      </c>
      <c r="D172" s="3">
        <v>85.16</v>
      </c>
      <c r="E172" s="3">
        <v>71.25</v>
      </c>
      <c r="F172" s="3">
        <v>69.96</v>
      </c>
      <c r="G172" s="3">
        <f t="shared" ref="G172:J172" si="172">(C172-average(C:C))/stdev(C:C)</f>
        <v>0.4024813329</v>
      </c>
      <c r="H172" s="3">
        <f t="shared" si="172"/>
        <v>1.148031445</v>
      </c>
      <c r="I172" s="3">
        <f t="shared" si="172"/>
        <v>0.1208220587</v>
      </c>
      <c r="J172" s="3">
        <f t="shared" si="172"/>
        <v>0.9510416496</v>
      </c>
      <c r="K172" s="3">
        <f t="shared" si="3"/>
        <v>0.6555941215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3">
        <v>1984.0</v>
      </c>
      <c r="B173" s="1" t="s">
        <v>226</v>
      </c>
      <c r="C173" s="3">
        <v>65.82</v>
      </c>
      <c r="D173" s="3">
        <v>63.71</v>
      </c>
      <c r="E173" s="3">
        <v>65.55</v>
      </c>
      <c r="F173" s="3">
        <v>45.39</v>
      </c>
      <c r="G173" s="3">
        <f t="shared" ref="G173:J173" si="173">(C173-average(C:C))/stdev(C:C)</f>
        <v>-0.5750489911</v>
      </c>
      <c r="H173" s="3">
        <f t="shared" si="173"/>
        <v>-0.2873962345</v>
      </c>
      <c r="I173" s="3">
        <f t="shared" si="173"/>
        <v>-0.3000132648</v>
      </c>
      <c r="J173" s="3">
        <f t="shared" si="173"/>
        <v>-0.5192225892</v>
      </c>
      <c r="K173" s="3">
        <f t="shared" si="3"/>
        <v>-0.4204202699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3">
        <v>1985.0</v>
      </c>
      <c r="B174" s="1" t="s">
        <v>108</v>
      </c>
      <c r="C174" s="3">
        <v>88.36</v>
      </c>
      <c r="D174" s="3">
        <v>86.74</v>
      </c>
      <c r="E174" s="3">
        <v>85.8</v>
      </c>
      <c r="F174" s="3">
        <v>82.4</v>
      </c>
      <c r="G174" s="3">
        <f t="shared" ref="G174:J174" si="174">(C174-average(C:C))/stdev(C:C)</f>
        <v>0.9529353018</v>
      </c>
      <c r="H174" s="3">
        <f t="shared" si="174"/>
        <v>1.253764579</v>
      </c>
      <c r="I174" s="3">
        <f t="shared" si="174"/>
        <v>1.195059595</v>
      </c>
      <c r="J174" s="3">
        <f t="shared" si="174"/>
        <v>1.69544894</v>
      </c>
      <c r="K174" s="3">
        <f t="shared" si="3"/>
        <v>1.274302104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3">
        <v>1988.0</v>
      </c>
      <c r="B175" s="1" t="s">
        <v>227</v>
      </c>
      <c r="C175" s="3">
        <v>76.21</v>
      </c>
      <c r="D175" s="3">
        <v>74.22</v>
      </c>
      <c r="E175" s="3">
        <v>54.81</v>
      </c>
      <c r="F175" s="3">
        <v>45.04</v>
      </c>
      <c r="G175" s="3">
        <f t="shared" ref="G175:J175" si="175">(C175-average(C:C))/stdev(C:C)</f>
        <v>0.1292880454</v>
      </c>
      <c r="H175" s="3">
        <f t="shared" si="175"/>
        <v>0.4159298685</v>
      </c>
      <c r="I175" s="3">
        <f t="shared" si="175"/>
        <v>-1.092955611</v>
      </c>
      <c r="J175" s="3">
        <f t="shared" si="175"/>
        <v>-0.5401665242</v>
      </c>
      <c r="K175" s="3">
        <f t="shared" si="3"/>
        <v>-0.2719760554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3">
        <v>1990.0</v>
      </c>
      <c r="B176" s="1" t="s">
        <v>229</v>
      </c>
      <c r="C176" s="3">
        <v>96.09</v>
      </c>
      <c r="D176" s="3">
        <v>80.47</v>
      </c>
      <c r="E176" s="3">
        <v>91.41</v>
      </c>
      <c r="F176" s="3">
        <v>58.59</v>
      </c>
      <c r="G176" s="3">
        <f t="shared" ref="G176:J176" si="176">(C176-average(C:C))/stdev(C:C)</f>
        <v>1.476951211</v>
      </c>
      <c r="H176" s="3">
        <f t="shared" si="176"/>
        <v>0.8341780267</v>
      </c>
      <c r="I176" s="3">
        <f t="shared" si="176"/>
        <v>1.60925015</v>
      </c>
      <c r="J176" s="3">
        <f t="shared" si="176"/>
        <v>0.2706629603</v>
      </c>
      <c r="K176" s="3">
        <f t="shared" si="3"/>
        <v>1.047760587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3">
        <v>1991.0</v>
      </c>
      <c r="B177" s="1" t="s">
        <v>64</v>
      </c>
      <c r="C177" s="3">
        <v>86.8</v>
      </c>
      <c r="D177" s="3">
        <v>78.05</v>
      </c>
      <c r="E177" s="3">
        <v>75.31</v>
      </c>
      <c r="F177" s="3">
        <v>60.47</v>
      </c>
      <c r="G177" s="3">
        <f t="shared" ref="G177:J177" si="177">(C177-average(C:C))/stdev(C:C)</f>
        <v>0.8471830615</v>
      </c>
      <c r="H177" s="3">
        <f t="shared" si="177"/>
        <v>0.6722323398</v>
      </c>
      <c r="I177" s="3">
        <f t="shared" si="177"/>
        <v>0.4205749382</v>
      </c>
      <c r="J177" s="3">
        <f t="shared" si="177"/>
        <v>0.3831618113</v>
      </c>
      <c r="K177" s="3">
        <f t="shared" si="3"/>
        <v>0.5807880377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3">
        <v>1997.0</v>
      </c>
      <c r="B178" s="1" t="s">
        <v>230</v>
      </c>
      <c r="C178" s="3">
        <v>72.74</v>
      </c>
      <c r="D178" s="3">
        <v>56.64</v>
      </c>
      <c r="E178" s="3">
        <v>53.6</v>
      </c>
      <c r="F178" s="3">
        <v>41.13</v>
      </c>
      <c r="G178" s="3">
        <f t="shared" ref="G178:J178" si="178">(C178-average(C:C))/stdev(C:C)</f>
        <v>-0.1059428994</v>
      </c>
      <c r="H178" s="3">
        <f t="shared" si="178"/>
        <v>-0.7605185511</v>
      </c>
      <c r="I178" s="3">
        <f t="shared" si="178"/>
        <v>-1.182290829</v>
      </c>
      <c r="J178" s="3">
        <f t="shared" si="178"/>
        <v>-0.7741401984</v>
      </c>
      <c r="K178" s="3">
        <f t="shared" si="3"/>
        <v>-0.7057231195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3">
        <v>1998.0</v>
      </c>
      <c r="B179" s="1" t="s">
        <v>231</v>
      </c>
      <c r="C179" s="3">
        <v>71.6</v>
      </c>
      <c r="D179" s="3">
        <v>73.63</v>
      </c>
      <c r="E179" s="3">
        <v>67.15</v>
      </c>
      <c r="F179" s="3">
        <v>71.95</v>
      </c>
      <c r="G179" s="3">
        <f t="shared" ref="G179:J179" si="179">(C179-average(C:C))/stdev(C:C)</f>
        <v>-0.1832233827</v>
      </c>
      <c r="H179" s="3">
        <f t="shared" si="179"/>
        <v>0.3764472423</v>
      </c>
      <c r="I179" s="3">
        <f t="shared" si="179"/>
        <v>-0.1818840512</v>
      </c>
      <c r="J179" s="3">
        <f t="shared" si="179"/>
        <v>1.07012288</v>
      </c>
      <c r="K179" s="3">
        <f t="shared" si="3"/>
        <v>0.2703656721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3">
        <v>1999.0</v>
      </c>
      <c r="B180" s="1" t="s">
        <v>232</v>
      </c>
      <c r="C180" s="3">
        <v>80.55</v>
      </c>
      <c r="D180" s="3">
        <v>84.34</v>
      </c>
      <c r="E180" s="3">
        <v>81.06</v>
      </c>
      <c r="F180" s="3">
        <v>75.74</v>
      </c>
      <c r="G180" s="3">
        <f t="shared" ref="G180:J180" si="180">(C180-average(C:C))/stdev(C:C)</f>
        <v>0.4234962012</v>
      </c>
      <c r="H180" s="3">
        <f t="shared" si="180"/>
        <v>1.093157286</v>
      </c>
      <c r="I180" s="3">
        <f t="shared" si="180"/>
        <v>0.8451017997</v>
      </c>
      <c r="J180" s="3">
        <f t="shared" si="180"/>
        <v>1.296915777</v>
      </c>
      <c r="K180" s="3">
        <f t="shared" si="3"/>
        <v>0.9146677659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3">
        <v>2000.0</v>
      </c>
      <c r="B181" s="1" t="s">
        <v>36</v>
      </c>
      <c r="C181" s="3">
        <v>94.92</v>
      </c>
      <c r="D181" s="3">
        <v>92.46</v>
      </c>
      <c r="E181" s="3">
        <v>87.7</v>
      </c>
      <c r="F181" s="3">
        <v>78.83</v>
      </c>
      <c r="G181" s="3">
        <f t="shared" ref="G181:J181" si="181">(C181-average(C:C))/stdev(C:C)</f>
        <v>1.39763703</v>
      </c>
      <c r="H181" s="3">
        <f t="shared" si="181"/>
        <v>1.636545294</v>
      </c>
      <c r="I181" s="3">
        <f t="shared" si="181"/>
        <v>1.335338036</v>
      </c>
      <c r="J181" s="3">
        <f t="shared" si="181"/>
        <v>1.481820803</v>
      </c>
      <c r="K181" s="3">
        <f t="shared" si="3"/>
        <v>1.462835291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3">
        <v>2001.0</v>
      </c>
      <c r="B182" s="1" t="s">
        <v>57</v>
      </c>
      <c r="C182" s="3">
        <v>94.69</v>
      </c>
      <c r="D182" s="3">
        <v>91.25</v>
      </c>
      <c r="E182" s="3">
        <v>91.13</v>
      </c>
      <c r="F182" s="3">
        <v>72.19</v>
      </c>
      <c r="G182" s="3">
        <f t="shared" ref="G182:J182" si="182">(C182-average(C:C))/stdev(C:C)</f>
        <v>1.382045354</v>
      </c>
      <c r="H182" s="3">
        <f t="shared" si="182"/>
        <v>1.55557245</v>
      </c>
      <c r="I182" s="3">
        <f t="shared" si="182"/>
        <v>1.588577538</v>
      </c>
      <c r="J182" s="3">
        <f t="shared" si="182"/>
        <v>1.084484436</v>
      </c>
      <c r="K182" s="3">
        <f t="shared" si="3"/>
        <v>1.402669944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3">
        <v>2009.0</v>
      </c>
      <c r="B183" s="1" t="s">
        <v>151</v>
      </c>
      <c r="C183" s="3">
        <v>89.57</v>
      </c>
      <c r="D183" s="3">
        <v>73.36</v>
      </c>
      <c r="E183" s="3">
        <v>77.5</v>
      </c>
      <c r="F183" s="3">
        <v>56.52</v>
      </c>
      <c r="G183" s="3">
        <f t="shared" ref="G183:J183" si="183">(C183-average(C:C))/stdev(C:C)</f>
        <v>1.034961078</v>
      </c>
      <c r="H183" s="3">
        <f t="shared" si="183"/>
        <v>0.3583789219</v>
      </c>
      <c r="I183" s="3">
        <f t="shared" si="183"/>
        <v>0.5822642994</v>
      </c>
      <c r="J183" s="3">
        <f t="shared" si="183"/>
        <v>0.1467945446</v>
      </c>
      <c r="K183" s="3">
        <f t="shared" si="3"/>
        <v>0.530599711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3">
        <v>2010.0</v>
      </c>
      <c r="B184" s="1" t="s">
        <v>233</v>
      </c>
      <c r="C184" s="3">
        <v>61.06</v>
      </c>
      <c r="D184" s="3">
        <v>61.13</v>
      </c>
      <c r="E184" s="3">
        <v>66.8</v>
      </c>
      <c r="F184" s="3">
        <v>39.45</v>
      </c>
      <c r="G184" s="3">
        <f t="shared" ref="G184:J184" si="184">(C184-average(C:C))/stdev(C:C)</f>
        <v>-0.8977289039</v>
      </c>
      <c r="H184" s="3">
        <f t="shared" si="184"/>
        <v>-0.4600490742</v>
      </c>
      <c r="I184" s="3">
        <f t="shared" si="184"/>
        <v>-0.2077248167</v>
      </c>
      <c r="J184" s="3">
        <f t="shared" si="184"/>
        <v>-0.8746710865</v>
      </c>
      <c r="K184" s="3">
        <f t="shared" si="3"/>
        <v>-0.6100434703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3">
        <v>2011.0</v>
      </c>
      <c r="B185" s="1" t="s">
        <v>139</v>
      </c>
      <c r="C185" s="3">
        <v>94.45</v>
      </c>
      <c r="D185" s="3">
        <v>82.77</v>
      </c>
      <c r="E185" s="3">
        <v>82.7</v>
      </c>
      <c r="F185" s="3">
        <v>67.89</v>
      </c>
      <c r="G185" s="3">
        <f t="shared" ref="G185:J185" si="185">(C185-average(C:C))/stdev(C:C)</f>
        <v>1.365775778</v>
      </c>
      <c r="H185" s="3">
        <f t="shared" si="185"/>
        <v>0.9880933489</v>
      </c>
      <c r="I185" s="3">
        <f t="shared" si="185"/>
        <v>0.9661842436</v>
      </c>
      <c r="J185" s="3">
        <f t="shared" si="185"/>
        <v>0.8271732338</v>
      </c>
      <c r="K185" s="3">
        <f t="shared" si="3"/>
        <v>1.036806651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3">
        <v>2012.0</v>
      </c>
      <c r="B186" s="1" t="s">
        <v>234</v>
      </c>
      <c r="C186" s="3">
        <v>89.53</v>
      </c>
      <c r="D186" s="3">
        <v>77.19</v>
      </c>
      <c r="E186" s="3">
        <v>87.19</v>
      </c>
      <c r="F186" s="3">
        <v>67.46</v>
      </c>
      <c r="G186" s="3">
        <f t="shared" ref="G186:J186" si="186">(C186-average(C:C))/stdev(C:C)</f>
        <v>1.032249482</v>
      </c>
      <c r="H186" s="3">
        <f t="shared" si="186"/>
        <v>0.6146813933</v>
      </c>
      <c r="I186" s="3">
        <f t="shared" si="186"/>
        <v>1.297684349</v>
      </c>
      <c r="J186" s="3">
        <f t="shared" si="186"/>
        <v>0.8014421137</v>
      </c>
      <c r="K186" s="3">
        <f t="shared" si="3"/>
        <v>0.9365143346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3">
        <v>2014.0</v>
      </c>
      <c r="B187" s="1" t="s">
        <v>82</v>
      </c>
      <c r="C187" s="14">
        <v>84.61</v>
      </c>
      <c r="D187" s="14">
        <v>82.07</v>
      </c>
      <c r="E187" s="14">
        <v>87.58</v>
      </c>
      <c r="F187" s="14">
        <v>69.45</v>
      </c>
      <c r="G187" s="3">
        <f t="shared" ref="G187:J187" si="187">(C187-average(C:C))/stdev(C:C)</f>
        <v>0.6987231856</v>
      </c>
      <c r="H187" s="3">
        <f t="shared" si="187"/>
        <v>0.9412495552</v>
      </c>
      <c r="I187" s="3">
        <f t="shared" si="187"/>
        <v>1.326478345</v>
      </c>
      <c r="J187" s="3">
        <f t="shared" si="187"/>
        <v>0.9205233442</v>
      </c>
      <c r="K187" s="3">
        <f t="shared" si="3"/>
        <v>0.9717436076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3">
        <v>2015.0</v>
      </c>
      <c r="B188" s="1" t="s">
        <v>235</v>
      </c>
      <c r="C188" s="3">
        <v>66.72</v>
      </c>
      <c r="D188" s="3">
        <v>57.03</v>
      </c>
      <c r="E188" s="3">
        <v>54.18</v>
      </c>
      <c r="F188" s="3">
        <v>35.12</v>
      </c>
      <c r="G188" s="3">
        <f t="shared" ref="G188:J188" si="188">(C188-average(C:C))/stdev(C:C)</f>
        <v>-0.5140380832</v>
      </c>
      <c r="H188" s="3">
        <f t="shared" si="188"/>
        <v>-0.734419866</v>
      </c>
      <c r="I188" s="3">
        <f t="shared" si="188"/>
        <v>-1.139468989</v>
      </c>
      <c r="J188" s="3">
        <f t="shared" si="188"/>
        <v>-1.133777483</v>
      </c>
      <c r="K188" s="3">
        <f t="shared" si="3"/>
        <v>-0.8804261052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3">
        <v>2018.0</v>
      </c>
      <c r="B189" s="1" t="s">
        <v>236</v>
      </c>
      <c r="C189" s="3">
        <v>39.22</v>
      </c>
      <c r="D189" s="3">
        <v>53.01</v>
      </c>
      <c r="E189" s="3">
        <v>45.74</v>
      </c>
      <c r="F189" s="3">
        <v>27.93</v>
      </c>
      <c r="G189" s="3">
        <f t="shared" ref="G189:J189" si="189">(C189-average(C:C))/stdev(C:C)</f>
        <v>-2.378260268</v>
      </c>
      <c r="H189" s="3">
        <f t="shared" si="189"/>
        <v>-1.003437081</v>
      </c>
      <c r="I189" s="3">
        <f t="shared" si="189"/>
        <v>-1.762600591</v>
      </c>
      <c r="J189" s="3">
        <f t="shared" si="189"/>
        <v>-1.564025748</v>
      </c>
      <c r="K189" s="3">
        <f t="shared" si="3"/>
        <v>-1.677080922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3">
        <v>2019.0</v>
      </c>
      <c r="B190" s="1" t="s">
        <v>238</v>
      </c>
      <c r="C190" s="3">
        <v>63.28</v>
      </c>
      <c r="D190" s="3">
        <v>67.19</v>
      </c>
      <c r="E190" s="3">
        <v>71.88</v>
      </c>
      <c r="F190" s="3">
        <v>55.47</v>
      </c>
      <c r="G190" s="3">
        <f t="shared" ref="G190:J190" si="190">(C190-average(C:C))/stdev(C:C)</f>
        <v>-0.7472353311</v>
      </c>
      <c r="H190" s="3">
        <f t="shared" si="190"/>
        <v>-0.05451565994</v>
      </c>
      <c r="I190" s="3">
        <f t="shared" si="190"/>
        <v>0.1673354366</v>
      </c>
      <c r="J190" s="3">
        <f t="shared" si="190"/>
        <v>0.08396273952</v>
      </c>
      <c r="K190" s="3">
        <f t="shared" si="3"/>
        <v>-0.1376132037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3">
        <v>2023.0</v>
      </c>
      <c r="B191" s="1" t="s">
        <v>239</v>
      </c>
      <c r="C191" s="3">
        <v>54.69</v>
      </c>
      <c r="D191" s="3">
        <v>41.41</v>
      </c>
      <c r="E191" s="3">
        <v>41.41</v>
      </c>
      <c r="F191" s="3">
        <v>22.66</v>
      </c>
      <c r="G191" s="3">
        <f t="shared" ref="G191:J191" si="191">(C191-average(C:C))/stdev(C:C)</f>
        <v>-1.329550552</v>
      </c>
      <c r="H191" s="3">
        <f t="shared" si="191"/>
        <v>-1.779705663</v>
      </c>
      <c r="I191" s="3">
        <f t="shared" si="191"/>
        <v>-2.082287775</v>
      </c>
      <c r="J191" s="3">
        <f t="shared" si="191"/>
        <v>-1.87938157</v>
      </c>
      <c r="K191" s="3">
        <f t="shared" si="3"/>
        <v>-1.76773139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3">
        <v>2045.0</v>
      </c>
      <c r="B192" s="1" t="s">
        <v>240</v>
      </c>
      <c r="C192" s="3">
        <v>85.16</v>
      </c>
      <c r="D192" s="3">
        <v>84.38</v>
      </c>
      <c r="E192" s="3">
        <v>64.84</v>
      </c>
      <c r="F192" s="3">
        <v>56.25</v>
      </c>
      <c r="G192" s="3">
        <f t="shared" ref="G192:J192" si="192">(C192-average(C:C))/stdev(C:C)</f>
        <v>0.7360076293</v>
      </c>
      <c r="H192" s="3">
        <f t="shared" si="192"/>
        <v>1.095834075</v>
      </c>
      <c r="I192" s="3">
        <f t="shared" si="192"/>
        <v>-0.3524331034</v>
      </c>
      <c r="J192" s="3">
        <f t="shared" si="192"/>
        <v>0.1306377947</v>
      </c>
      <c r="K192" s="3">
        <f t="shared" si="3"/>
        <v>0.4025115988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3">
        <v>2055.0</v>
      </c>
      <c r="B193" s="1" t="s">
        <v>241</v>
      </c>
      <c r="C193" s="3">
        <v>89.06</v>
      </c>
      <c r="D193" s="3">
        <v>85.94</v>
      </c>
      <c r="E193" s="3">
        <v>74.22</v>
      </c>
      <c r="F193" s="3">
        <v>73.44</v>
      </c>
      <c r="G193" s="3">
        <f t="shared" ref="G193:J193" si="193">(C193-average(C:C))/stdev(C:C)</f>
        <v>1.00038823</v>
      </c>
      <c r="H193" s="3">
        <f t="shared" si="193"/>
        <v>1.200228815</v>
      </c>
      <c r="I193" s="3">
        <f t="shared" si="193"/>
        <v>0.3400994115</v>
      </c>
      <c r="J193" s="3">
        <f t="shared" si="193"/>
        <v>1.159284204</v>
      </c>
      <c r="K193" s="3">
        <f t="shared" si="3"/>
        <v>0.925000165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3">
        <v>2062.0</v>
      </c>
      <c r="B194" s="1" t="s">
        <v>242</v>
      </c>
      <c r="C194" s="3">
        <v>74.22</v>
      </c>
      <c r="D194" s="3">
        <v>64.06</v>
      </c>
      <c r="E194" s="3">
        <v>82.81</v>
      </c>
      <c r="F194" s="3">
        <v>47.66</v>
      </c>
      <c r="G194" s="3">
        <f t="shared" ref="G194:J194" si="194">(C194-average(C:C))/stdev(C:C)</f>
        <v>-0.005613850899</v>
      </c>
      <c r="H194" s="3">
        <f t="shared" si="194"/>
        <v>-0.2639743376</v>
      </c>
      <c r="I194" s="3">
        <f t="shared" si="194"/>
        <v>0.9743056271</v>
      </c>
      <c r="J194" s="3">
        <f t="shared" si="194"/>
        <v>-0.3833862106</v>
      </c>
      <c r="K194" s="3">
        <f t="shared" si="3"/>
        <v>0.08033280699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3">
        <v>2064.0</v>
      </c>
      <c r="B195" s="1" t="s">
        <v>243</v>
      </c>
      <c r="C195" s="3">
        <v>75.78</v>
      </c>
      <c r="D195" s="3">
        <v>78.13</v>
      </c>
      <c r="E195" s="3">
        <v>75.78</v>
      </c>
      <c r="F195" s="3">
        <v>64.84</v>
      </c>
      <c r="G195" s="3">
        <f t="shared" ref="G195:J195" si="195">(C195-average(C:C))/stdev(C:C)</f>
        <v>0.1001383894</v>
      </c>
      <c r="H195" s="3">
        <f t="shared" si="195"/>
        <v>0.6775859163</v>
      </c>
      <c r="I195" s="3">
        <f t="shared" si="195"/>
        <v>0.4552753947</v>
      </c>
      <c r="J195" s="3">
        <f t="shared" si="195"/>
        <v>0.6446618001</v>
      </c>
      <c r="K195" s="3">
        <f t="shared" si="3"/>
        <v>0.4694153751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3">
        <v>2067.0</v>
      </c>
      <c r="B196" s="1" t="s">
        <v>244</v>
      </c>
      <c r="C196" s="3">
        <v>91.41</v>
      </c>
      <c r="D196" s="3">
        <v>72.66</v>
      </c>
      <c r="E196" s="3">
        <v>81.25</v>
      </c>
      <c r="F196" s="3">
        <v>48.44</v>
      </c>
      <c r="G196" s="3">
        <f t="shared" ref="G196:J196" si="196">(C196-average(C:C))/stdev(C:C)</f>
        <v>1.15969449</v>
      </c>
      <c r="H196" s="3">
        <f t="shared" si="196"/>
        <v>0.3115351282</v>
      </c>
      <c r="I196" s="3">
        <f t="shared" si="196"/>
        <v>0.8591296438</v>
      </c>
      <c r="J196" s="3">
        <f t="shared" si="196"/>
        <v>-0.3367111554</v>
      </c>
      <c r="K196" s="3">
        <f t="shared" si="3"/>
        <v>0.4984120265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3">
        <v>2071.0</v>
      </c>
      <c r="B197" s="1" t="s">
        <v>245</v>
      </c>
      <c r="C197" s="3">
        <v>66.41</v>
      </c>
      <c r="D197" s="3">
        <v>52.34</v>
      </c>
      <c r="E197" s="3">
        <v>55.47</v>
      </c>
      <c r="F197" s="3">
        <v>33.59</v>
      </c>
      <c r="G197" s="3">
        <f t="shared" ref="G197:J197" si="197">(C197-average(C:C))/stdev(C:C)</f>
        <v>-0.5350529515</v>
      </c>
      <c r="H197" s="3">
        <f t="shared" si="197"/>
        <v>-1.048273284</v>
      </c>
      <c r="I197" s="3">
        <f t="shared" si="197"/>
        <v>-1.044227311</v>
      </c>
      <c r="J197" s="3">
        <f t="shared" si="197"/>
        <v>-1.225332399</v>
      </c>
      <c r="K197" s="3">
        <f t="shared" si="3"/>
        <v>-0.9632214862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3">
        <v>2079.0</v>
      </c>
      <c r="B198" s="1" t="s">
        <v>246</v>
      </c>
      <c r="C198" s="3">
        <v>80.47</v>
      </c>
      <c r="D198" s="3">
        <v>69.53</v>
      </c>
      <c r="E198" s="3">
        <v>68.75</v>
      </c>
      <c r="F198" s="3">
        <v>42.19</v>
      </c>
      <c r="G198" s="3">
        <f t="shared" ref="G198:J198" si="198">(C198-average(C:C))/stdev(C:C)</f>
        <v>0.4180730094</v>
      </c>
      <c r="H198" s="3">
        <f t="shared" si="198"/>
        <v>0.1020764505</v>
      </c>
      <c r="I198" s="3">
        <f t="shared" si="198"/>
        <v>-0.06375483758</v>
      </c>
      <c r="J198" s="3">
        <f t="shared" si="198"/>
        <v>-0.7107099951</v>
      </c>
      <c r="K198" s="3">
        <f t="shared" si="3"/>
        <v>-0.06357884321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3">
        <v>2080.0</v>
      </c>
      <c r="B199" s="1" t="s">
        <v>153</v>
      </c>
      <c r="C199" s="3">
        <v>89.84</v>
      </c>
      <c r="D199" s="3">
        <v>89.06</v>
      </c>
      <c r="E199" s="3">
        <v>86.72</v>
      </c>
      <c r="F199" s="3">
        <v>89.84</v>
      </c>
      <c r="G199" s="3">
        <f t="shared" ref="G199:J199" si="199">(C199-average(C:C))/stdev(C:C)</f>
        <v>1.05326435</v>
      </c>
      <c r="H199" s="3">
        <f t="shared" si="199"/>
        <v>1.409018295</v>
      </c>
      <c r="I199" s="3">
        <f t="shared" si="199"/>
        <v>1.262983893</v>
      </c>
      <c r="J199" s="3">
        <f t="shared" si="199"/>
        <v>2.140657159</v>
      </c>
      <c r="K199" s="3">
        <f t="shared" si="3"/>
        <v>1.466480924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3">
        <v>2081.0</v>
      </c>
      <c r="B200" s="1" t="s">
        <v>247</v>
      </c>
      <c r="C200" s="3">
        <v>38.28</v>
      </c>
      <c r="D200" s="3">
        <v>37.5</v>
      </c>
      <c r="E200" s="3">
        <v>34.38</v>
      </c>
      <c r="F200" s="3">
        <v>17.19</v>
      </c>
      <c r="G200" s="3">
        <f t="shared" ref="G200:J200" si="200">(C200-average(C:C))/stdev(C:C)</f>
        <v>-2.441982772</v>
      </c>
      <c r="H200" s="3">
        <f t="shared" si="200"/>
        <v>-2.041361711</v>
      </c>
      <c r="I200" s="3">
        <f t="shared" si="200"/>
        <v>-2.601318008</v>
      </c>
      <c r="J200" s="3">
        <f t="shared" si="200"/>
        <v>-2.206705354</v>
      </c>
      <c r="K200" s="3">
        <f t="shared" si="3"/>
        <v>-2.322841961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3">
        <v>2082.0</v>
      </c>
      <c r="B201" s="1" t="s">
        <v>248</v>
      </c>
      <c r="C201" s="3">
        <v>93.75</v>
      </c>
      <c r="D201" s="3">
        <v>75.78</v>
      </c>
      <c r="E201" s="3">
        <v>89.06</v>
      </c>
      <c r="F201" s="3">
        <v>71.09</v>
      </c>
      <c r="G201" s="3">
        <f t="shared" ref="G201:J201" si="201">(C201-average(C:C))/stdev(C:C)</f>
        <v>1.31832285</v>
      </c>
      <c r="H201" s="3">
        <f t="shared" si="201"/>
        <v>0.5203246088</v>
      </c>
      <c r="I201" s="3">
        <f t="shared" si="201"/>
        <v>1.435747868</v>
      </c>
      <c r="J201" s="3">
        <f t="shared" si="201"/>
        <v>1.01866064</v>
      </c>
      <c r="K201" s="3">
        <f t="shared" si="3"/>
        <v>1.073263992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3">
        <v>2083.0</v>
      </c>
      <c r="B202" s="13" t="s">
        <v>212</v>
      </c>
      <c r="C202" s="3">
        <v>82.81</v>
      </c>
      <c r="D202" s="3">
        <v>86.72</v>
      </c>
      <c r="E202" s="3">
        <v>91.41</v>
      </c>
      <c r="F202" s="3">
        <v>86.72</v>
      </c>
      <c r="G202" s="3">
        <f t="shared" ref="G202:J202" si="202">(C202-average(C:C))/stdev(C:C)</f>
        <v>0.5767013699</v>
      </c>
      <c r="H202" s="3">
        <f t="shared" si="202"/>
        <v>1.252426185</v>
      </c>
      <c r="I202" s="3">
        <f t="shared" si="202"/>
        <v>1.60925015</v>
      </c>
      <c r="J202" s="3">
        <f t="shared" si="202"/>
        <v>1.953956938</v>
      </c>
      <c r="K202" s="3">
        <f t="shared" si="3"/>
        <v>1.348083661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3">
        <v>2086.0</v>
      </c>
      <c r="B203" s="1" t="s">
        <v>249</v>
      </c>
      <c r="C203" s="3">
        <v>77.34</v>
      </c>
      <c r="D203" s="3">
        <v>83.59</v>
      </c>
      <c r="E203" s="3">
        <v>78.91</v>
      </c>
      <c r="F203" s="3">
        <v>71.88</v>
      </c>
      <c r="G203" s="3">
        <f t="shared" ref="G203:J203" si="203">(C203-average(C:C))/stdev(C:C)</f>
        <v>0.2058906297</v>
      </c>
      <c r="H203" s="3">
        <f t="shared" si="203"/>
        <v>1.042967507</v>
      </c>
      <c r="I203" s="3">
        <f t="shared" si="203"/>
        <v>0.6863656689</v>
      </c>
      <c r="J203" s="3">
        <f t="shared" si="203"/>
        <v>1.065934093</v>
      </c>
      <c r="K203" s="3">
        <f t="shared" si="3"/>
        <v>0.7502894748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3">
        <v>2088.0</v>
      </c>
      <c r="B204" s="1" t="s">
        <v>251</v>
      </c>
      <c r="C204" s="3">
        <v>75.0</v>
      </c>
      <c r="D204" s="3">
        <v>71.88</v>
      </c>
      <c r="E204" s="3">
        <v>71.88</v>
      </c>
      <c r="F204" s="3">
        <v>66.41</v>
      </c>
      <c r="G204" s="3">
        <f t="shared" ref="G204:J204" si="204">(C204-average(C:C))/stdev(C:C)</f>
        <v>0.04726226926</v>
      </c>
      <c r="H204" s="3">
        <f t="shared" si="204"/>
        <v>0.259337758</v>
      </c>
      <c r="I204" s="3">
        <f t="shared" si="204"/>
        <v>0.1673354366</v>
      </c>
      <c r="J204" s="3">
        <f t="shared" si="204"/>
        <v>0.7386103086</v>
      </c>
      <c r="K204" s="3">
        <f t="shared" si="3"/>
        <v>0.3031364431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3">
        <v>2089.0</v>
      </c>
      <c r="B205" s="1" t="s">
        <v>252</v>
      </c>
      <c r="C205" s="3">
        <v>80.47</v>
      </c>
      <c r="D205" s="3">
        <v>74.22</v>
      </c>
      <c r="E205" s="3">
        <v>53.13</v>
      </c>
      <c r="F205" s="3">
        <v>40.63</v>
      </c>
      <c r="G205" s="3">
        <f t="shared" ref="G205:J205" si="205">(C205-average(C:C))/stdev(C:C)</f>
        <v>0.4180730094</v>
      </c>
      <c r="H205" s="3">
        <f t="shared" si="205"/>
        <v>0.4159298685</v>
      </c>
      <c r="I205" s="3">
        <f t="shared" si="205"/>
        <v>-1.216991286</v>
      </c>
      <c r="J205" s="3">
        <f t="shared" si="205"/>
        <v>-0.8040601055</v>
      </c>
      <c r="K205" s="3">
        <f t="shared" si="3"/>
        <v>-0.2967621283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3">
        <v>2090.0</v>
      </c>
      <c r="B206" s="1" t="s">
        <v>237</v>
      </c>
      <c r="C206" s="3">
        <v>86.72</v>
      </c>
      <c r="D206" s="3">
        <v>85.94</v>
      </c>
      <c r="E206" s="3">
        <v>90.63</v>
      </c>
      <c r="F206" s="3">
        <v>73.44</v>
      </c>
      <c r="G206" s="3">
        <f t="shared" ref="G206:J206" si="206">(C206-average(C:C))/stdev(C:C)</f>
        <v>0.8417598696</v>
      </c>
      <c r="H206" s="3">
        <f t="shared" si="206"/>
        <v>1.200228815</v>
      </c>
      <c r="I206" s="3">
        <f t="shared" si="206"/>
        <v>1.551662159</v>
      </c>
      <c r="J206" s="3">
        <f t="shared" si="206"/>
        <v>1.159284204</v>
      </c>
      <c r="K206" s="3">
        <f t="shared" si="3"/>
        <v>1.188233762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3">
        <v>2092.0</v>
      </c>
      <c r="B207" s="1" t="s">
        <v>253</v>
      </c>
      <c r="C207" s="3">
        <v>75.0</v>
      </c>
      <c r="D207" s="3">
        <v>64.06</v>
      </c>
      <c r="E207" s="3">
        <v>64.84</v>
      </c>
      <c r="F207" s="3">
        <v>43.75</v>
      </c>
      <c r="G207" s="3">
        <f t="shared" ref="G207:J207" si="207">(C207-average(C:C))/stdev(C:C)</f>
        <v>0.04726226926</v>
      </c>
      <c r="H207" s="3">
        <f t="shared" si="207"/>
        <v>-0.2639743376</v>
      </c>
      <c r="I207" s="3">
        <f t="shared" si="207"/>
        <v>-0.3524331034</v>
      </c>
      <c r="J207" s="3">
        <f t="shared" si="207"/>
        <v>-0.6173598848</v>
      </c>
      <c r="K207" s="3">
        <f t="shared" si="3"/>
        <v>-0.2966262641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3">
        <v>2094.0</v>
      </c>
      <c r="B208" s="1" t="s">
        <v>190</v>
      </c>
      <c r="C208" s="3">
        <v>95.31</v>
      </c>
      <c r="D208" s="3">
        <v>90.63</v>
      </c>
      <c r="E208" s="3">
        <v>91.41</v>
      </c>
      <c r="F208" s="3">
        <v>71.09</v>
      </c>
      <c r="G208" s="3">
        <f t="shared" ref="G208:J208" si="208">(C208-average(C:C))/stdev(C:C)</f>
        <v>1.42407509</v>
      </c>
      <c r="H208" s="3">
        <f t="shared" si="208"/>
        <v>1.514082233</v>
      </c>
      <c r="I208" s="3">
        <f t="shared" si="208"/>
        <v>1.60925015</v>
      </c>
      <c r="J208" s="3">
        <f t="shared" si="208"/>
        <v>1.01866064</v>
      </c>
      <c r="K208" s="3">
        <f t="shared" si="3"/>
        <v>1.391517028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3">
        <v>2095.0</v>
      </c>
      <c r="B209" s="1" t="s">
        <v>250</v>
      </c>
      <c r="C209" s="3">
        <v>87.5</v>
      </c>
      <c r="D209" s="3">
        <v>84.72</v>
      </c>
      <c r="E209" s="3">
        <v>82.64</v>
      </c>
      <c r="F209" s="3">
        <v>78.47</v>
      </c>
      <c r="G209" s="3">
        <f t="shared" ref="G209:J209" si="209">(C209-average(C:C))/stdev(C:C)</f>
        <v>0.8946359898</v>
      </c>
      <c r="H209" s="3">
        <f t="shared" si="209"/>
        <v>1.118586774</v>
      </c>
      <c r="I209" s="3">
        <f t="shared" si="209"/>
        <v>0.9617543981</v>
      </c>
      <c r="J209" s="3">
        <f t="shared" si="209"/>
        <v>1.46027847</v>
      </c>
      <c r="K209" s="3">
        <f t="shared" si="3"/>
        <v>1.108813908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3">
        <v>2096.0</v>
      </c>
      <c r="B210" s="1" t="s">
        <v>254</v>
      </c>
      <c r="C210" s="3">
        <v>92.19</v>
      </c>
      <c r="D210" s="3">
        <v>89.06</v>
      </c>
      <c r="E210" s="3">
        <v>65.63</v>
      </c>
      <c r="F210" s="3">
        <v>67.97</v>
      </c>
      <c r="G210" s="3">
        <f t="shared" ref="G210:J210" si="210">(C210-average(C:C))/stdev(C:C)</f>
        <v>1.21257061</v>
      </c>
      <c r="H210" s="3">
        <f t="shared" si="210"/>
        <v>1.409018295</v>
      </c>
      <c r="I210" s="3">
        <f t="shared" si="210"/>
        <v>-0.2941068041</v>
      </c>
      <c r="J210" s="3">
        <f t="shared" si="210"/>
        <v>0.831960419</v>
      </c>
      <c r="K210" s="3">
        <f t="shared" si="3"/>
        <v>0.78986063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3">
        <v>2097.0</v>
      </c>
      <c r="B211" s="1" t="s">
        <v>163</v>
      </c>
      <c r="C211" s="3">
        <v>96.09</v>
      </c>
      <c r="D211" s="3">
        <v>89.84</v>
      </c>
      <c r="E211" s="3">
        <v>84.38</v>
      </c>
      <c r="F211" s="3">
        <v>82.81</v>
      </c>
      <c r="G211" s="3">
        <f t="shared" ref="G211:J211" si="211">(C211-average(C:C))/stdev(C:C)</f>
        <v>1.476951211</v>
      </c>
      <c r="H211" s="3">
        <f t="shared" si="211"/>
        <v>1.461215666</v>
      </c>
      <c r="I211" s="3">
        <f t="shared" si="211"/>
        <v>1.090219918</v>
      </c>
      <c r="J211" s="3">
        <f t="shared" si="211"/>
        <v>1.719983264</v>
      </c>
      <c r="K211" s="3">
        <f t="shared" si="3"/>
        <v>1.437092515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3">
        <v>2098.0</v>
      </c>
      <c r="B212" s="1" t="s">
        <v>255</v>
      </c>
      <c r="C212" s="3">
        <v>82.03</v>
      </c>
      <c r="D212" s="3">
        <v>82.81</v>
      </c>
      <c r="E212" s="3">
        <v>85.16</v>
      </c>
      <c r="F212" s="3">
        <v>75.0</v>
      </c>
      <c r="G212" s="3">
        <f t="shared" ref="G212:J212" si="212">(C212-average(C:C))/stdev(C:C)</f>
        <v>0.5238252497</v>
      </c>
      <c r="H212" s="3">
        <f t="shared" si="212"/>
        <v>0.9907701372</v>
      </c>
      <c r="I212" s="3">
        <f t="shared" si="212"/>
        <v>1.14780791</v>
      </c>
      <c r="J212" s="3">
        <f t="shared" si="212"/>
        <v>1.252634314</v>
      </c>
      <c r="K212" s="3">
        <f t="shared" si="3"/>
        <v>0.9787594026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3">
        <v>2100.0</v>
      </c>
      <c r="B213" s="1" t="s">
        <v>256</v>
      </c>
      <c r="C213" s="3">
        <v>80.47</v>
      </c>
      <c r="D213" s="3">
        <v>67.97</v>
      </c>
      <c r="E213" s="3">
        <v>64.06</v>
      </c>
      <c r="F213" s="3">
        <v>54.69</v>
      </c>
      <c r="G213" s="3">
        <f t="shared" ref="G213:J213" si="213">(C213-average(C:C))/stdev(C:C)</f>
        <v>0.4180730094</v>
      </c>
      <c r="H213" s="3">
        <f t="shared" si="213"/>
        <v>-0.002318289791</v>
      </c>
      <c r="I213" s="3">
        <f t="shared" si="213"/>
        <v>-0.410021095</v>
      </c>
      <c r="J213" s="3">
        <f t="shared" si="213"/>
        <v>0.03728768432</v>
      </c>
      <c r="K213" s="3">
        <f t="shared" si="3"/>
        <v>0.01075532723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3">
        <v>2102.0</v>
      </c>
      <c r="B214" s="1" t="s">
        <v>257</v>
      </c>
      <c r="C214" s="3">
        <v>85.94</v>
      </c>
      <c r="D214" s="3">
        <v>82.03</v>
      </c>
      <c r="E214" s="3">
        <v>84.38</v>
      </c>
      <c r="F214" s="3">
        <v>74.22</v>
      </c>
      <c r="G214" s="3">
        <f t="shared" ref="G214:J214" si="214">(C214-average(C:C))/stdev(C:C)</f>
        <v>0.7888837495</v>
      </c>
      <c r="H214" s="3">
        <f t="shared" si="214"/>
        <v>0.938572767</v>
      </c>
      <c r="I214" s="3">
        <f t="shared" si="214"/>
        <v>1.090219918</v>
      </c>
      <c r="J214" s="3">
        <f t="shared" si="214"/>
        <v>1.205959259</v>
      </c>
      <c r="K214" s="3">
        <f t="shared" si="3"/>
        <v>1.005908923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3">
        <v>2104.0</v>
      </c>
      <c r="B215" s="1" t="s">
        <v>258</v>
      </c>
      <c r="C215" s="3">
        <v>75.69</v>
      </c>
      <c r="D215" s="3">
        <v>72.22</v>
      </c>
      <c r="E215" s="3">
        <v>70.14</v>
      </c>
      <c r="F215" s="3">
        <v>64.58</v>
      </c>
      <c r="G215" s="3">
        <f t="shared" ref="G215:J215" si="215">(C215-average(C:C))/stdev(C:C)</f>
        <v>0.09403729864</v>
      </c>
      <c r="H215" s="3">
        <f t="shared" si="215"/>
        <v>0.2820904578</v>
      </c>
      <c r="I215" s="3">
        <f t="shared" si="215"/>
        <v>0.03886991675</v>
      </c>
      <c r="J215" s="3">
        <f t="shared" si="215"/>
        <v>0.6291034483</v>
      </c>
      <c r="K215" s="3">
        <f t="shared" si="3"/>
        <v>0.2610252804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3">
        <v>2106.0</v>
      </c>
      <c r="B216" s="1" t="s">
        <v>289</v>
      </c>
      <c r="C216" s="3">
        <v>68.75</v>
      </c>
      <c r="D216" s="3">
        <v>65.63</v>
      </c>
      <c r="E216" s="3">
        <v>73.44</v>
      </c>
      <c r="F216" s="3">
        <v>55.47</v>
      </c>
      <c r="G216" s="3">
        <f t="shared" ref="G216:J216" si="216">(C216-average(C:C))/stdev(C:C)</f>
        <v>-0.376424591</v>
      </c>
      <c r="H216" s="3">
        <f t="shared" si="216"/>
        <v>-0.1589104002</v>
      </c>
      <c r="I216" s="3">
        <f t="shared" si="216"/>
        <v>0.2825114198</v>
      </c>
      <c r="J216" s="3">
        <f t="shared" si="216"/>
        <v>0.08396273952</v>
      </c>
      <c r="K216" s="3">
        <f t="shared" si="3"/>
        <v>-0.04221520797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3">
        <v>2107.0</v>
      </c>
      <c r="B217" s="1" t="s">
        <v>260</v>
      </c>
      <c r="C217" s="3">
        <v>70.31</v>
      </c>
      <c r="D217" s="3">
        <v>59.38</v>
      </c>
      <c r="E217" s="3">
        <v>46.88</v>
      </c>
      <c r="F217" s="3">
        <v>39.06</v>
      </c>
      <c r="G217" s="3">
        <f t="shared" ref="G217:J217" si="217">(C217-average(C:C))/stdev(C:C)</f>
        <v>-0.2706723507</v>
      </c>
      <c r="H217" s="3">
        <f t="shared" si="217"/>
        <v>-0.5771585585</v>
      </c>
      <c r="I217" s="3">
        <f t="shared" si="217"/>
        <v>-1.678433526</v>
      </c>
      <c r="J217" s="3">
        <f t="shared" si="217"/>
        <v>-0.8980086141</v>
      </c>
      <c r="K217" s="3">
        <f t="shared" si="3"/>
        <v>-0.8560682624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3">
        <v>2108.0</v>
      </c>
      <c r="B218" s="1" t="s">
        <v>261</v>
      </c>
      <c r="C218" s="3">
        <v>80.47</v>
      </c>
      <c r="D218" s="3">
        <v>72.66</v>
      </c>
      <c r="E218" s="3">
        <v>71.88</v>
      </c>
      <c r="F218" s="3">
        <v>49.22</v>
      </c>
      <c r="G218" s="3">
        <f t="shared" ref="G218:J218" si="218">(C218-average(C:C))/stdev(C:C)</f>
        <v>0.4180730094</v>
      </c>
      <c r="H218" s="3">
        <f t="shared" si="218"/>
        <v>0.3115351282</v>
      </c>
      <c r="I218" s="3">
        <f t="shared" si="218"/>
        <v>0.1673354366</v>
      </c>
      <c r="J218" s="3">
        <f t="shared" si="218"/>
        <v>-0.2900361002</v>
      </c>
      <c r="K218" s="3">
        <f t="shared" si="3"/>
        <v>0.1517268685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3">
        <v>2109.0</v>
      </c>
      <c r="B219" s="1" t="s">
        <v>262</v>
      </c>
      <c r="C219" s="3">
        <v>83.59</v>
      </c>
      <c r="D219" s="3">
        <v>70.31</v>
      </c>
      <c r="E219" s="3">
        <v>83.59</v>
      </c>
      <c r="F219" s="3">
        <v>54.69</v>
      </c>
      <c r="G219" s="3">
        <f t="shared" ref="G219:J219" si="219">(C219-average(C:C))/stdev(C:C)</f>
        <v>0.62957749</v>
      </c>
      <c r="H219" s="3">
        <f t="shared" si="219"/>
        <v>0.1542738207</v>
      </c>
      <c r="I219" s="3">
        <f t="shared" si="219"/>
        <v>1.031893619</v>
      </c>
      <c r="J219" s="3">
        <f t="shared" si="219"/>
        <v>0.03728768432</v>
      </c>
      <c r="K219" s="3">
        <f t="shared" si="3"/>
        <v>0.4632581534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3">
        <v>2110.0</v>
      </c>
      <c r="B220" s="1" t="s">
        <v>263</v>
      </c>
      <c r="C220" s="3">
        <v>65.63</v>
      </c>
      <c r="D220" s="3">
        <v>54.69</v>
      </c>
      <c r="E220" s="3">
        <v>72.66</v>
      </c>
      <c r="F220" s="3">
        <v>48.44</v>
      </c>
      <c r="G220" s="3">
        <f t="shared" ref="G220:J220" si="220">(C220-average(C:C))/stdev(C:C)</f>
        <v>-0.5879290717</v>
      </c>
      <c r="H220" s="3">
        <f t="shared" si="220"/>
        <v>-0.8910119764</v>
      </c>
      <c r="I220" s="3">
        <f t="shared" si="220"/>
        <v>0.2249234282</v>
      </c>
      <c r="J220" s="3">
        <f t="shared" si="220"/>
        <v>-0.3367111554</v>
      </c>
      <c r="K220" s="3">
        <f t="shared" si="3"/>
        <v>-0.3976821938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3">
        <v>2111.0</v>
      </c>
      <c r="B221" s="1" t="s">
        <v>264</v>
      </c>
      <c r="C221" s="3">
        <v>92.19</v>
      </c>
      <c r="D221" s="3">
        <v>84.38</v>
      </c>
      <c r="E221" s="3">
        <v>79.69</v>
      </c>
      <c r="F221" s="3">
        <v>69.53</v>
      </c>
      <c r="G221" s="3">
        <f t="shared" ref="G221:J221" si="221">(C221-average(C:C))/stdev(C:C)</f>
        <v>1.21257061</v>
      </c>
      <c r="H221" s="3">
        <f t="shared" si="221"/>
        <v>1.095834075</v>
      </c>
      <c r="I221" s="3">
        <f t="shared" si="221"/>
        <v>0.7439536605</v>
      </c>
      <c r="J221" s="3">
        <f t="shared" si="221"/>
        <v>0.9253105294</v>
      </c>
      <c r="K221" s="3">
        <f t="shared" si="3"/>
        <v>0.9944172185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3">
        <v>2112.0</v>
      </c>
      <c r="B222" s="1" t="s">
        <v>265</v>
      </c>
      <c r="C222" s="3">
        <v>82.03</v>
      </c>
      <c r="D222" s="3">
        <v>63.28</v>
      </c>
      <c r="E222" s="3">
        <v>78.13</v>
      </c>
      <c r="F222" s="3">
        <v>51.56</v>
      </c>
      <c r="G222" s="3">
        <f t="shared" ref="G222:J222" si="222">(C222-average(C:C))/stdev(C:C)</f>
        <v>0.5238252497</v>
      </c>
      <c r="H222" s="3">
        <f t="shared" si="222"/>
        <v>-0.3161717077</v>
      </c>
      <c r="I222" s="3">
        <f t="shared" si="222"/>
        <v>0.6287776772</v>
      </c>
      <c r="J222" s="3">
        <f t="shared" si="222"/>
        <v>-0.1500109346</v>
      </c>
      <c r="K222" s="3">
        <f t="shared" si="3"/>
        <v>0.1716050711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3">
        <v>2113.0</v>
      </c>
      <c r="B223" s="1" t="s">
        <v>266</v>
      </c>
      <c r="C223" s="3">
        <v>89.06</v>
      </c>
      <c r="D223" s="3">
        <v>80.47</v>
      </c>
      <c r="E223" s="3">
        <v>79.69</v>
      </c>
      <c r="F223" s="3">
        <v>63.28</v>
      </c>
      <c r="G223" s="3">
        <f t="shared" ref="G223:J223" si="223">(C223-average(C:C))/stdev(C:C)</f>
        <v>1.00038823</v>
      </c>
      <c r="H223" s="3">
        <f t="shared" si="223"/>
        <v>0.8341780267</v>
      </c>
      <c r="I223" s="3">
        <f t="shared" si="223"/>
        <v>0.7439536605</v>
      </c>
      <c r="J223" s="3">
        <f t="shared" si="223"/>
        <v>0.5513116897</v>
      </c>
      <c r="K223" s="3">
        <f t="shared" si="3"/>
        <v>0.7824579018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3">
        <v>2114.0</v>
      </c>
      <c r="B224" s="1" t="s">
        <v>267</v>
      </c>
      <c r="C224" s="3">
        <v>89.06</v>
      </c>
      <c r="D224" s="3">
        <v>71.09</v>
      </c>
      <c r="E224" s="3">
        <v>74.22</v>
      </c>
      <c r="F224" s="3">
        <v>61.72</v>
      </c>
      <c r="G224" s="3">
        <f t="shared" ref="G224:J224" si="224">(C224-average(C:C))/stdev(C:C)</f>
        <v>1.00038823</v>
      </c>
      <c r="H224" s="3">
        <f t="shared" si="224"/>
        <v>0.2064711908</v>
      </c>
      <c r="I224" s="3">
        <f t="shared" si="224"/>
        <v>0.3400994115</v>
      </c>
      <c r="J224" s="3">
        <f t="shared" si="224"/>
        <v>0.4579615793</v>
      </c>
      <c r="K224" s="3">
        <f t="shared" si="3"/>
        <v>0.5012301029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3">
        <v>2115.0</v>
      </c>
      <c r="B225" s="1" t="s">
        <v>268</v>
      </c>
      <c r="C225" s="3">
        <v>81.25</v>
      </c>
      <c r="D225" s="3">
        <v>67.19</v>
      </c>
      <c r="E225" s="3">
        <v>64.06</v>
      </c>
      <c r="F225" s="3">
        <v>28.91</v>
      </c>
      <c r="G225" s="3">
        <f t="shared" ref="G225:J225" si="225">(C225-average(C:C))/stdev(C:C)</f>
        <v>0.4709491295</v>
      </c>
      <c r="H225" s="3">
        <f t="shared" si="225"/>
        <v>-0.05451565994</v>
      </c>
      <c r="I225" s="3">
        <f t="shared" si="225"/>
        <v>-0.410021095</v>
      </c>
      <c r="J225" s="3">
        <f t="shared" si="225"/>
        <v>-1.50538273</v>
      </c>
      <c r="K225" s="3">
        <f t="shared" si="3"/>
        <v>-0.3747425888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0</v>
      </c>
      <c r="B1" s="17" t="s">
        <v>1</v>
      </c>
      <c r="C1" s="17" t="s">
        <v>290</v>
      </c>
      <c r="D1" s="17" t="s">
        <v>45</v>
      </c>
      <c r="E1" s="17" t="s">
        <v>291</v>
      </c>
      <c r="F1" s="17" t="s">
        <v>25</v>
      </c>
      <c r="G1" s="17" t="s">
        <v>26</v>
      </c>
      <c r="H1" s="17" t="s">
        <v>27</v>
      </c>
      <c r="I1" s="17" t="s">
        <v>28</v>
      </c>
      <c r="J1" s="17" t="s">
        <v>29</v>
      </c>
      <c r="K1" s="17" t="s">
        <v>30</v>
      </c>
      <c r="L1" s="18" t="s">
        <v>8</v>
      </c>
      <c r="M1" s="16" t="s">
        <v>292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"/>
      <c r="Z1" s="1"/>
    </row>
    <row r="2">
      <c r="A2" s="19">
        <v>176.0</v>
      </c>
      <c r="B2" s="17" t="s">
        <v>13</v>
      </c>
      <c r="C2" s="3">
        <f>vlookup($A2, 'Awario - Full'!$A$2:L993, 5, false)</f>
        <v>5</v>
      </c>
      <c r="D2" s="11">
        <f>vlookup($A2, 'Awario - Full'!$A$2:M993, 4, false)</f>
        <v>336690</v>
      </c>
      <c r="E2" s="3">
        <f>vlookup($A2, 'Awario - Full'!$A$2:N993, 6, false)</f>
        <v>5406</v>
      </c>
      <c r="F2" s="20">
        <f t="shared" ref="F2:F170" si="1">if(E2="", "", if(E2=0, 0, LOG10(E2)))</f>
        <v>3.732876041</v>
      </c>
      <c r="G2" s="20" t="b">
        <f t="shared" ref="G2:G170" si="2">or(D2="-", and(D2=0, not(E2=0)), D2&lt;1000)</f>
        <v>0</v>
      </c>
      <c r="H2" s="21">
        <f t="shared" ref="H2:H170" si="3">if(G2, "", if(E2+D2=0, 0, (E2-D2)/D2))</f>
        <v>-0.9839436871</v>
      </c>
      <c r="I2" s="3">
        <f t="shared" ref="I2:I170" si="4">if(E2="", "", (F2-average(F:F))/stdev(F:F))</f>
        <v>1.600381388</v>
      </c>
      <c r="J2" s="3">
        <f t="shared" ref="J2:J170" si="5">(C2-average(C:C))/stdev(C:C)</f>
        <v>1.744150654</v>
      </c>
      <c r="K2" s="22">
        <f t="shared" ref="K2:K170" si="6">if(H2,(H2-average(H:H))/stdev(H:H), "")</f>
        <v>-0.4593185376</v>
      </c>
      <c r="L2" s="3">
        <f t="shared" ref="L2:L170" si="7">average(I2,J2,K2)</f>
        <v>0.9617378348</v>
      </c>
      <c r="M2" s="7" t="b">
        <f>if(iferror(VLOOKUP($A2, NIL!$A$2:$G993, 1, false), false), true, false)</f>
        <v>1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"/>
      <c r="Z2" s="1"/>
    </row>
    <row r="3">
      <c r="A3" s="19">
        <v>244.0</v>
      </c>
      <c r="B3" s="17" t="s">
        <v>46</v>
      </c>
      <c r="C3" s="3">
        <f>vlookup($A3, 'Awario - Full'!$A$2:L993, 5, false)</f>
        <v>0</v>
      </c>
      <c r="D3" s="3">
        <f>vlookup($A3, 'Awario - Full'!$A$2:M993, 4, false)</f>
        <v>0</v>
      </c>
      <c r="E3" s="3">
        <f>vlookup($A3, 'Awario - Full'!$A$2:N993, 6, false)</f>
        <v>0</v>
      </c>
      <c r="F3" s="20">
        <f t="shared" si="1"/>
        <v>0</v>
      </c>
      <c r="G3" s="20" t="b">
        <f t="shared" si="2"/>
        <v>1</v>
      </c>
      <c r="H3" s="21" t="str">
        <f t="shared" si="3"/>
        <v/>
      </c>
      <c r="I3" s="3">
        <f t="shared" si="4"/>
        <v>-0.6753083961</v>
      </c>
      <c r="J3" s="3">
        <f t="shared" si="5"/>
        <v>-0.8876481006</v>
      </c>
      <c r="K3" s="22" t="str">
        <f t="shared" si="6"/>
        <v/>
      </c>
      <c r="L3" s="3">
        <f t="shared" si="7"/>
        <v>-0.7814782483</v>
      </c>
      <c r="M3" s="7" t="b">
        <f>if(iferror(VLOOKUP($A3, NIL!$A$2:$G993, 1, false), false), true, false)</f>
        <v>1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"/>
      <c r="Z3" s="1"/>
    </row>
    <row r="4">
      <c r="A4" s="19">
        <v>245.0</v>
      </c>
      <c r="B4" s="17" t="s">
        <v>47</v>
      </c>
      <c r="C4" s="3">
        <f>vlookup($A4, 'Awario - Full'!$A$2:L993, 5, false)</f>
        <v>2</v>
      </c>
      <c r="D4" s="3">
        <f>vlookup($A4, 'Awario - Full'!$A$2:M993, 4, false)</f>
        <v>0</v>
      </c>
      <c r="E4" s="3">
        <f>vlookup($A4, 'Awario - Full'!$A$2:N993, 6, false)</f>
        <v>0</v>
      </c>
      <c r="F4" s="20">
        <f t="shared" si="1"/>
        <v>0</v>
      </c>
      <c r="G4" s="20" t="b">
        <f t="shared" si="2"/>
        <v>1</v>
      </c>
      <c r="H4" s="21" t="str">
        <f t="shared" si="3"/>
        <v/>
      </c>
      <c r="I4" s="3">
        <f t="shared" si="4"/>
        <v>-0.6753083961</v>
      </c>
      <c r="J4" s="3">
        <f t="shared" si="5"/>
        <v>0.1650714012</v>
      </c>
      <c r="K4" s="22" t="str">
        <f t="shared" si="6"/>
        <v/>
      </c>
      <c r="L4" s="3">
        <f t="shared" si="7"/>
        <v>-0.2551184975</v>
      </c>
      <c r="M4" s="7" t="b">
        <f>if(iferror(VLOOKUP($A4, NIL!$A$2:$G993, 1, false), false), true, false)</f>
        <v>1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"/>
      <c r="Z4" s="1"/>
    </row>
    <row r="5">
      <c r="A5" s="19">
        <v>505.0</v>
      </c>
      <c r="B5" s="17" t="s">
        <v>48</v>
      </c>
      <c r="C5" s="3">
        <f>vlookup($A5, 'Awario - Full'!$A$2:L993, 5, false)</f>
        <v>1</v>
      </c>
      <c r="D5" s="3">
        <f>vlookup($A5, 'Awario - Full'!$A$2:M993, 4, false)</f>
        <v>0</v>
      </c>
      <c r="E5" s="3">
        <f>vlookup($A5, 'Awario - Full'!$A$2:N993, 6, false)</f>
        <v>11504</v>
      </c>
      <c r="F5" s="20">
        <f t="shared" si="1"/>
        <v>4.060848873</v>
      </c>
      <c r="G5" s="20" t="b">
        <f t="shared" si="2"/>
        <v>1</v>
      </c>
      <c r="H5" s="21" t="str">
        <f t="shared" si="3"/>
        <v/>
      </c>
      <c r="I5" s="3">
        <f t="shared" si="4"/>
        <v>1.800324921</v>
      </c>
      <c r="J5" s="3">
        <f t="shared" si="5"/>
        <v>-0.3612883497</v>
      </c>
      <c r="K5" s="22" t="str">
        <f t="shared" si="6"/>
        <v/>
      </c>
      <c r="L5" s="3">
        <f t="shared" si="7"/>
        <v>0.7195182857</v>
      </c>
      <c r="M5" s="7" t="b">
        <f>if(iferror(VLOOKUP($A5, NIL!$A$2:$G993, 1, false), false), true, false)</f>
        <v>1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"/>
      <c r="Z5" s="1"/>
    </row>
    <row r="6">
      <c r="A6" s="19">
        <v>520.0</v>
      </c>
      <c r="B6" s="17" t="s">
        <v>228</v>
      </c>
      <c r="C6" s="3">
        <f>vlookup($A6, 'Awario - Full'!$A$2:L993, 5, false)</f>
        <v>4</v>
      </c>
      <c r="D6" s="3">
        <f>vlookup($A6, 'Awario - Full'!$A$2:M993, 4, false)</f>
        <v>0</v>
      </c>
      <c r="E6" s="3">
        <f>vlookup($A6, 'Awario - Full'!$A$2:N993, 6, false)</f>
        <v>0</v>
      </c>
      <c r="F6" s="20">
        <f t="shared" si="1"/>
        <v>0</v>
      </c>
      <c r="G6" s="20" t="b">
        <f t="shared" si="2"/>
        <v>1</v>
      </c>
      <c r="H6" s="21" t="str">
        <f t="shared" si="3"/>
        <v/>
      </c>
      <c r="I6" s="3">
        <f t="shared" si="4"/>
        <v>-0.6753083961</v>
      </c>
      <c r="J6" s="3">
        <f t="shared" si="5"/>
        <v>1.217790903</v>
      </c>
      <c r="K6" s="22" t="str">
        <f t="shared" si="6"/>
        <v/>
      </c>
      <c r="L6" s="3">
        <f t="shared" si="7"/>
        <v>0.2712412534</v>
      </c>
      <c r="M6" s="7" t="b">
        <f>if(iferror(VLOOKUP($A6, NIL!$A$2:$G993, 1, false), false), true, false)</f>
        <v>1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"/>
      <c r="Z6" s="1"/>
    </row>
    <row r="7">
      <c r="A7" s="19">
        <v>523.0</v>
      </c>
      <c r="B7" s="17" t="s">
        <v>50</v>
      </c>
      <c r="C7" s="3">
        <f>vlookup($A7, 'Awario - Full'!$A$2:L993, 5, false)</f>
        <v>0</v>
      </c>
      <c r="D7" s="3">
        <f>vlookup($A7, 'Awario - Full'!$A$2:M993, 4, false)</f>
        <v>0</v>
      </c>
      <c r="E7" s="3">
        <f>vlookup($A7, 'Awario - Full'!$A$2:N993, 6, false)</f>
        <v>0</v>
      </c>
      <c r="F7" s="20">
        <f t="shared" si="1"/>
        <v>0</v>
      </c>
      <c r="G7" s="20" t="b">
        <f t="shared" si="2"/>
        <v>1</v>
      </c>
      <c r="H7" s="21" t="str">
        <f t="shared" si="3"/>
        <v/>
      </c>
      <c r="I7" s="3">
        <f t="shared" si="4"/>
        <v>-0.6753083961</v>
      </c>
      <c r="J7" s="3">
        <f t="shared" si="5"/>
        <v>-0.8876481006</v>
      </c>
      <c r="K7" s="22" t="str">
        <f t="shared" si="6"/>
        <v/>
      </c>
      <c r="L7" s="3">
        <f t="shared" si="7"/>
        <v>-0.7814782483</v>
      </c>
      <c r="M7" s="7" t="b">
        <f>if(iferror(VLOOKUP($A7, NIL!$A$2:$G993, 1, false), false), true, false)</f>
        <v>1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"/>
      <c r="Z7" s="1"/>
    </row>
    <row r="8">
      <c r="A8" s="19">
        <v>541.0</v>
      </c>
      <c r="B8" s="17" t="s">
        <v>51</v>
      </c>
      <c r="C8" s="3">
        <f>vlookup($A8, 'Awario - Full'!$A$2:L993, 5, false)</f>
        <v>0</v>
      </c>
      <c r="D8" s="3">
        <f>vlookup($A8, 'Awario - Full'!$A$2:M993, 4, false)</f>
        <v>0</v>
      </c>
      <c r="E8" s="3">
        <f>vlookup($A8, 'Awario - Full'!$A$2:N993, 6, false)</f>
        <v>0</v>
      </c>
      <c r="F8" s="20">
        <f t="shared" si="1"/>
        <v>0</v>
      </c>
      <c r="G8" s="20" t="b">
        <f t="shared" si="2"/>
        <v>1</v>
      </c>
      <c r="H8" s="21" t="str">
        <f t="shared" si="3"/>
        <v/>
      </c>
      <c r="I8" s="3">
        <f t="shared" si="4"/>
        <v>-0.6753083961</v>
      </c>
      <c r="J8" s="3">
        <f t="shared" si="5"/>
        <v>-0.8876481006</v>
      </c>
      <c r="K8" s="22" t="str">
        <f t="shared" si="6"/>
        <v/>
      </c>
      <c r="L8" s="3">
        <f t="shared" si="7"/>
        <v>-0.7814782483</v>
      </c>
      <c r="M8" s="7" t="b">
        <f>if(iferror(VLOOKUP($A8, NIL!$A$2:$G993, 1, false), false), true, false)</f>
        <v>1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"/>
      <c r="Z8" s="1"/>
    </row>
    <row r="9">
      <c r="A9" s="19">
        <v>755.0</v>
      </c>
      <c r="B9" s="17" t="s">
        <v>52</v>
      </c>
      <c r="C9" s="3">
        <f>vlookup($A9, 'Awario - Full'!$A$2:L993, 5, false)</f>
        <v>1</v>
      </c>
      <c r="D9" s="3">
        <f>vlookup($A9, 'Awario - Full'!$A$2:M993, 4, false)</f>
        <v>0</v>
      </c>
      <c r="E9" s="3">
        <f>vlookup($A9, 'Awario - Full'!$A$2:N993, 6, false)</f>
        <v>0</v>
      </c>
      <c r="F9" s="20">
        <f t="shared" si="1"/>
        <v>0</v>
      </c>
      <c r="G9" s="20" t="b">
        <f t="shared" si="2"/>
        <v>1</v>
      </c>
      <c r="H9" s="21" t="str">
        <f t="shared" si="3"/>
        <v/>
      </c>
      <c r="I9" s="3">
        <f t="shared" si="4"/>
        <v>-0.6753083961</v>
      </c>
      <c r="J9" s="3">
        <f t="shared" si="5"/>
        <v>-0.3612883497</v>
      </c>
      <c r="K9" s="22" t="str">
        <f t="shared" si="6"/>
        <v/>
      </c>
      <c r="L9" s="3">
        <f t="shared" si="7"/>
        <v>-0.5182983729</v>
      </c>
      <c r="M9" s="7" t="b">
        <f>if(iferror(VLOOKUP($A9, NIL!$A$2:$G993, 1, false), false), true, false)</f>
        <v>1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"/>
      <c r="Z9" s="1"/>
    </row>
    <row r="10">
      <c r="A10" s="19">
        <v>808.0</v>
      </c>
      <c r="B10" s="17" t="s">
        <v>53</v>
      </c>
      <c r="C10" s="3">
        <f>vlookup($A10, 'Awario - Full'!$A$2:L993, 5, false)</f>
        <v>0</v>
      </c>
      <c r="D10" s="3">
        <f>vlookup($A10, 'Awario - Full'!$A$2:M993, 4, false)</f>
        <v>0</v>
      </c>
      <c r="E10" s="3">
        <f>vlookup($A10, 'Awario - Full'!$A$2:N993, 6, false)</f>
        <v>0</v>
      </c>
      <c r="F10" s="20">
        <f t="shared" si="1"/>
        <v>0</v>
      </c>
      <c r="G10" s="20" t="b">
        <f t="shared" si="2"/>
        <v>1</v>
      </c>
      <c r="H10" s="21" t="str">
        <f t="shared" si="3"/>
        <v/>
      </c>
      <c r="I10" s="3">
        <f t="shared" si="4"/>
        <v>-0.6753083961</v>
      </c>
      <c r="J10" s="3">
        <f t="shared" si="5"/>
        <v>-0.8876481006</v>
      </c>
      <c r="K10" s="22" t="str">
        <f t="shared" si="6"/>
        <v/>
      </c>
      <c r="L10" s="3">
        <f t="shared" si="7"/>
        <v>-0.7814782483</v>
      </c>
      <c r="M10" s="7" t="b">
        <f>if(iferror(VLOOKUP($A10, NIL!$A$2:$G993, 1, false), false), true, false)</f>
        <v>1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"/>
      <c r="Z10" s="1"/>
    </row>
    <row r="11">
      <c r="A11" s="19">
        <v>814.0</v>
      </c>
      <c r="B11" s="17" t="s">
        <v>56</v>
      </c>
      <c r="C11" s="3">
        <f>vlookup($A11, 'Awario - Full'!$A$2:L993, 5, false)</f>
        <v>1</v>
      </c>
      <c r="D11" s="3">
        <f>vlookup($A11, 'Awario - Full'!$A$2:M993, 4, false)</f>
        <v>0</v>
      </c>
      <c r="E11" s="3">
        <f>vlookup($A11, 'Awario - Full'!$A$2:N993, 6, false)</f>
        <v>2688</v>
      </c>
      <c r="F11" s="20">
        <f t="shared" si="1"/>
        <v>3.429429264</v>
      </c>
      <c r="G11" s="20" t="b">
        <f t="shared" si="2"/>
        <v>1</v>
      </c>
      <c r="H11" s="21" t="str">
        <f t="shared" si="3"/>
        <v/>
      </c>
      <c r="I11" s="3">
        <f t="shared" si="4"/>
        <v>1.415389783</v>
      </c>
      <c r="J11" s="3">
        <f t="shared" si="5"/>
        <v>-0.3612883497</v>
      </c>
      <c r="K11" s="22" t="str">
        <f t="shared" si="6"/>
        <v/>
      </c>
      <c r="L11" s="3">
        <f t="shared" si="7"/>
        <v>0.5270507168</v>
      </c>
      <c r="M11" s="7" t="b">
        <f>if(iferror(VLOOKUP($A11, NIL!$A$2:$G993, 1, false), false), true, false)</f>
        <v>1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"/>
      <c r="Z11" s="1"/>
    </row>
    <row r="12">
      <c r="A12" s="19">
        <v>823.0</v>
      </c>
      <c r="B12" s="17" t="s">
        <v>59</v>
      </c>
      <c r="C12" s="3">
        <f>vlookup($A12, 'Awario - Full'!$A$2:L993, 5, false)</f>
        <v>5</v>
      </c>
      <c r="D12" s="3">
        <f>vlookup($A12, 'Awario - Full'!$A$2:M993, 4, false)</f>
        <v>0</v>
      </c>
      <c r="E12" s="3">
        <f>vlookup($A12, 'Awario - Full'!$A$2:N993, 6, false)</f>
        <v>3725</v>
      </c>
      <c r="F12" s="20">
        <f t="shared" si="1"/>
        <v>3.571126277</v>
      </c>
      <c r="G12" s="20" t="b">
        <f t="shared" si="2"/>
        <v>1</v>
      </c>
      <c r="H12" s="21" t="str">
        <f t="shared" si="3"/>
        <v/>
      </c>
      <c r="I12" s="3">
        <f t="shared" si="4"/>
        <v>1.501773162</v>
      </c>
      <c r="J12" s="3">
        <f t="shared" si="5"/>
        <v>1.744150654</v>
      </c>
      <c r="K12" s="22" t="str">
        <f t="shared" si="6"/>
        <v/>
      </c>
      <c r="L12" s="3">
        <f t="shared" si="7"/>
        <v>1.622961908</v>
      </c>
      <c r="M12" s="7" t="b">
        <f>if(iferror(VLOOKUP($A12, NIL!$A$2:$G993, 1, false), false), true, false)</f>
        <v>1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"/>
      <c r="Z12" s="1"/>
    </row>
    <row r="13">
      <c r="A13" s="19">
        <v>825.0</v>
      </c>
      <c r="B13" s="17" t="s">
        <v>60</v>
      </c>
      <c r="C13" s="3">
        <f>vlookup($A13, 'Awario - Full'!$A$2:L993, 5, false)</f>
        <v>1</v>
      </c>
      <c r="D13" s="3">
        <f>vlookup($A13, 'Awario - Full'!$A$2:M993, 4, false)</f>
        <v>468</v>
      </c>
      <c r="E13" s="3">
        <f>vlookup($A13, 'Awario - Full'!$A$2:N993, 6, false)</f>
        <v>468</v>
      </c>
      <c r="F13" s="20">
        <f t="shared" si="1"/>
        <v>2.670245853</v>
      </c>
      <c r="G13" s="20" t="b">
        <f t="shared" si="2"/>
        <v>1</v>
      </c>
      <c r="H13" s="21" t="str">
        <f t="shared" si="3"/>
        <v/>
      </c>
      <c r="I13" s="3">
        <f t="shared" si="4"/>
        <v>0.9525654317</v>
      </c>
      <c r="J13" s="3">
        <f t="shared" si="5"/>
        <v>-0.3612883497</v>
      </c>
      <c r="K13" s="22" t="str">
        <f t="shared" si="6"/>
        <v/>
      </c>
      <c r="L13" s="3">
        <f t="shared" si="7"/>
        <v>0.295638541</v>
      </c>
      <c r="M13" s="7" t="b">
        <f>if(iferror(VLOOKUP($A13, NIL!$A$2:$G993, 1, false), false), true, false)</f>
        <v>1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"/>
      <c r="Z13" s="1"/>
    </row>
    <row r="14">
      <c r="A14" s="19">
        <v>826.0</v>
      </c>
      <c r="B14" s="17" t="s">
        <v>293</v>
      </c>
      <c r="C14" s="3">
        <f>vlookup($A14, 'Awario - Full'!$A$2:L993, 5, false)</f>
        <v>0</v>
      </c>
      <c r="D14" s="3">
        <f>vlookup($A14, 'Awario - Full'!$A$2:M993, 4, false)</f>
        <v>0</v>
      </c>
      <c r="E14" s="3">
        <f>vlookup($A14, 'Awario - Full'!$A$2:N993, 6, false)</f>
        <v>0</v>
      </c>
      <c r="F14" s="20">
        <f t="shared" si="1"/>
        <v>0</v>
      </c>
      <c r="G14" s="20" t="b">
        <f t="shared" si="2"/>
        <v>1</v>
      </c>
      <c r="H14" s="21" t="str">
        <f t="shared" si="3"/>
        <v/>
      </c>
      <c r="I14" s="3">
        <f t="shared" si="4"/>
        <v>-0.6753083961</v>
      </c>
      <c r="J14" s="3">
        <f t="shared" si="5"/>
        <v>-0.8876481006</v>
      </c>
      <c r="K14" s="22" t="str">
        <f t="shared" si="6"/>
        <v/>
      </c>
      <c r="L14" s="3">
        <f t="shared" si="7"/>
        <v>-0.7814782483</v>
      </c>
      <c r="M14" s="7" t="b">
        <f>if(iferror(VLOOKUP($A14, NIL!$A$2:$G993, 1, false), false), true, false)</f>
        <v>1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"/>
      <c r="Z14" s="1"/>
    </row>
    <row r="15">
      <c r="A15" s="19">
        <v>830.0</v>
      </c>
      <c r="B15" s="17" t="s">
        <v>63</v>
      </c>
      <c r="C15" s="3">
        <f>vlookup($A15, 'Awario - Full'!$A$2:L993, 5, false)</f>
        <v>1</v>
      </c>
      <c r="D15" s="11">
        <f>vlookup($A15, 'Awario - Full'!$A$2:M993, 4, false)</f>
        <v>336993</v>
      </c>
      <c r="E15" s="3">
        <f>vlookup($A15, 'Awario - Full'!$A$2:N993, 6, false)</f>
        <v>730</v>
      </c>
      <c r="F15" s="20">
        <f t="shared" si="1"/>
        <v>2.86332286</v>
      </c>
      <c r="G15" s="20" t="b">
        <f t="shared" si="2"/>
        <v>0</v>
      </c>
      <c r="H15" s="21">
        <f t="shared" si="3"/>
        <v>-0.9978337829</v>
      </c>
      <c r="I15" s="3">
        <f t="shared" si="4"/>
        <v>1.070271824</v>
      </c>
      <c r="J15" s="3">
        <f t="shared" si="5"/>
        <v>-0.3612883497</v>
      </c>
      <c r="K15" s="22">
        <f t="shared" si="6"/>
        <v>-0.4650926781</v>
      </c>
      <c r="L15" s="3">
        <f t="shared" si="7"/>
        <v>0.08129693213</v>
      </c>
      <c r="M15" s="7" t="b">
        <f>if(iferror(VLOOKUP($A15, NIL!$A$2:$G993, 1, false), false), true, false)</f>
        <v>1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"/>
      <c r="Z15" s="1"/>
    </row>
    <row r="16">
      <c r="A16" s="19">
        <v>831.0</v>
      </c>
      <c r="B16" s="17" t="s">
        <v>65</v>
      </c>
      <c r="C16" s="3">
        <f>vlookup($A16, 'Awario - Full'!$A$2:L993, 5, false)</f>
        <v>3</v>
      </c>
      <c r="D16" s="3">
        <f>vlookup($A16, 'Awario - Full'!$A$2:M993, 4, false)</f>
        <v>164</v>
      </c>
      <c r="E16" s="3">
        <f>vlookup($A16, 'Awario - Full'!$A$2:N993, 6, false)</f>
        <v>0</v>
      </c>
      <c r="F16" s="20">
        <f t="shared" si="1"/>
        <v>0</v>
      </c>
      <c r="G16" s="20" t="b">
        <f t="shared" si="2"/>
        <v>1</v>
      </c>
      <c r="H16" s="21" t="str">
        <f t="shared" si="3"/>
        <v/>
      </c>
      <c r="I16" s="3">
        <f t="shared" si="4"/>
        <v>-0.6753083961</v>
      </c>
      <c r="J16" s="3">
        <f t="shared" si="5"/>
        <v>0.691431152</v>
      </c>
      <c r="K16" s="22" t="str">
        <f t="shared" si="6"/>
        <v/>
      </c>
      <c r="L16" s="3">
        <f t="shared" si="7"/>
        <v>0.008061377976</v>
      </c>
      <c r="M16" s="7" t="b">
        <f>if(iferror(VLOOKUP($A16, NIL!$A$2:$G993, 1, false), false), true, false)</f>
        <v>1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"/>
      <c r="Z16" s="1"/>
    </row>
    <row r="17">
      <c r="A17" s="19">
        <v>865.0</v>
      </c>
      <c r="B17" s="17" t="s">
        <v>66</v>
      </c>
      <c r="C17" s="3">
        <f>vlookup($A17, 'Awario - Full'!$A$2:L993, 5, false)</f>
        <v>1</v>
      </c>
      <c r="D17" s="3">
        <f>vlookup($A17, 'Awario - Full'!$A$2:M993, 4, false)</f>
        <v>129</v>
      </c>
      <c r="E17" s="3">
        <f>vlookup($A17, 'Awario - Full'!$A$2:N993, 6, false)</f>
        <v>0</v>
      </c>
      <c r="F17" s="20">
        <f t="shared" si="1"/>
        <v>0</v>
      </c>
      <c r="G17" s="20" t="b">
        <f t="shared" si="2"/>
        <v>1</v>
      </c>
      <c r="H17" s="21" t="str">
        <f t="shared" si="3"/>
        <v/>
      </c>
      <c r="I17" s="3">
        <f t="shared" si="4"/>
        <v>-0.6753083961</v>
      </c>
      <c r="J17" s="3">
        <f t="shared" si="5"/>
        <v>-0.3612883497</v>
      </c>
      <c r="K17" s="22" t="str">
        <f t="shared" si="6"/>
        <v/>
      </c>
      <c r="L17" s="3">
        <f t="shared" si="7"/>
        <v>-0.5182983729</v>
      </c>
      <c r="M17" s="7" t="b">
        <f>if(iferror(VLOOKUP($A17, NIL!$A$2:$G993, 1, false), false), true, false)</f>
        <v>1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"/>
      <c r="Z17" s="1"/>
    </row>
    <row r="18">
      <c r="A18" s="19">
        <v>869.0</v>
      </c>
      <c r="B18" s="17" t="s">
        <v>67</v>
      </c>
      <c r="C18" s="3">
        <f>vlookup($A18, 'Awario - Full'!$A$2:L993, 5, false)</f>
        <v>0</v>
      </c>
      <c r="D18" s="11">
        <f>vlookup($A18, 'Awario - Full'!$A$2:M993, 4, false)</f>
        <v>0</v>
      </c>
      <c r="E18" s="3">
        <f>vlookup($A18, 'Awario - Full'!$A$2:N993, 6, false)</f>
        <v>0</v>
      </c>
      <c r="F18" s="20">
        <f t="shared" si="1"/>
        <v>0</v>
      </c>
      <c r="G18" s="20" t="b">
        <f t="shared" si="2"/>
        <v>1</v>
      </c>
      <c r="H18" s="21" t="str">
        <f t="shared" si="3"/>
        <v/>
      </c>
      <c r="I18" s="3">
        <f t="shared" si="4"/>
        <v>-0.6753083961</v>
      </c>
      <c r="J18" s="3">
        <f t="shared" si="5"/>
        <v>-0.8876481006</v>
      </c>
      <c r="K18" s="22" t="str">
        <f t="shared" si="6"/>
        <v/>
      </c>
      <c r="L18" s="3">
        <f t="shared" si="7"/>
        <v>-0.7814782483</v>
      </c>
      <c r="M18" s="7" t="b">
        <f>if(iferror(VLOOKUP($A18, NIL!$A$2:$G993, 1, false), false), true, false)</f>
        <v>1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"/>
      <c r="Z18" s="1"/>
    </row>
    <row r="19">
      <c r="A19" s="19">
        <v>871.0</v>
      </c>
      <c r="B19" s="17" t="s">
        <v>68</v>
      </c>
      <c r="C19" s="3">
        <f>vlookup($A19, 'Awario - Full'!$A$2:L993, 5, false)</f>
        <v>2</v>
      </c>
      <c r="D19" s="3">
        <f>vlookup($A19, 'Awario - Full'!$A$2:M993, 4, false)</f>
        <v>0</v>
      </c>
      <c r="E19" s="3">
        <f>vlookup($A19, 'Awario - Full'!$A$2:N993, 6, false)</f>
        <v>0</v>
      </c>
      <c r="F19" s="20">
        <f t="shared" si="1"/>
        <v>0</v>
      </c>
      <c r="G19" s="20" t="b">
        <f t="shared" si="2"/>
        <v>1</v>
      </c>
      <c r="H19" s="21" t="str">
        <f t="shared" si="3"/>
        <v/>
      </c>
      <c r="I19" s="3">
        <f t="shared" si="4"/>
        <v>-0.6753083961</v>
      </c>
      <c r="J19" s="3">
        <f t="shared" si="5"/>
        <v>0.1650714012</v>
      </c>
      <c r="K19" s="22" t="str">
        <f t="shared" si="6"/>
        <v/>
      </c>
      <c r="L19" s="3">
        <f t="shared" si="7"/>
        <v>-0.2551184975</v>
      </c>
      <c r="M19" s="7" t="b">
        <f>if(iferror(VLOOKUP($A19, NIL!$A$2:$G993, 1, false), false), true, false)</f>
        <v>1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"/>
      <c r="Z19" s="1"/>
    </row>
    <row r="20">
      <c r="A20" s="19">
        <v>877.0</v>
      </c>
      <c r="B20" s="17" t="s">
        <v>294</v>
      </c>
      <c r="C20" s="3">
        <f>vlookup($A20, 'Awario - Full'!$A$2:L993, 5, false)</f>
        <v>0</v>
      </c>
      <c r="D20" s="3">
        <f>vlookup($A20, 'Awario - Full'!$A$2:M993, 4, false)</f>
        <v>0</v>
      </c>
      <c r="E20" s="3">
        <f>vlookup($A20, 'Awario - Full'!$A$2:N993, 6, false)</f>
        <v>0</v>
      </c>
      <c r="F20" s="20">
        <f t="shared" si="1"/>
        <v>0</v>
      </c>
      <c r="G20" s="20" t="b">
        <f t="shared" si="2"/>
        <v>1</v>
      </c>
      <c r="H20" s="21" t="str">
        <f t="shared" si="3"/>
        <v/>
      </c>
      <c r="I20" s="3">
        <f t="shared" si="4"/>
        <v>-0.6753083961</v>
      </c>
      <c r="J20" s="3">
        <f t="shared" si="5"/>
        <v>-0.8876481006</v>
      </c>
      <c r="K20" s="22" t="str">
        <f t="shared" si="6"/>
        <v/>
      </c>
      <c r="L20" s="3">
        <f t="shared" si="7"/>
        <v>-0.7814782483</v>
      </c>
      <c r="M20" s="7" t="b">
        <f>if(iferror(VLOOKUP($A20, NIL!$A$2:$G993, 1, false), false), true, false)</f>
        <v>1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"/>
      <c r="Z20" s="1"/>
    </row>
    <row r="21">
      <c r="A21" s="19">
        <v>924.0</v>
      </c>
      <c r="B21" s="17" t="s">
        <v>72</v>
      </c>
      <c r="C21" s="3">
        <f>vlookup($A21, 'Awario - Full'!$A$2:L993, 5, false)</f>
        <v>4</v>
      </c>
      <c r="D21" s="3">
        <f>vlookup($A21, 'Awario - Full'!$A$2:M993, 4, false)</f>
        <v>76</v>
      </c>
      <c r="E21" s="3">
        <f>vlookup($A21, 'Awario - Full'!$A$2:N993, 6, false)</f>
        <v>0</v>
      </c>
      <c r="F21" s="20">
        <f t="shared" si="1"/>
        <v>0</v>
      </c>
      <c r="G21" s="20" t="b">
        <f t="shared" si="2"/>
        <v>1</v>
      </c>
      <c r="H21" s="21" t="str">
        <f t="shared" si="3"/>
        <v/>
      </c>
      <c r="I21" s="3">
        <f t="shared" si="4"/>
        <v>-0.6753083961</v>
      </c>
      <c r="J21" s="3">
        <f t="shared" si="5"/>
        <v>1.217790903</v>
      </c>
      <c r="K21" s="22" t="str">
        <f t="shared" si="6"/>
        <v/>
      </c>
      <c r="L21" s="3">
        <f t="shared" si="7"/>
        <v>0.2712412534</v>
      </c>
      <c r="M21" s="7" t="b">
        <f>if(iferror(VLOOKUP($A21, NIL!$A$2:$G993, 1, false), false), true, false)</f>
        <v>1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"/>
      <c r="Z21" s="1"/>
    </row>
    <row r="22">
      <c r="A22" s="19">
        <v>945.0</v>
      </c>
      <c r="B22" s="17" t="s">
        <v>73</v>
      </c>
      <c r="C22" s="3">
        <f>vlookup($A22, 'Awario - Full'!$A$2:L993, 5, false)</f>
        <v>2</v>
      </c>
      <c r="D22" s="3">
        <f>vlookup($A22, 'Awario - Full'!$A$2:M993, 4, false)</f>
        <v>0</v>
      </c>
      <c r="E22" s="3">
        <f>vlookup($A22, 'Awario - Full'!$A$2:N993, 6, false)</f>
        <v>2688</v>
      </c>
      <c r="F22" s="20">
        <f t="shared" si="1"/>
        <v>3.429429264</v>
      </c>
      <c r="G22" s="20" t="b">
        <f t="shared" si="2"/>
        <v>1</v>
      </c>
      <c r="H22" s="21" t="str">
        <f t="shared" si="3"/>
        <v/>
      </c>
      <c r="I22" s="3">
        <f t="shared" si="4"/>
        <v>1.415389783</v>
      </c>
      <c r="J22" s="3">
        <f t="shared" si="5"/>
        <v>0.1650714012</v>
      </c>
      <c r="K22" s="22" t="str">
        <f t="shared" si="6"/>
        <v/>
      </c>
      <c r="L22" s="3">
        <f t="shared" si="7"/>
        <v>0.7902305922</v>
      </c>
      <c r="M22" s="7" t="b">
        <f>if(iferror(VLOOKUP($A22, NIL!$A$2:$G993, 1, false), false), true, false)</f>
        <v>1</v>
      </c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"/>
      <c r="Z22" s="1"/>
    </row>
    <row r="23">
      <c r="A23" s="19">
        <v>949.0</v>
      </c>
      <c r="B23" s="17" t="s">
        <v>74</v>
      </c>
      <c r="C23" s="3">
        <f>vlookup($A23, 'Awario - Full'!$A$2:L993, 5, false)</f>
        <v>0</v>
      </c>
      <c r="D23" s="3">
        <f>vlookup($A23, 'Awario - Full'!$A$2:M993, 4, false)</f>
        <v>0</v>
      </c>
      <c r="E23" s="3">
        <f>vlookup($A23, 'Awario - Full'!$A$2:N993, 6, false)</f>
        <v>0</v>
      </c>
      <c r="F23" s="20">
        <f t="shared" si="1"/>
        <v>0</v>
      </c>
      <c r="G23" s="20" t="b">
        <f t="shared" si="2"/>
        <v>1</v>
      </c>
      <c r="H23" s="21" t="str">
        <f t="shared" si="3"/>
        <v/>
      </c>
      <c r="I23" s="3">
        <f t="shared" si="4"/>
        <v>-0.6753083961</v>
      </c>
      <c r="J23" s="3">
        <f t="shared" si="5"/>
        <v>-0.8876481006</v>
      </c>
      <c r="K23" s="22" t="str">
        <f t="shared" si="6"/>
        <v/>
      </c>
      <c r="L23" s="3">
        <f t="shared" si="7"/>
        <v>-0.7814782483</v>
      </c>
      <c r="M23" s="7" t="b">
        <f>if(iferror(VLOOKUP($A23, NIL!$A$2:$G993, 1, false), false), true, false)</f>
        <v>1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"/>
      <c r="Z23" s="1"/>
    </row>
    <row r="24">
      <c r="A24" s="19">
        <v>955.0</v>
      </c>
      <c r="B24" s="17" t="s">
        <v>76</v>
      </c>
      <c r="C24" s="3">
        <f>vlookup($A24, 'Awario - Full'!$A$2:L993, 5, false)</f>
        <v>1</v>
      </c>
      <c r="D24" s="3">
        <f>vlookup($A24, 'Awario - Full'!$A$2:M993, 4, false)</f>
        <v>0</v>
      </c>
      <c r="E24" s="3">
        <f>vlookup($A24, 'Awario - Full'!$A$2:N993, 6, false)</f>
        <v>0</v>
      </c>
      <c r="F24" s="20">
        <f t="shared" si="1"/>
        <v>0</v>
      </c>
      <c r="G24" s="20" t="b">
        <f t="shared" si="2"/>
        <v>1</v>
      </c>
      <c r="H24" s="21" t="str">
        <f t="shared" si="3"/>
        <v/>
      </c>
      <c r="I24" s="3">
        <f t="shared" si="4"/>
        <v>-0.6753083961</v>
      </c>
      <c r="J24" s="3">
        <f t="shared" si="5"/>
        <v>-0.3612883497</v>
      </c>
      <c r="K24" s="22" t="str">
        <f t="shared" si="6"/>
        <v/>
      </c>
      <c r="L24" s="3">
        <f t="shared" si="7"/>
        <v>-0.5182983729</v>
      </c>
      <c r="M24" s="7" t="b">
        <f>if(iferror(VLOOKUP($A24, NIL!$A$2:$G993, 1, false), false), true, false)</f>
        <v>1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"/>
      <c r="Z24" s="1"/>
    </row>
    <row r="25">
      <c r="A25" s="19">
        <v>1018.0</v>
      </c>
      <c r="B25" s="17" t="s">
        <v>77</v>
      </c>
      <c r="C25" s="3">
        <f>vlookup($A25, 'Awario - Full'!$A$2:L993, 5, false)</f>
        <v>0</v>
      </c>
      <c r="D25" s="3">
        <f>vlookup($A25, 'Awario - Full'!$A$2:M993, 4, false)</f>
        <v>0</v>
      </c>
      <c r="E25" s="3">
        <f>vlookup($A25, 'Awario - Full'!$A$2:N993, 6, false)</f>
        <v>0</v>
      </c>
      <c r="F25" s="20">
        <f t="shared" si="1"/>
        <v>0</v>
      </c>
      <c r="G25" s="20" t="b">
        <f t="shared" si="2"/>
        <v>1</v>
      </c>
      <c r="H25" s="21" t="str">
        <f t="shared" si="3"/>
        <v/>
      </c>
      <c r="I25" s="3">
        <f t="shared" si="4"/>
        <v>-0.6753083961</v>
      </c>
      <c r="J25" s="3">
        <f t="shared" si="5"/>
        <v>-0.8876481006</v>
      </c>
      <c r="K25" s="22" t="str">
        <f t="shared" si="6"/>
        <v/>
      </c>
      <c r="L25" s="3">
        <f t="shared" si="7"/>
        <v>-0.7814782483</v>
      </c>
      <c r="M25" s="7" t="b">
        <f>if(iferror(VLOOKUP($A25, NIL!$A$2:$G993, 1, false), false), true, false)</f>
        <v>1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"/>
      <c r="Z25" s="1"/>
    </row>
    <row r="26">
      <c r="A26" s="19">
        <v>1042.0</v>
      </c>
      <c r="B26" s="17" t="s">
        <v>78</v>
      </c>
      <c r="C26" s="3">
        <f>vlookup($A26, 'Awario - Full'!$A$2:L993, 5, false)</f>
        <v>2</v>
      </c>
      <c r="D26" s="3">
        <f>vlookup($A26, 'Awario - Full'!$A$2:M993, 4, false)</f>
        <v>0</v>
      </c>
      <c r="E26" s="3">
        <f>vlookup($A26, 'Awario - Full'!$A$2:N993, 6, false)</f>
        <v>0</v>
      </c>
      <c r="F26" s="20">
        <f t="shared" si="1"/>
        <v>0</v>
      </c>
      <c r="G26" s="20" t="b">
        <f t="shared" si="2"/>
        <v>1</v>
      </c>
      <c r="H26" s="21" t="str">
        <f t="shared" si="3"/>
        <v/>
      </c>
      <c r="I26" s="3">
        <f t="shared" si="4"/>
        <v>-0.6753083961</v>
      </c>
      <c r="J26" s="3">
        <f t="shared" si="5"/>
        <v>0.1650714012</v>
      </c>
      <c r="K26" s="22" t="str">
        <f t="shared" si="6"/>
        <v/>
      </c>
      <c r="L26" s="3">
        <f t="shared" si="7"/>
        <v>-0.2551184975</v>
      </c>
      <c r="M26" s="7" t="b">
        <f>if(iferror(VLOOKUP($A26, NIL!$A$2:$G993, 1, false), false), true, false)</f>
        <v>1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"/>
      <c r="Z26" s="1"/>
    </row>
    <row r="27">
      <c r="A27" s="19">
        <v>1062.0</v>
      </c>
      <c r="B27" s="17" t="s">
        <v>80</v>
      </c>
      <c r="C27" s="3">
        <f>vlookup($A27, 'Awario - Full'!$A$2:L993, 5, false)</f>
        <v>4</v>
      </c>
      <c r="D27" s="3">
        <f>vlookup($A27, 'Awario - Full'!$A$2:M993, 4, false)</f>
        <v>0</v>
      </c>
      <c r="E27" s="3">
        <f>vlookup($A27, 'Awario - Full'!$A$2:N993, 6, false)</f>
        <v>0</v>
      </c>
      <c r="F27" s="20">
        <f t="shared" si="1"/>
        <v>0</v>
      </c>
      <c r="G27" s="20" t="b">
        <f t="shared" si="2"/>
        <v>1</v>
      </c>
      <c r="H27" s="21" t="str">
        <f t="shared" si="3"/>
        <v/>
      </c>
      <c r="I27" s="3">
        <f t="shared" si="4"/>
        <v>-0.6753083961</v>
      </c>
      <c r="J27" s="3">
        <f t="shared" si="5"/>
        <v>1.217790903</v>
      </c>
      <c r="K27" s="22" t="str">
        <f t="shared" si="6"/>
        <v/>
      </c>
      <c r="L27" s="3">
        <f t="shared" si="7"/>
        <v>0.2712412534</v>
      </c>
      <c r="M27" s="7" t="b">
        <f>if(iferror(VLOOKUP($A27, NIL!$A$2:$G993, 1, false), false), true, false)</f>
        <v>1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"/>
      <c r="Z27" s="1"/>
    </row>
    <row r="28">
      <c r="A28" s="19">
        <v>1074.0</v>
      </c>
      <c r="B28" s="17" t="s">
        <v>81</v>
      </c>
      <c r="C28" s="3">
        <f>vlookup($A28, 'Awario - Full'!$A$2:L993, 5, false)</f>
        <v>0</v>
      </c>
      <c r="D28" s="3">
        <f>vlookup($A28, 'Awario - Full'!$A$2:M993, 4, false)</f>
        <v>0</v>
      </c>
      <c r="E28" s="3">
        <f>vlookup($A28, 'Awario - Full'!$A$2:N993, 6, false)</f>
        <v>0</v>
      </c>
      <c r="F28" s="20">
        <f t="shared" si="1"/>
        <v>0</v>
      </c>
      <c r="G28" s="20" t="b">
        <f t="shared" si="2"/>
        <v>1</v>
      </c>
      <c r="H28" s="21" t="str">
        <f t="shared" si="3"/>
        <v/>
      </c>
      <c r="I28" s="3">
        <f t="shared" si="4"/>
        <v>-0.6753083961</v>
      </c>
      <c r="J28" s="3">
        <f t="shared" si="5"/>
        <v>-0.8876481006</v>
      </c>
      <c r="K28" s="22" t="str">
        <f t="shared" si="6"/>
        <v/>
      </c>
      <c r="L28" s="3">
        <f t="shared" si="7"/>
        <v>-0.7814782483</v>
      </c>
      <c r="M28" s="7" t="b">
        <f>if(iferror(VLOOKUP($A28, NIL!$A$2:$G993, 1, false), false), true, false)</f>
        <v>1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"/>
      <c r="Z28" s="1"/>
    </row>
    <row r="29">
      <c r="A29" s="19">
        <v>1077.0</v>
      </c>
      <c r="B29" s="17" t="s">
        <v>287</v>
      </c>
      <c r="C29" s="3">
        <f>vlookup($A29, 'Awario - Full'!$A$2:L993, 5, false)</f>
        <v>4</v>
      </c>
      <c r="D29" s="3">
        <f>vlookup($A29, 'Awario - Full'!$A$2:M993, 4, false)</f>
        <v>913</v>
      </c>
      <c r="E29" s="3">
        <f>vlookup($A29, 'Awario - Full'!$A$2:N993, 6, false)</f>
        <v>377</v>
      </c>
      <c r="F29" s="20">
        <f t="shared" si="1"/>
        <v>2.57634135</v>
      </c>
      <c r="G29" s="20" t="b">
        <f t="shared" si="2"/>
        <v>1</v>
      </c>
      <c r="H29" s="21" t="str">
        <f t="shared" si="3"/>
        <v/>
      </c>
      <c r="I29" s="3">
        <f t="shared" si="4"/>
        <v>0.8953180129</v>
      </c>
      <c r="J29" s="3">
        <f t="shared" si="5"/>
        <v>1.217790903</v>
      </c>
      <c r="K29" s="22" t="str">
        <f t="shared" si="6"/>
        <v/>
      </c>
      <c r="L29" s="3">
        <f t="shared" si="7"/>
        <v>1.056554458</v>
      </c>
      <c r="M29" s="7" t="b">
        <f>if(iferror(VLOOKUP($A29, NIL!$A$2:$G993, 1, false), false), true, false)</f>
        <v>1</v>
      </c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"/>
      <c r="Z29" s="1"/>
    </row>
    <row r="30">
      <c r="A30" s="19">
        <v>1087.0</v>
      </c>
      <c r="B30" s="17" t="s">
        <v>83</v>
      </c>
      <c r="C30" s="3">
        <f>vlookup($A30, 'Awario - Full'!$A$2:L993, 5, false)</f>
        <v>5</v>
      </c>
      <c r="D30" s="3">
        <f>vlookup($A30, 'Awario - Full'!$A$2:M993, 4, false)</f>
        <v>285</v>
      </c>
      <c r="E30" s="3">
        <f>vlookup($A30, 'Awario - Full'!$A$2:N993, 6, false)</f>
        <v>3117</v>
      </c>
      <c r="F30" s="20">
        <f t="shared" si="1"/>
        <v>3.493736802</v>
      </c>
      <c r="G30" s="20" t="b">
        <f t="shared" si="2"/>
        <v>1</v>
      </c>
      <c r="H30" s="21" t="str">
        <f t="shared" si="3"/>
        <v/>
      </c>
      <c r="I30" s="3">
        <f t="shared" si="4"/>
        <v>1.454593873</v>
      </c>
      <c r="J30" s="3">
        <f t="shared" si="5"/>
        <v>1.744150654</v>
      </c>
      <c r="K30" s="22" t="str">
        <f t="shared" si="6"/>
        <v/>
      </c>
      <c r="L30" s="3">
        <f t="shared" si="7"/>
        <v>1.599372263</v>
      </c>
      <c r="M30" s="7" t="b">
        <f>if(iferror(VLOOKUP($A30, NIL!$A$2:$G993, 1, false), false), true, false)</f>
        <v>1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"/>
      <c r="Z30" s="1"/>
    </row>
    <row r="31">
      <c r="A31" s="19">
        <v>1092.0</v>
      </c>
      <c r="B31" s="17" t="s">
        <v>85</v>
      </c>
      <c r="C31" s="3">
        <f>vlookup($A31, 'Awario - Full'!$A$2:L993, 5, false)</f>
        <v>2</v>
      </c>
      <c r="D31" s="3">
        <f>vlookup($A31, 'Awario - Full'!$A$2:M993, 4, false)</f>
        <v>0</v>
      </c>
      <c r="E31" s="3">
        <f>vlookup($A31, 'Awario - Full'!$A$2:N993, 6, false)</f>
        <v>0</v>
      </c>
      <c r="F31" s="20">
        <f t="shared" si="1"/>
        <v>0</v>
      </c>
      <c r="G31" s="20" t="b">
        <f t="shared" si="2"/>
        <v>1</v>
      </c>
      <c r="H31" s="21" t="str">
        <f t="shared" si="3"/>
        <v/>
      </c>
      <c r="I31" s="3">
        <f t="shared" si="4"/>
        <v>-0.6753083961</v>
      </c>
      <c r="J31" s="3">
        <f t="shared" si="5"/>
        <v>0.1650714012</v>
      </c>
      <c r="K31" s="22" t="str">
        <f t="shared" si="6"/>
        <v/>
      </c>
      <c r="L31" s="3">
        <f t="shared" si="7"/>
        <v>-0.2551184975</v>
      </c>
      <c r="M31" s="7" t="b">
        <f>if(iferror(VLOOKUP($A31, NIL!$A$2:$G993, 1, false), false), true, false)</f>
        <v>1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"/>
      <c r="Z31" s="1"/>
    </row>
    <row r="32">
      <c r="A32" s="19">
        <v>1097.0</v>
      </c>
      <c r="B32" s="13" t="s">
        <v>86</v>
      </c>
      <c r="C32" s="3">
        <f>vlookup($A32, 'Awario - Full'!$A$2:L993, 5, false)</f>
        <v>1</v>
      </c>
      <c r="D32" s="11">
        <f>vlookup($A32, 'Awario - Full'!$A$2:M993, 4, false)</f>
        <v>336690</v>
      </c>
      <c r="E32" s="3">
        <f>vlookup($A32, 'Awario - Full'!$A$2:N993, 6, false)</f>
        <v>0</v>
      </c>
      <c r="F32" s="20">
        <f t="shared" si="1"/>
        <v>0</v>
      </c>
      <c r="G32" s="20" t="b">
        <f t="shared" si="2"/>
        <v>0</v>
      </c>
      <c r="H32" s="21">
        <f t="shared" si="3"/>
        <v>-1</v>
      </c>
      <c r="I32" s="3">
        <f t="shared" si="4"/>
        <v>-0.6753083961</v>
      </c>
      <c r="J32" s="3">
        <f t="shared" si="5"/>
        <v>-0.3612883497</v>
      </c>
      <c r="K32" s="22">
        <f t="shared" si="6"/>
        <v>-0.4659931788</v>
      </c>
      <c r="L32" s="3">
        <f t="shared" si="7"/>
        <v>-0.5008633082</v>
      </c>
      <c r="M32" s="7" t="b">
        <f>if(iferror(VLOOKUP($A32, NIL!$A$2:$G993, 1, false), false), true, false)</f>
        <v>1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"/>
      <c r="Z32" s="1"/>
    </row>
    <row r="33">
      <c r="A33" s="19">
        <v>1117.0</v>
      </c>
      <c r="B33" s="17" t="s">
        <v>87</v>
      </c>
      <c r="C33" s="3">
        <f>vlookup($A33, 'Awario - Full'!$A$2:L993, 5, false)</f>
        <v>5</v>
      </c>
      <c r="D33" s="3">
        <f>vlookup($A33, 'Awario - Full'!$A$2:M993, 4, false)</f>
        <v>182</v>
      </c>
      <c r="E33" s="3">
        <f>vlookup($A33, 'Awario - Full'!$A$2:N993, 6, false)</f>
        <v>129218</v>
      </c>
      <c r="F33" s="20">
        <f t="shared" si="1"/>
        <v>5.111323015</v>
      </c>
      <c r="G33" s="20" t="b">
        <f t="shared" si="2"/>
        <v>1</v>
      </c>
      <c r="H33" s="21" t="str">
        <f t="shared" si="3"/>
        <v/>
      </c>
      <c r="I33" s="3">
        <f t="shared" si="4"/>
        <v>2.440730133</v>
      </c>
      <c r="J33" s="3">
        <f t="shared" si="5"/>
        <v>1.744150654</v>
      </c>
      <c r="K33" s="22" t="str">
        <f t="shared" si="6"/>
        <v/>
      </c>
      <c r="L33" s="3">
        <f t="shared" si="7"/>
        <v>2.092440394</v>
      </c>
      <c r="M33" s="7" t="b">
        <f>if(iferror(VLOOKUP($A33, NIL!$A$2:$G993, 1, false), false), true, false)</f>
        <v>1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"/>
      <c r="Z33" s="1"/>
    </row>
    <row r="34">
      <c r="A34" s="19">
        <v>1183.0</v>
      </c>
      <c r="B34" s="17" t="s">
        <v>88</v>
      </c>
      <c r="C34" s="3">
        <f>vlookup($A34, 'Awario - Full'!$A$2:L993, 5, false)</f>
        <v>5</v>
      </c>
      <c r="D34" s="11">
        <f>vlookup($A34, 'Awario - Full'!$A$2:M993, 4, false)</f>
        <v>0</v>
      </c>
      <c r="E34" s="3">
        <f>vlookup($A34, 'Awario - Full'!$A$2:N993, 6, false)</f>
        <v>3637</v>
      </c>
      <c r="F34" s="20">
        <f t="shared" si="1"/>
        <v>3.560743301</v>
      </c>
      <c r="G34" s="20" t="b">
        <f t="shared" si="2"/>
        <v>1</v>
      </c>
      <c r="H34" s="21" t="str">
        <f t="shared" si="3"/>
        <v/>
      </c>
      <c r="I34" s="3">
        <f t="shared" si="4"/>
        <v>1.495443342</v>
      </c>
      <c r="J34" s="3">
        <f t="shared" si="5"/>
        <v>1.744150654</v>
      </c>
      <c r="K34" s="22" t="str">
        <f t="shared" si="6"/>
        <v/>
      </c>
      <c r="L34" s="3">
        <f t="shared" si="7"/>
        <v>1.619796998</v>
      </c>
      <c r="M34" s="7" t="b">
        <f>if(iferror(VLOOKUP($A34, NIL!$A$2:$G993, 1, false), false), true, false)</f>
        <v>1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"/>
      <c r="Z34" s="1"/>
    </row>
    <row r="35">
      <c r="A35" s="19">
        <v>1221.0</v>
      </c>
      <c r="B35" s="17" t="s">
        <v>89</v>
      </c>
      <c r="C35" s="3">
        <f>vlookup($A35, 'Awario - Full'!$A$2:L993, 5, false)</f>
        <v>0</v>
      </c>
      <c r="D35" s="3">
        <f>vlookup($A35, 'Awario - Full'!$A$2:M993, 4, false)</f>
        <v>0</v>
      </c>
      <c r="E35" s="3">
        <f>vlookup($A35, 'Awario - Full'!$A$2:N993, 6, false)</f>
        <v>0</v>
      </c>
      <c r="F35" s="20">
        <f t="shared" si="1"/>
        <v>0</v>
      </c>
      <c r="G35" s="20" t="b">
        <f t="shared" si="2"/>
        <v>1</v>
      </c>
      <c r="H35" s="21" t="str">
        <f t="shared" si="3"/>
        <v/>
      </c>
      <c r="I35" s="3">
        <f t="shared" si="4"/>
        <v>-0.6753083961</v>
      </c>
      <c r="J35" s="3">
        <f t="shared" si="5"/>
        <v>-0.8876481006</v>
      </c>
      <c r="K35" s="22" t="str">
        <f t="shared" si="6"/>
        <v/>
      </c>
      <c r="L35" s="3">
        <f t="shared" si="7"/>
        <v>-0.7814782483</v>
      </c>
      <c r="M35" s="7" t="b">
        <f>if(iferror(VLOOKUP($A35, NIL!$A$2:$G993, 1, false), false), true, false)</f>
        <v>1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"/>
      <c r="Z35" s="1"/>
    </row>
    <row r="36">
      <c r="A36" s="19">
        <v>1222.0</v>
      </c>
      <c r="B36" s="17" t="s">
        <v>91</v>
      </c>
      <c r="C36" s="3">
        <f>vlookup($A36, 'Awario - Full'!$A$2:L993, 5, false)</f>
        <v>0</v>
      </c>
      <c r="D36" s="3">
        <f>vlookup($A36, 'Awario - Full'!$A$2:M993, 4, false)</f>
        <v>0</v>
      </c>
      <c r="E36" s="3">
        <f>vlookup($A36, 'Awario - Full'!$A$2:N993, 6, false)</f>
        <v>0</v>
      </c>
      <c r="F36" s="20">
        <f t="shared" si="1"/>
        <v>0</v>
      </c>
      <c r="G36" s="20" t="b">
        <f t="shared" si="2"/>
        <v>1</v>
      </c>
      <c r="H36" s="21" t="str">
        <f t="shared" si="3"/>
        <v/>
      </c>
      <c r="I36" s="3">
        <f t="shared" si="4"/>
        <v>-0.6753083961</v>
      </c>
      <c r="J36" s="3">
        <f t="shared" si="5"/>
        <v>-0.8876481006</v>
      </c>
      <c r="K36" s="22" t="str">
        <f t="shared" si="6"/>
        <v/>
      </c>
      <c r="L36" s="3">
        <f t="shared" si="7"/>
        <v>-0.7814782483</v>
      </c>
      <c r="M36" s="7" t="b">
        <f>if(iferror(VLOOKUP($A36, NIL!$A$2:$G993, 1, false), false), true, false)</f>
        <v>1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"/>
      <c r="Z36" s="1"/>
    </row>
    <row r="37">
      <c r="A37" s="19">
        <v>1233.0</v>
      </c>
      <c r="B37" s="17" t="s">
        <v>92</v>
      </c>
      <c r="C37" s="3">
        <f>vlookup($A37, 'Awario - Full'!$A$2:L993, 5, false)</f>
        <v>0</v>
      </c>
      <c r="D37" s="3">
        <f>vlookup($A37, 'Awario - Full'!$A$2:M993, 4, false)</f>
        <v>0</v>
      </c>
      <c r="E37" s="3">
        <f>vlookup($A37, 'Awario - Full'!$A$2:N993, 6, false)</f>
        <v>0</v>
      </c>
      <c r="F37" s="20">
        <f t="shared" si="1"/>
        <v>0</v>
      </c>
      <c r="G37" s="20" t="b">
        <f t="shared" si="2"/>
        <v>1</v>
      </c>
      <c r="H37" s="21" t="str">
        <f t="shared" si="3"/>
        <v/>
      </c>
      <c r="I37" s="3">
        <f t="shared" si="4"/>
        <v>-0.6753083961</v>
      </c>
      <c r="J37" s="3">
        <f t="shared" si="5"/>
        <v>-0.8876481006</v>
      </c>
      <c r="K37" s="22" t="str">
        <f t="shared" si="6"/>
        <v/>
      </c>
      <c r="L37" s="3">
        <f t="shared" si="7"/>
        <v>-0.7814782483</v>
      </c>
      <c r="M37" s="7" t="b">
        <f>if(iferror(VLOOKUP($A37, NIL!$A$2:$G993, 1, false), false), true, false)</f>
        <v>1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"/>
      <c r="Z37" s="1"/>
    </row>
    <row r="38">
      <c r="A38" s="19">
        <v>1250.0</v>
      </c>
      <c r="B38" s="17" t="s">
        <v>93</v>
      </c>
      <c r="C38" s="3">
        <f>vlookup($A38, 'Awario - Full'!$A$2:L993, 5, false)</f>
        <v>3</v>
      </c>
      <c r="D38" s="3">
        <f>vlookup($A38, 'Awario - Full'!$A$2:M993, 4, false)</f>
        <v>0</v>
      </c>
      <c r="E38" s="3">
        <f>vlookup($A38, 'Awario - Full'!$A$2:N993, 6, false)</f>
        <v>0</v>
      </c>
      <c r="F38" s="20">
        <f t="shared" si="1"/>
        <v>0</v>
      </c>
      <c r="G38" s="20" t="b">
        <f t="shared" si="2"/>
        <v>1</v>
      </c>
      <c r="H38" s="21" t="str">
        <f t="shared" si="3"/>
        <v/>
      </c>
      <c r="I38" s="3">
        <f t="shared" si="4"/>
        <v>-0.6753083961</v>
      </c>
      <c r="J38" s="3">
        <f t="shared" si="5"/>
        <v>0.691431152</v>
      </c>
      <c r="K38" s="22" t="str">
        <f t="shared" si="6"/>
        <v/>
      </c>
      <c r="L38" s="3">
        <f t="shared" si="7"/>
        <v>0.008061377976</v>
      </c>
      <c r="M38" s="7" t="b">
        <f>if(iferror(VLOOKUP($A38, NIL!$A$2:$G993, 1, false), false), true, false)</f>
        <v>1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"/>
      <c r="Z38" s="1"/>
    </row>
    <row r="39">
      <c r="A39" s="19">
        <v>1251.0</v>
      </c>
      <c r="B39" s="17" t="s">
        <v>96</v>
      </c>
      <c r="C39" s="3">
        <f>vlookup($A39, 'Awario - Full'!$A$2:L993, 5, false)</f>
        <v>2</v>
      </c>
      <c r="D39" s="3">
        <f>vlookup($A39, 'Awario - Full'!$A$2:M993, 4, false)</f>
        <v>0</v>
      </c>
      <c r="E39" s="3">
        <f>vlookup($A39, 'Awario - Full'!$A$2:N993, 6, false)</f>
        <v>0</v>
      </c>
      <c r="F39" s="20">
        <f t="shared" si="1"/>
        <v>0</v>
      </c>
      <c r="G39" s="20" t="b">
        <f t="shared" si="2"/>
        <v>1</v>
      </c>
      <c r="H39" s="21" t="str">
        <f t="shared" si="3"/>
        <v/>
      </c>
      <c r="I39" s="3">
        <f t="shared" si="4"/>
        <v>-0.6753083961</v>
      </c>
      <c r="J39" s="3">
        <f t="shared" si="5"/>
        <v>0.1650714012</v>
      </c>
      <c r="K39" s="22" t="str">
        <f t="shared" si="6"/>
        <v/>
      </c>
      <c r="L39" s="3">
        <f t="shared" si="7"/>
        <v>-0.2551184975</v>
      </c>
      <c r="M39" s="7" t="b">
        <f>if(iferror(VLOOKUP($A39, NIL!$A$2:$G993, 1, false), false), true, false)</f>
        <v>1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"/>
      <c r="Z39" s="1"/>
    </row>
    <row r="40">
      <c r="A40" s="19">
        <v>1304.0</v>
      </c>
      <c r="B40" s="17" t="s">
        <v>97</v>
      </c>
      <c r="C40" s="3">
        <f>vlookup($A40, 'Awario - Full'!$A$2:L993, 5, false)</f>
        <v>0</v>
      </c>
      <c r="D40" s="3">
        <f>vlookup($A40, 'Awario - Full'!$A$2:M993, 4, false)</f>
        <v>0</v>
      </c>
      <c r="E40" s="3">
        <f>vlookup($A40, 'Awario - Full'!$A$2:N993, 6, false)</f>
        <v>0</v>
      </c>
      <c r="F40" s="20">
        <f t="shared" si="1"/>
        <v>0</v>
      </c>
      <c r="G40" s="20" t="b">
        <f t="shared" si="2"/>
        <v>1</v>
      </c>
      <c r="H40" s="21" t="str">
        <f t="shared" si="3"/>
        <v/>
      </c>
      <c r="I40" s="3">
        <f t="shared" si="4"/>
        <v>-0.6753083961</v>
      </c>
      <c r="J40" s="3">
        <f t="shared" si="5"/>
        <v>-0.8876481006</v>
      </c>
      <c r="K40" s="22" t="str">
        <f t="shared" si="6"/>
        <v/>
      </c>
      <c r="L40" s="3">
        <f t="shared" si="7"/>
        <v>-0.7814782483</v>
      </c>
      <c r="M40" s="7" t="b">
        <f>if(iferror(VLOOKUP($A40, NIL!$A$2:$G993, 1, false), false), true, false)</f>
        <v>1</v>
      </c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"/>
      <c r="Z40" s="1"/>
    </row>
    <row r="41">
      <c r="A41" s="19">
        <v>1318.0</v>
      </c>
      <c r="B41" s="17" t="s">
        <v>61</v>
      </c>
      <c r="C41" s="3">
        <f>vlookup($A41, 'Awario - Full'!$A$2:L993, 5, false)</f>
        <v>5</v>
      </c>
      <c r="D41" s="11">
        <f>vlookup($A41, 'Awario - Full'!$A$2:M993, 4, false)</f>
        <v>429166</v>
      </c>
      <c r="E41" s="3">
        <f>vlookup($A41, 'Awario - Full'!$A$2:N993, 6, false)</f>
        <v>12549</v>
      </c>
      <c r="F41" s="20">
        <f t="shared" si="1"/>
        <v>4.098609119</v>
      </c>
      <c r="G41" s="20" t="b">
        <f t="shared" si="2"/>
        <v>0</v>
      </c>
      <c r="H41" s="21">
        <f t="shared" si="3"/>
        <v>-0.9707595662</v>
      </c>
      <c r="I41" s="3">
        <f t="shared" si="4"/>
        <v>1.823344868</v>
      </c>
      <c r="J41" s="3">
        <f t="shared" si="5"/>
        <v>1.744150654</v>
      </c>
      <c r="K41" s="22">
        <f t="shared" si="6"/>
        <v>-0.4538378724</v>
      </c>
      <c r="L41" s="3">
        <f t="shared" si="7"/>
        <v>1.037885883</v>
      </c>
      <c r="M41" s="7" t="b">
        <f>if(iferror(VLOOKUP($A41, NIL!$A$2:$G993, 1, false), false), true, false)</f>
        <v>1</v>
      </c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"/>
      <c r="Z41" s="1"/>
    </row>
    <row r="42">
      <c r="A42" s="19">
        <v>1323.0</v>
      </c>
      <c r="B42" s="17" t="s">
        <v>98</v>
      </c>
      <c r="C42" s="3">
        <f>vlookup($A42, 'Awario - Full'!$A$2:L993, 5, false)</f>
        <v>0</v>
      </c>
      <c r="D42" s="3">
        <f>vlookup($A42, 'Awario - Full'!$A$2:M993, 4, false)</f>
        <v>0</v>
      </c>
      <c r="E42" s="3">
        <f>vlookup($A42, 'Awario - Full'!$A$2:N993, 6, false)</f>
        <v>0</v>
      </c>
      <c r="F42" s="20">
        <f t="shared" si="1"/>
        <v>0</v>
      </c>
      <c r="G42" s="20" t="b">
        <f t="shared" si="2"/>
        <v>1</v>
      </c>
      <c r="H42" s="21" t="str">
        <f t="shared" si="3"/>
        <v/>
      </c>
      <c r="I42" s="3">
        <f t="shared" si="4"/>
        <v>-0.6753083961</v>
      </c>
      <c r="J42" s="3">
        <f t="shared" si="5"/>
        <v>-0.8876481006</v>
      </c>
      <c r="K42" s="22" t="str">
        <f t="shared" si="6"/>
        <v/>
      </c>
      <c r="L42" s="3">
        <f t="shared" si="7"/>
        <v>-0.7814782483</v>
      </c>
      <c r="M42" s="7" t="b">
        <f>if(iferror(VLOOKUP($A42, NIL!$A$2:$G993, 1, false), false), true, false)</f>
        <v>1</v>
      </c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"/>
      <c r="Z42" s="1"/>
    </row>
    <row r="43">
      <c r="A43" s="19">
        <v>1349.0</v>
      </c>
      <c r="B43" s="17" t="s">
        <v>99</v>
      </c>
      <c r="C43" s="3">
        <f>vlookup($A43, 'Awario - Full'!$A$2:L993, 5, false)</f>
        <v>0</v>
      </c>
      <c r="D43" s="3">
        <f>vlookup($A43, 'Awario - Full'!$A$2:M993, 4, false)</f>
        <v>0</v>
      </c>
      <c r="E43" s="3">
        <f>vlookup($A43, 'Awario - Full'!$A$2:N993, 6, false)</f>
        <v>0</v>
      </c>
      <c r="F43" s="20">
        <f t="shared" si="1"/>
        <v>0</v>
      </c>
      <c r="G43" s="20" t="b">
        <f t="shared" si="2"/>
        <v>1</v>
      </c>
      <c r="H43" s="21" t="str">
        <f t="shared" si="3"/>
        <v/>
      </c>
      <c r="I43" s="3">
        <f t="shared" si="4"/>
        <v>-0.6753083961</v>
      </c>
      <c r="J43" s="3">
        <f t="shared" si="5"/>
        <v>-0.8876481006</v>
      </c>
      <c r="K43" s="22" t="str">
        <f t="shared" si="6"/>
        <v/>
      </c>
      <c r="L43" s="3">
        <f t="shared" si="7"/>
        <v>-0.7814782483</v>
      </c>
      <c r="M43" s="7" t="b">
        <f>if(iferror(VLOOKUP($A43, NIL!$A$2:$G993, 1, false), false), true, false)</f>
        <v>1</v>
      </c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"/>
      <c r="Z43" s="1"/>
    </row>
    <row r="44">
      <c r="A44" s="19">
        <v>1350.0</v>
      </c>
      <c r="B44" s="17" t="s">
        <v>100</v>
      </c>
      <c r="C44" s="3">
        <f>vlookup($A44, 'Awario - Full'!$A$2:L993, 5, false)</f>
        <v>5</v>
      </c>
      <c r="D44" s="11">
        <f>vlookup($A44, 'Awario - Full'!$A$2:M993, 4, false)</f>
        <v>0</v>
      </c>
      <c r="E44" s="3">
        <f>vlookup($A44, 'Awario - Full'!$A$2:N993, 6, false)</f>
        <v>0</v>
      </c>
      <c r="F44" s="20">
        <f t="shared" si="1"/>
        <v>0</v>
      </c>
      <c r="G44" s="20" t="b">
        <f t="shared" si="2"/>
        <v>1</v>
      </c>
      <c r="H44" s="21" t="str">
        <f t="shared" si="3"/>
        <v/>
      </c>
      <c r="I44" s="3">
        <f t="shared" si="4"/>
        <v>-0.6753083961</v>
      </c>
      <c r="J44" s="3">
        <f t="shared" si="5"/>
        <v>1.744150654</v>
      </c>
      <c r="K44" s="22" t="str">
        <f t="shared" si="6"/>
        <v/>
      </c>
      <c r="L44" s="3">
        <f t="shared" si="7"/>
        <v>0.5344211288</v>
      </c>
      <c r="M44" s="7" t="b">
        <f>if(iferror(VLOOKUP($A44, NIL!$A$2:$G993, 1, false), false), true, false)</f>
        <v>1</v>
      </c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"/>
      <c r="Z44" s="1"/>
    </row>
    <row r="45">
      <c r="A45" s="19">
        <v>1362.0</v>
      </c>
      <c r="B45" s="17" t="s">
        <v>104</v>
      </c>
      <c r="C45" s="3">
        <f>vlookup($A45, 'Awario - Full'!$A$2:L993, 5, false)</f>
        <v>1</v>
      </c>
      <c r="D45" s="3">
        <f>vlookup($A45, 'Awario - Full'!$A$2:M993, 4, false)</f>
        <v>0</v>
      </c>
      <c r="E45" s="3">
        <f>vlookup($A45, 'Awario - Full'!$A$2:N993, 6, false)</f>
        <v>0</v>
      </c>
      <c r="F45" s="20">
        <f t="shared" si="1"/>
        <v>0</v>
      </c>
      <c r="G45" s="20" t="b">
        <f t="shared" si="2"/>
        <v>1</v>
      </c>
      <c r="H45" s="21" t="str">
        <f t="shared" si="3"/>
        <v/>
      </c>
      <c r="I45" s="3">
        <f t="shared" si="4"/>
        <v>-0.6753083961</v>
      </c>
      <c r="J45" s="3">
        <f t="shared" si="5"/>
        <v>-0.3612883497</v>
      </c>
      <c r="K45" s="22" t="str">
        <f t="shared" si="6"/>
        <v/>
      </c>
      <c r="L45" s="3">
        <f t="shared" si="7"/>
        <v>-0.5182983729</v>
      </c>
      <c r="M45" s="7" t="b">
        <f>if(iferror(VLOOKUP($A45, NIL!$A$2:$G993, 1, false), false), true, false)</f>
        <v>1</v>
      </c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"/>
      <c r="Z45" s="1"/>
    </row>
    <row r="46">
      <c r="A46" s="19">
        <v>1397.0</v>
      </c>
      <c r="B46" s="13" t="s">
        <v>106</v>
      </c>
      <c r="C46" s="3">
        <f>vlookup($A46, 'Awario - Full'!$A$2:L993, 5, false)</f>
        <v>2</v>
      </c>
      <c r="D46" s="3">
        <f>vlookup($A46, 'Awario - Full'!$A$2:M993, 4, false)</f>
        <v>0</v>
      </c>
      <c r="E46" s="3">
        <f>vlookup($A46, 'Awario - Full'!$A$2:N993, 6, false)</f>
        <v>0</v>
      </c>
      <c r="F46" s="20">
        <f t="shared" si="1"/>
        <v>0</v>
      </c>
      <c r="G46" s="20" t="b">
        <f t="shared" si="2"/>
        <v>1</v>
      </c>
      <c r="H46" s="21" t="str">
        <f t="shared" si="3"/>
        <v/>
      </c>
      <c r="I46" s="3">
        <f t="shared" si="4"/>
        <v>-0.6753083961</v>
      </c>
      <c r="J46" s="3">
        <f t="shared" si="5"/>
        <v>0.1650714012</v>
      </c>
      <c r="K46" s="22" t="str">
        <f t="shared" si="6"/>
        <v/>
      </c>
      <c r="L46" s="3">
        <f t="shared" si="7"/>
        <v>-0.2551184975</v>
      </c>
      <c r="M46" s="7" t="b">
        <f>if(iferror(VLOOKUP($A46, NIL!$A$2:$G993, 1, false), false), true, false)</f>
        <v>1</v>
      </c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"/>
      <c r="Z46" s="1"/>
    </row>
    <row r="47">
      <c r="A47" s="19">
        <v>1401.0</v>
      </c>
      <c r="B47" s="17" t="s">
        <v>107</v>
      </c>
      <c r="C47" s="3">
        <f>vlookup($A47, 'Awario - Full'!$A$2:L993, 5, false)</f>
        <v>2</v>
      </c>
      <c r="D47" s="3">
        <f>vlookup($A47, 'Awario - Full'!$A$2:M993, 4, false)</f>
        <v>0</v>
      </c>
      <c r="E47" s="3">
        <f>vlookup($A47, 'Awario - Full'!$A$2:N993, 6, false)</f>
        <v>0</v>
      </c>
      <c r="F47" s="20">
        <f t="shared" si="1"/>
        <v>0</v>
      </c>
      <c r="G47" s="20" t="b">
        <f t="shared" si="2"/>
        <v>1</v>
      </c>
      <c r="H47" s="21" t="str">
        <f t="shared" si="3"/>
        <v/>
      </c>
      <c r="I47" s="3">
        <f t="shared" si="4"/>
        <v>-0.6753083961</v>
      </c>
      <c r="J47" s="3">
        <f t="shared" si="5"/>
        <v>0.1650714012</v>
      </c>
      <c r="K47" s="22" t="str">
        <f t="shared" si="6"/>
        <v/>
      </c>
      <c r="L47" s="3">
        <f t="shared" si="7"/>
        <v>-0.2551184975</v>
      </c>
      <c r="M47" s="7" t="b">
        <f>if(iferror(VLOOKUP($A47, NIL!$A$2:$G993, 1, false), false), true, false)</f>
        <v>1</v>
      </c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"/>
      <c r="Z47" s="1"/>
    </row>
    <row r="48">
      <c r="A48" s="19">
        <v>1412.0</v>
      </c>
      <c r="B48" s="17" t="s">
        <v>109</v>
      </c>
      <c r="C48" s="3">
        <f>vlookup($A48, 'Awario - Full'!$A$2:L993, 5, false)</f>
        <v>0</v>
      </c>
      <c r="D48" s="3">
        <f>vlookup($A48, 'Awario - Full'!$A$2:M993, 4, false)</f>
        <v>0</v>
      </c>
      <c r="E48" s="3">
        <f>vlookup($A48, 'Awario - Full'!$A$2:N993, 6, false)</f>
        <v>0</v>
      </c>
      <c r="F48" s="20">
        <f t="shared" si="1"/>
        <v>0</v>
      </c>
      <c r="G48" s="20" t="b">
        <f t="shared" si="2"/>
        <v>1</v>
      </c>
      <c r="H48" s="21" t="str">
        <f t="shared" si="3"/>
        <v/>
      </c>
      <c r="I48" s="3">
        <f t="shared" si="4"/>
        <v>-0.6753083961</v>
      </c>
      <c r="J48" s="3">
        <f t="shared" si="5"/>
        <v>-0.8876481006</v>
      </c>
      <c r="K48" s="22" t="str">
        <f t="shared" si="6"/>
        <v/>
      </c>
      <c r="L48" s="3">
        <f t="shared" si="7"/>
        <v>-0.7814782483</v>
      </c>
      <c r="M48" s="7" t="b">
        <f>if(iferror(VLOOKUP($A48, NIL!$A$2:$G993, 1, false), false), true, false)</f>
        <v>1</v>
      </c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"/>
      <c r="Z48" s="1"/>
    </row>
    <row r="49">
      <c r="A49" s="19">
        <v>1416.0</v>
      </c>
      <c r="B49" s="17" t="s">
        <v>110</v>
      </c>
      <c r="C49" s="3">
        <f>vlookup($A49, 'Awario - Full'!$A$2:L993, 5, false)</f>
        <v>2</v>
      </c>
      <c r="D49" s="3">
        <f>vlookup($A49, 'Awario - Full'!$A$2:M993, 4, false)</f>
        <v>0</v>
      </c>
      <c r="E49" s="3">
        <f>vlookup($A49, 'Awario - Full'!$A$2:N993, 6, false)</f>
        <v>25896</v>
      </c>
      <c r="F49" s="20">
        <f t="shared" si="1"/>
        <v>4.413232686</v>
      </c>
      <c r="G49" s="20" t="b">
        <f t="shared" si="2"/>
        <v>1</v>
      </c>
      <c r="H49" s="21" t="str">
        <f t="shared" si="3"/>
        <v/>
      </c>
      <c r="I49" s="3">
        <f t="shared" si="4"/>
        <v>2.015150229</v>
      </c>
      <c r="J49" s="3">
        <f t="shared" si="5"/>
        <v>0.1650714012</v>
      </c>
      <c r="K49" s="22" t="str">
        <f t="shared" si="6"/>
        <v/>
      </c>
      <c r="L49" s="3">
        <f t="shared" si="7"/>
        <v>1.090110815</v>
      </c>
      <c r="M49" s="7" t="b">
        <f>if(iferror(VLOOKUP($A49, NIL!$A$2:$G993, 1, false), false), true, false)</f>
        <v>1</v>
      </c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"/>
      <c r="Z49" s="1"/>
    </row>
    <row r="50">
      <c r="A50" s="19">
        <v>1423.0</v>
      </c>
      <c r="B50" s="17" t="s">
        <v>84</v>
      </c>
      <c r="C50" s="3">
        <f>vlookup($A50, 'Awario - Full'!$A$2:L993, 5, false)</f>
        <v>5</v>
      </c>
      <c r="D50" s="11">
        <f>vlookup($A50, 'Awario - Full'!$A$2:M993, 4, false)</f>
        <v>2501</v>
      </c>
      <c r="E50" s="3">
        <f>vlookup($A50, 'Awario - Full'!$A$2:N993, 6, false)</f>
        <v>23017</v>
      </c>
      <c r="F50" s="20">
        <f t="shared" si="1"/>
        <v>4.362048718</v>
      </c>
      <c r="G50" s="20" t="b">
        <f t="shared" si="2"/>
        <v>0</v>
      </c>
      <c r="H50" s="21">
        <f t="shared" si="3"/>
        <v>8.203118752</v>
      </c>
      <c r="I50" s="3">
        <f t="shared" si="4"/>
        <v>1.983946719</v>
      </c>
      <c r="J50" s="3">
        <f t="shared" si="5"/>
        <v>1.744150654</v>
      </c>
      <c r="K50" s="22">
        <f t="shared" si="6"/>
        <v>3.359761596</v>
      </c>
      <c r="L50" s="3">
        <f t="shared" si="7"/>
        <v>2.362619656</v>
      </c>
      <c r="M50" s="7" t="b">
        <f>if(iferror(VLOOKUP($A50, NIL!$A$2:$G993, 1, false), false), true, false)</f>
        <v>1</v>
      </c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"/>
      <c r="Z50" s="1"/>
    </row>
    <row r="51">
      <c r="A51" s="19">
        <v>1426.0</v>
      </c>
      <c r="B51" s="17" t="s">
        <v>112</v>
      </c>
      <c r="C51" s="3">
        <f>vlookup($A51, 'Awario - Full'!$A$2:L993, 5, false)</f>
        <v>0</v>
      </c>
      <c r="D51" s="3">
        <f>vlookup($A51, 'Awario - Full'!$A$2:M993, 4, false)</f>
        <v>0</v>
      </c>
      <c r="E51" s="3">
        <f>vlookup($A51, 'Awario - Full'!$A$2:N993, 6, false)</f>
        <v>0</v>
      </c>
      <c r="F51" s="20">
        <f t="shared" si="1"/>
        <v>0</v>
      </c>
      <c r="G51" s="20" t="b">
        <f t="shared" si="2"/>
        <v>1</v>
      </c>
      <c r="H51" s="21" t="str">
        <f t="shared" si="3"/>
        <v/>
      </c>
      <c r="I51" s="3">
        <f t="shared" si="4"/>
        <v>-0.6753083961</v>
      </c>
      <c r="J51" s="3">
        <f t="shared" si="5"/>
        <v>-0.8876481006</v>
      </c>
      <c r="K51" s="22" t="str">
        <f t="shared" si="6"/>
        <v/>
      </c>
      <c r="L51" s="3">
        <f t="shared" si="7"/>
        <v>-0.7814782483</v>
      </c>
      <c r="M51" s="7" t="b">
        <f>if(iferror(VLOOKUP($A51, NIL!$A$2:$G993, 1, false), false), true, false)</f>
        <v>1</v>
      </c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"/>
      <c r="Z51" s="1"/>
    </row>
    <row r="52">
      <c r="A52" s="19">
        <v>1438.0</v>
      </c>
      <c r="B52" s="17" t="s">
        <v>95</v>
      </c>
      <c r="C52" s="3">
        <f>vlookup($A52, 'Awario - Full'!$A$2:L993, 5, false)</f>
        <v>4</v>
      </c>
      <c r="D52" s="3">
        <f>vlookup($A52, 'Awario - Full'!$A$2:M993, 4, false)</f>
        <v>0</v>
      </c>
      <c r="E52" s="3">
        <f>vlookup($A52, 'Awario - Full'!$A$2:N993, 6, false)</f>
        <v>35</v>
      </c>
      <c r="F52" s="20">
        <f t="shared" si="1"/>
        <v>1.544068044</v>
      </c>
      <c r="G52" s="20" t="b">
        <f t="shared" si="2"/>
        <v>1</v>
      </c>
      <c r="H52" s="21" t="str">
        <f t="shared" si="3"/>
        <v/>
      </c>
      <c r="I52" s="3">
        <f t="shared" si="4"/>
        <v>0.2660086571</v>
      </c>
      <c r="J52" s="3">
        <f t="shared" si="5"/>
        <v>1.217790903</v>
      </c>
      <c r="K52" s="22" t="str">
        <f t="shared" si="6"/>
        <v/>
      </c>
      <c r="L52" s="3">
        <f t="shared" si="7"/>
        <v>0.74189978</v>
      </c>
      <c r="M52" s="7" t="b">
        <f>if(iferror(VLOOKUP($A52, NIL!$A$2:$G993, 1, false), false), true, false)</f>
        <v>1</v>
      </c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"/>
      <c r="Z52" s="1"/>
    </row>
    <row r="53">
      <c r="A53" s="19">
        <v>1439.0</v>
      </c>
      <c r="B53" s="17" t="s">
        <v>113</v>
      </c>
      <c r="C53" s="3">
        <f>vlookup($A53, 'Awario - Full'!$A$2:L993, 5, false)</f>
        <v>3</v>
      </c>
      <c r="D53" s="11">
        <f>vlookup($A53, 'Awario - Full'!$A$2:M993, 4, false)</f>
        <v>0</v>
      </c>
      <c r="E53" s="3">
        <f>vlookup($A53, 'Awario - Full'!$A$2:N993, 6, false)</f>
        <v>0</v>
      </c>
      <c r="F53" s="20">
        <f t="shared" si="1"/>
        <v>0</v>
      </c>
      <c r="G53" s="20" t="b">
        <f t="shared" si="2"/>
        <v>1</v>
      </c>
      <c r="H53" s="21" t="str">
        <f t="shared" si="3"/>
        <v/>
      </c>
      <c r="I53" s="3">
        <f t="shared" si="4"/>
        <v>-0.6753083961</v>
      </c>
      <c r="J53" s="3">
        <f t="shared" si="5"/>
        <v>0.691431152</v>
      </c>
      <c r="K53" s="22" t="str">
        <f t="shared" si="6"/>
        <v/>
      </c>
      <c r="L53" s="3">
        <f t="shared" si="7"/>
        <v>0.008061377976</v>
      </c>
      <c r="M53" s="7" t="b">
        <f>if(iferror(VLOOKUP($A53, NIL!$A$2:$G993, 1, false), false), true, false)</f>
        <v>1</v>
      </c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"/>
      <c r="Z53" s="1"/>
    </row>
    <row r="54">
      <c r="A54" s="19">
        <v>1440.0</v>
      </c>
      <c r="B54" s="17" t="s">
        <v>115</v>
      </c>
      <c r="C54" s="3">
        <f>vlookup($A54, 'Awario - Full'!$A$2:L993, 5, false)</f>
        <v>2</v>
      </c>
      <c r="D54" s="3">
        <f>vlookup($A54, 'Awario - Full'!$A$2:M993, 4, false)</f>
        <v>0</v>
      </c>
      <c r="E54" s="3">
        <f>vlookup($A54, 'Awario - Full'!$A$2:N993, 6, false)</f>
        <v>3544</v>
      </c>
      <c r="F54" s="20">
        <f t="shared" si="1"/>
        <v>3.549493713</v>
      </c>
      <c r="G54" s="20" t="b">
        <f t="shared" si="2"/>
        <v>1</v>
      </c>
      <c r="H54" s="21" t="str">
        <f t="shared" si="3"/>
        <v/>
      </c>
      <c r="I54" s="3">
        <f t="shared" si="4"/>
        <v>1.488585206</v>
      </c>
      <c r="J54" s="3">
        <f t="shared" si="5"/>
        <v>0.1650714012</v>
      </c>
      <c r="K54" s="22" t="str">
        <f t="shared" si="6"/>
        <v/>
      </c>
      <c r="L54" s="3">
        <f t="shared" si="7"/>
        <v>0.8268283036</v>
      </c>
      <c r="M54" s="7" t="b">
        <f>if(iferror(VLOOKUP($A54, NIL!$A$2:$G993, 1, false), false), true, false)</f>
        <v>1</v>
      </c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"/>
      <c r="Z54" s="1"/>
    </row>
    <row r="55">
      <c r="A55" s="19">
        <v>1444.0</v>
      </c>
      <c r="B55" s="17" t="s">
        <v>116</v>
      </c>
      <c r="C55" s="3">
        <f>vlookup($A55, 'Awario - Full'!$A$2:L993, 5, false)</f>
        <v>4</v>
      </c>
      <c r="D55" s="3">
        <f>vlookup($A55, 'Awario - Full'!$A$2:M993, 4, false)</f>
        <v>0</v>
      </c>
      <c r="E55" s="3">
        <f>vlookup($A55, 'Awario - Full'!$A$2:N993, 6, false)</f>
        <v>0</v>
      </c>
      <c r="F55" s="20">
        <f t="shared" si="1"/>
        <v>0</v>
      </c>
      <c r="G55" s="20" t="b">
        <f t="shared" si="2"/>
        <v>1</v>
      </c>
      <c r="H55" s="21" t="str">
        <f t="shared" si="3"/>
        <v/>
      </c>
      <c r="I55" s="3">
        <f t="shared" si="4"/>
        <v>-0.6753083961</v>
      </c>
      <c r="J55" s="3">
        <f t="shared" si="5"/>
        <v>1.217790903</v>
      </c>
      <c r="K55" s="22" t="str">
        <f t="shared" si="6"/>
        <v/>
      </c>
      <c r="L55" s="3">
        <f t="shared" si="7"/>
        <v>0.2712412534</v>
      </c>
      <c r="M55" s="7" t="b">
        <f>if(iferror(VLOOKUP($A55, NIL!$A$2:$G993, 1, false), false), true, false)</f>
        <v>1</v>
      </c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"/>
      <c r="Z55" s="1"/>
    </row>
    <row r="56">
      <c r="A56" s="19">
        <v>1446.0</v>
      </c>
      <c r="B56" s="17" t="s">
        <v>118</v>
      </c>
      <c r="C56" s="3">
        <f>vlookup($A56, 'Awario - Full'!$A$2:L993, 5, false)</f>
        <v>0</v>
      </c>
      <c r="D56" s="3">
        <f>vlookup($A56, 'Awario - Full'!$A$2:M993, 4, false)</f>
        <v>0</v>
      </c>
      <c r="E56" s="3">
        <f>vlookup($A56, 'Awario - Full'!$A$2:N993, 6, false)</f>
        <v>0</v>
      </c>
      <c r="F56" s="20">
        <f t="shared" si="1"/>
        <v>0</v>
      </c>
      <c r="G56" s="20" t="b">
        <f t="shared" si="2"/>
        <v>1</v>
      </c>
      <c r="H56" s="21" t="str">
        <f t="shared" si="3"/>
        <v/>
      </c>
      <c r="I56" s="3">
        <f t="shared" si="4"/>
        <v>-0.6753083961</v>
      </c>
      <c r="J56" s="3">
        <f t="shared" si="5"/>
        <v>-0.8876481006</v>
      </c>
      <c r="K56" s="22" t="str">
        <f t="shared" si="6"/>
        <v/>
      </c>
      <c r="L56" s="3">
        <f t="shared" si="7"/>
        <v>-0.7814782483</v>
      </c>
      <c r="M56" s="7" t="b">
        <f>if(iferror(VLOOKUP($A56, NIL!$A$2:$G993, 1, false), false), true, false)</f>
        <v>1</v>
      </c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"/>
      <c r="Z56" s="1"/>
    </row>
    <row r="57">
      <c r="A57" s="19">
        <v>1449.0</v>
      </c>
      <c r="B57" s="17" t="s">
        <v>121</v>
      </c>
      <c r="C57" s="3">
        <f>vlookup($A57, 'Awario - Full'!$A$2:L993, 5, false)</f>
        <v>0</v>
      </c>
      <c r="D57" s="3">
        <f>vlookup($A57, 'Awario - Full'!$A$2:M993, 4, false)</f>
        <v>0</v>
      </c>
      <c r="E57" s="3">
        <f>vlookup($A57, 'Awario - Full'!$A$2:N993, 6, false)</f>
        <v>52</v>
      </c>
      <c r="F57" s="20">
        <f t="shared" si="1"/>
        <v>1.716003344</v>
      </c>
      <c r="G57" s="20" t="b">
        <f t="shared" si="2"/>
        <v>1</v>
      </c>
      <c r="H57" s="21" t="str">
        <f t="shared" si="3"/>
        <v/>
      </c>
      <c r="I57" s="3">
        <f t="shared" si="4"/>
        <v>0.3708263365</v>
      </c>
      <c r="J57" s="3">
        <f t="shared" si="5"/>
        <v>-0.8876481006</v>
      </c>
      <c r="K57" s="22" t="str">
        <f t="shared" si="6"/>
        <v/>
      </c>
      <c r="L57" s="3">
        <f t="shared" si="7"/>
        <v>-0.258410882</v>
      </c>
      <c r="M57" s="7" t="b">
        <f>if(iferror(VLOOKUP($A57, NIL!$A$2:$G993, 1, false), false), true, false)</f>
        <v>1</v>
      </c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"/>
      <c r="Z57" s="1"/>
    </row>
    <row r="58">
      <c r="A58" s="19">
        <v>1451.0</v>
      </c>
      <c r="B58" s="17" t="s">
        <v>122</v>
      </c>
      <c r="C58" s="3">
        <f>vlookup($A58, 'Awario - Full'!$A$2:L993, 5, false)</f>
        <v>0</v>
      </c>
      <c r="D58" s="3">
        <f>vlookup($A58, 'Awario - Full'!$A$2:M993, 4, false)</f>
        <v>0</v>
      </c>
      <c r="E58" s="3">
        <f>vlookup($A58, 'Awario - Full'!$A$2:N993, 6, false)</f>
        <v>0</v>
      </c>
      <c r="F58" s="20">
        <f t="shared" si="1"/>
        <v>0</v>
      </c>
      <c r="G58" s="20" t="b">
        <f t="shared" si="2"/>
        <v>1</v>
      </c>
      <c r="H58" s="21" t="str">
        <f t="shared" si="3"/>
        <v/>
      </c>
      <c r="I58" s="3">
        <f t="shared" si="4"/>
        <v>-0.6753083961</v>
      </c>
      <c r="J58" s="3">
        <f t="shared" si="5"/>
        <v>-0.8876481006</v>
      </c>
      <c r="K58" s="22" t="str">
        <f t="shared" si="6"/>
        <v/>
      </c>
      <c r="L58" s="3">
        <f t="shared" si="7"/>
        <v>-0.7814782483</v>
      </c>
      <c r="M58" s="7" t="b">
        <f>if(iferror(VLOOKUP($A58, NIL!$A$2:$G993, 1, false), false), true, false)</f>
        <v>1</v>
      </c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"/>
      <c r="Z58" s="1"/>
    </row>
    <row r="59">
      <c r="A59" s="19">
        <v>1453.0</v>
      </c>
      <c r="B59" s="17" t="s">
        <v>123</v>
      </c>
      <c r="C59" s="3">
        <f>vlookup($A59, 'Awario - Full'!$A$2:L993, 5, false)</f>
        <v>5</v>
      </c>
      <c r="D59" s="11">
        <f>vlookup($A59, 'Awario - Full'!$A$2:M993, 4, false)</f>
        <v>424297</v>
      </c>
      <c r="E59" s="3">
        <f>vlookup($A59, 'Awario - Full'!$A$2:N993, 6, false)</f>
        <v>1209</v>
      </c>
      <c r="F59" s="20">
        <f t="shared" si="1"/>
        <v>3.082426301</v>
      </c>
      <c r="G59" s="20" t="b">
        <f t="shared" si="2"/>
        <v>0</v>
      </c>
      <c r="H59" s="21">
        <f t="shared" si="3"/>
        <v>-0.9971505808</v>
      </c>
      <c r="I59" s="3">
        <f t="shared" si="4"/>
        <v>1.203844827</v>
      </c>
      <c r="J59" s="3">
        <f t="shared" si="5"/>
        <v>1.744150654</v>
      </c>
      <c r="K59" s="22">
        <f t="shared" si="6"/>
        <v>-0.4648086696</v>
      </c>
      <c r="L59" s="3">
        <f t="shared" si="7"/>
        <v>0.827728937</v>
      </c>
      <c r="M59" s="7" t="b">
        <f>if(iferror(VLOOKUP($A59, NIL!$A$2:$G993, 1, false), false), true, false)</f>
        <v>1</v>
      </c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"/>
      <c r="Z59" s="1"/>
    </row>
    <row r="60">
      <c r="A60" s="19">
        <v>1454.0</v>
      </c>
      <c r="B60" s="17" t="s">
        <v>124</v>
      </c>
      <c r="C60" s="3">
        <f>vlookup($A60, 'Awario - Full'!$A$2:L993, 5, false)</f>
        <v>0</v>
      </c>
      <c r="D60" s="3">
        <f>vlookup($A60, 'Awario - Full'!$A$2:M993, 4, false)</f>
        <v>0</v>
      </c>
      <c r="E60" s="3">
        <f>vlookup($A60, 'Awario - Full'!$A$2:N993, 6, false)</f>
        <v>0</v>
      </c>
      <c r="F60" s="20">
        <f t="shared" si="1"/>
        <v>0</v>
      </c>
      <c r="G60" s="20" t="b">
        <f t="shared" si="2"/>
        <v>1</v>
      </c>
      <c r="H60" s="21" t="str">
        <f t="shared" si="3"/>
        <v/>
      </c>
      <c r="I60" s="3">
        <f t="shared" si="4"/>
        <v>-0.6753083961</v>
      </c>
      <c r="J60" s="3">
        <f t="shared" si="5"/>
        <v>-0.8876481006</v>
      </c>
      <c r="K60" s="22" t="str">
        <f t="shared" si="6"/>
        <v/>
      </c>
      <c r="L60" s="3">
        <f t="shared" si="7"/>
        <v>-0.7814782483</v>
      </c>
      <c r="M60" s="7" t="b">
        <f>if(iferror(VLOOKUP($A60, NIL!$A$2:$G993, 1, false), false), true, false)</f>
        <v>1</v>
      </c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"/>
      <c r="Z60" s="1"/>
    </row>
    <row r="61">
      <c r="A61" s="19">
        <v>1458.0</v>
      </c>
      <c r="B61" s="17" t="s">
        <v>125</v>
      </c>
      <c r="C61" s="3">
        <f>vlookup($A61, 'Awario - Full'!$A$2:L993, 5, false)</f>
        <v>2</v>
      </c>
      <c r="D61" s="3">
        <f>vlookup($A61, 'Awario - Full'!$A$2:M993, 4, false)</f>
        <v>0</v>
      </c>
      <c r="E61" s="3">
        <f>vlookup($A61, 'Awario - Full'!$A$2:N993, 6, false)</f>
        <v>2647</v>
      </c>
      <c r="F61" s="20">
        <f t="shared" si="1"/>
        <v>3.422753941</v>
      </c>
      <c r="G61" s="20" t="b">
        <f t="shared" si="2"/>
        <v>1</v>
      </c>
      <c r="H61" s="21" t="str">
        <f t="shared" si="3"/>
        <v/>
      </c>
      <c r="I61" s="3">
        <f t="shared" si="4"/>
        <v>1.411320276</v>
      </c>
      <c r="J61" s="3">
        <f t="shared" si="5"/>
        <v>0.1650714012</v>
      </c>
      <c r="K61" s="22" t="str">
        <f t="shared" si="6"/>
        <v/>
      </c>
      <c r="L61" s="3">
        <f t="shared" si="7"/>
        <v>0.7881958388</v>
      </c>
      <c r="M61" s="7" t="b">
        <f>if(iferror(VLOOKUP($A61, NIL!$A$2:$G993, 1, false), false), true, false)</f>
        <v>1</v>
      </c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"/>
      <c r="Z61" s="1"/>
    </row>
    <row r="62">
      <c r="A62" s="19">
        <v>1459.0</v>
      </c>
      <c r="B62" s="17" t="s">
        <v>126</v>
      </c>
      <c r="C62" s="3">
        <f>vlookup($A62, 'Awario - Full'!$A$2:L993, 5, false)</f>
        <v>1</v>
      </c>
      <c r="D62" s="11">
        <f>vlookup($A62, 'Awario - Full'!$A$2:M993, 4, false)</f>
        <v>0</v>
      </c>
      <c r="E62" s="3">
        <f>vlookup($A62, 'Awario - Full'!$A$2:N993, 6, false)</f>
        <v>2688</v>
      </c>
      <c r="F62" s="20">
        <f t="shared" si="1"/>
        <v>3.429429264</v>
      </c>
      <c r="G62" s="20" t="b">
        <f t="shared" si="2"/>
        <v>1</v>
      </c>
      <c r="H62" s="21" t="str">
        <f t="shared" si="3"/>
        <v/>
      </c>
      <c r="I62" s="3">
        <f t="shared" si="4"/>
        <v>1.415389783</v>
      </c>
      <c r="J62" s="3">
        <f t="shared" si="5"/>
        <v>-0.3612883497</v>
      </c>
      <c r="K62" s="22" t="str">
        <f t="shared" si="6"/>
        <v/>
      </c>
      <c r="L62" s="3">
        <f t="shared" si="7"/>
        <v>0.5270507168</v>
      </c>
      <c r="M62" s="7" t="b">
        <f>if(iferror(VLOOKUP($A62, NIL!$A$2:$G993, 1, false), false), true, false)</f>
        <v>1</v>
      </c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"/>
      <c r="Z62" s="1"/>
    </row>
    <row r="63">
      <c r="A63" s="19">
        <v>1460.0</v>
      </c>
      <c r="B63" s="17" t="s">
        <v>127</v>
      </c>
      <c r="C63" s="3">
        <f>vlookup($A63, 'Awario - Full'!$A$2:L993, 5, false)</f>
        <v>1</v>
      </c>
      <c r="D63" s="3">
        <f>vlookup($A63, 'Awario - Full'!$A$2:M993, 4, false)</f>
        <v>0</v>
      </c>
      <c r="E63" s="3">
        <f>vlookup($A63, 'Awario - Full'!$A$2:N993, 6, false)</f>
        <v>0</v>
      </c>
      <c r="F63" s="20">
        <f t="shared" si="1"/>
        <v>0</v>
      </c>
      <c r="G63" s="20" t="b">
        <f t="shared" si="2"/>
        <v>1</v>
      </c>
      <c r="H63" s="21" t="str">
        <f t="shared" si="3"/>
        <v/>
      </c>
      <c r="I63" s="3">
        <f t="shared" si="4"/>
        <v>-0.6753083961</v>
      </c>
      <c r="J63" s="3">
        <f t="shared" si="5"/>
        <v>-0.3612883497</v>
      </c>
      <c r="K63" s="22" t="str">
        <f t="shared" si="6"/>
        <v/>
      </c>
      <c r="L63" s="3">
        <f t="shared" si="7"/>
        <v>-0.5182983729</v>
      </c>
      <c r="M63" s="7" t="b">
        <f>if(iferror(VLOOKUP($A63, NIL!$A$2:$G993, 1, false), false), true, false)</f>
        <v>1</v>
      </c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"/>
      <c r="Z63" s="1"/>
    </row>
    <row r="64">
      <c r="A64" s="19">
        <v>1462.0</v>
      </c>
      <c r="B64" s="17" t="s">
        <v>128</v>
      </c>
      <c r="C64" s="3">
        <f>vlookup($A64, 'Awario - Full'!$A$2:L993, 5, false)</f>
        <v>1</v>
      </c>
      <c r="D64" s="3">
        <f>vlookup($A64, 'Awario - Full'!$A$2:M993, 4, false)</f>
        <v>0</v>
      </c>
      <c r="E64" s="3">
        <f>vlookup($A64, 'Awario - Full'!$A$2:N993, 6, false)</f>
        <v>0</v>
      </c>
      <c r="F64" s="20">
        <f t="shared" si="1"/>
        <v>0</v>
      </c>
      <c r="G64" s="20" t="b">
        <f t="shared" si="2"/>
        <v>1</v>
      </c>
      <c r="H64" s="21" t="str">
        <f t="shared" si="3"/>
        <v/>
      </c>
      <c r="I64" s="3">
        <f t="shared" si="4"/>
        <v>-0.6753083961</v>
      </c>
      <c r="J64" s="3">
        <f t="shared" si="5"/>
        <v>-0.3612883497</v>
      </c>
      <c r="K64" s="22" t="str">
        <f t="shared" si="6"/>
        <v/>
      </c>
      <c r="L64" s="3">
        <f t="shared" si="7"/>
        <v>-0.5182983729</v>
      </c>
      <c r="M64" s="7" t="b">
        <f>if(iferror(VLOOKUP($A64, NIL!$A$2:$G993, 1, false), false), true, false)</f>
        <v>1</v>
      </c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"/>
      <c r="Z64" s="1"/>
    </row>
    <row r="65">
      <c r="A65" s="19">
        <v>1464.0</v>
      </c>
      <c r="B65" s="17" t="s">
        <v>129</v>
      </c>
      <c r="C65" s="3">
        <f>vlookup($A65, 'Awario - Full'!$A$2:L993, 5, false)</f>
        <v>0</v>
      </c>
      <c r="D65" s="3">
        <f>vlookup($A65, 'Awario - Full'!$A$2:M993, 4, false)</f>
        <v>0</v>
      </c>
      <c r="E65" s="3">
        <f>vlookup($A65, 'Awario - Full'!$A$2:N993, 6, false)</f>
        <v>0</v>
      </c>
      <c r="F65" s="20">
        <f t="shared" si="1"/>
        <v>0</v>
      </c>
      <c r="G65" s="20" t="b">
        <f t="shared" si="2"/>
        <v>1</v>
      </c>
      <c r="H65" s="21" t="str">
        <f t="shared" si="3"/>
        <v/>
      </c>
      <c r="I65" s="3">
        <f t="shared" si="4"/>
        <v>-0.6753083961</v>
      </c>
      <c r="J65" s="3">
        <f t="shared" si="5"/>
        <v>-0.8876481006</v>
      </c>
      <c r="K65" s="22" t="str">
        <f t="shared" si="6"/>
        <v/>
      </c>
      <c r="L65" s="3">
        <f t="shared" si="7"/>
        <v>-0.7814782483</v>
      </c>
      <c r="M65" s="7" t="b">
        <f>if(iferror(VLOOKUP($A65, NIL!$A$2:$G993, 1, false), false), true, false)</f>
        <v>1</v>
      </c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"/>
      <c r="Z65" s="1"/>
    </row>
    <row r="66">
      <c r="A66" s="19">
        <v>1468.0</v>
      </c>
      <c r="B66" s="17" t="s">
        <v>317</v>
      </c>
      <c r="C66" s="3">
        <f>vlookup($A66, 'Awario - Full'!$A$2:L993, 5, false)</f>
        <v>0</v>
      </c>
      <c r="D66" s="3">
        <f>vlookup($A66, 'Awario - Full'!$A$2:M993, 4, false)</f>
        <v>0</v>
      </c>
      <c r="E66" s="3">
        <f>vlookup($A66, 'Awario - Full'!$A$2:N993, 6, false)</f>
        <v>0</v>
      </c>
      <c r="F66" s="20">
        <f t="shared" si="1"/>
        <v>0</v>
      </c>
      <c r="G66" s="20" t="b">
        <f t="shared" si="2"/>
        <v>1</v>
      </c>
      <c r="H66" s="21" t="str">
        <f t="shared" si="3"/>
        <v/>
      </c>
      <c r="I66" s="3">
        <f t="shared" si="4"/>
        <v>-0.6753083961</v>
      </c>
      <c r="J66" s="3">
        <f t="shared" si="5"/>
        <v>-0.8876481006</v>
      </c>
      <c r="K66" s="22" t="str">
        <f t="shared" si="6"/>
        <v/>
      </c>
      <c r="L66" s="3">
        <f t="shared" si="7"/>
        <v>-0.7814782483</v>
      </c>
      <c r="M66" s="7" t="b">
        <f>if(iferror(VLOOKUP($A66, NIL!$A$2:$G993, 1, false), false), true, false)</f>
        <v>1</v>
      </c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"/>
      <c r="Z66" s="1"/>
    </row>
    <row r="67">
      <c r="A67" s="19">
        <v>1470.0</v>
      </c>
      <c r="B67" s="17" t="s">
        <v>132</v>
      </c>
      <c r="C67" s="3">
        <f>vlookup($A67, 'Awario - Full'!$A$2:L993, 5, false)</f>
        <v>0</v>
      </c>
      <c r="D67" s="3">
        <f>vlookup($A67, 'Awario - Full'!$A$2:M993, 4, false)</f>
        <v>0</v>
      </c>
      <c r="E67" s="3">
        <f>vlookup($A67, 'Awario - Full'!$A$2:N993, 6, false)</f>
        <v>0</v>
      </c>
      <c r="F67" s="20">
        <f t="shared" si="1"/>
        <v>0</v>
      </c>
      <c r="G67" s="20" t="b">
        <f t="shared" si="2"/>
        <v>1</v>
      </c>
      <c r="H67" s="21" t="str">
        <f t="shared" si="3"/>
        <v/>
      </c>
      <c r="I67" s="3">
        <f t="shared" si="4"/>
        <v>-0.6753083961</v>
      </c>
      <c r="J67" s="3">
        <f t="shared" si="5"/>
        <v>-0.8876481006</v>
      </c>
      <c r="K67" s="22" t="str">
        <f t="shared" si="6"/>
        <v/>
      </c>
      <c r="L67" s="3">
        <f t="shared" si="7"/>
        <v>-0.7814782483</v>
      </c>
      <c r="M67" s="7" t="b">
        <f>if(iferror(VLOOKUP($A67, NIL!$A$2:$G993, 1, false), false), true, false)</f>
        <v>1</v>
      </c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"/>
      <c r="Z67" s="1"/>
    </row>
    <row r="68">
      <c r="A68" s="19">
        <v>1476.0</v>
      </c>
      <c r="B68" s="17" t="s">
        <v>133</v>
      </c>
      <c r="C68" s="3">
        <f>vlookup($A68, 'Awario - Full'!$A$2:L993, 5, false)</f>
        <v>5</v>
      </c>
      <c r="D68" s="3">
        <f>vlookup($A68, 'Awario - Full'!$A$2:M993, 4, false)</f>
        <v>0</v>
      </c>
      <c r="E68" s="3">
        <f>vlookup($A68, 'Awario - Full'!$A$2:N993, 6, false)</f>
        <v>3726</v>
      </c>
      <c r="F68" s="20">
        <f t="shared" si="1"/>
        <v>3.571242851</v>
      </c>
      <c r="G68" s="20" t="b">
        <f t="shared" si="2"/>
        <v>1</v>
      </c>
      <c r="H68" s="21" t="str">
        <f t="shared" si="3"/>
        <v/>
      </c>
      <c r="I68" s="3">
        <f t="shared" si="4"/>
        <v>1.501844229</v>
      </c>
      <c r="J68" s="3">
        <f t="shared" si="5"/>
        <v>1.744150654</v>
      </c>
      <c r="K68" s="22" t="str">
        <f t="shared" si="6"/>
        <v/>
      </c>
      <c r="L68" s="3">
        <f t="shared" si="7"/>
        <v>1.622997441</v>
      </c>
      <c r="M68" s="7" t="b">
        <f>if(iferror(VLOOKUP($A68, NIL!$A$2:$G993, 1, false), false), true, false)</f>
        <v>1</v>
      </c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"/>
      <c r="Z68" s="1"/>
    </row>
    <row r="69">
      <c r="A69" s="19">
        <v>1480.0</v>
      </c>
      <c r="B69" s="17" t="s">
        <v>111</v>
      </c>
      <c r="C69" s="3">
        <f>vlookup($A69, 'Awario - Full'!$A$2:L993, 5, false)</f>
        <v>5</v>
      </c>
      <c r="D69" s="3">
        <f>vlookup($A69, 'Awario - Full'!$A$2:M993, 4, false)</f>
        <v>0</v>
      </c>
      <c r="E69" s="3">
        <f>vlookup($A69, 'Awario - Full'!$A$2:N993, 6, false)</f>
        <v>1962</v>
      </c>
      <c r="F69" s="20">
        <f t="shared" si="1"/>
        <v>3.292699003</v>
      </c>
      <c r="G69" s="20" t="b">
        <f t="shared" si="2"/>
        <v>1</v>
      </c>
      <c r="H69" s="21" t="str">
        <f t="shared" si="3"/>
        <v/>
      </c>
      <c r="I69" s="3">
        <f t="shared" si="4"/>
        <v>1.332034307</v>
      </c>
      <c r="J69" s="3">
        <f t="shared" si="5"/>
        <v>1.744150654</v>
      </c>
      <c r="K69" s="22" t="str">
        <f t="shared" si="6"/>
        <v/>
      </c>
      <c r="L69" s="3">
        <f t="shared" si="7"/>
        <v>1.538092481</v>
      </c>
      <c r="M69" s="7" t="b">
        <f>if(iferror(VLOOKUP($A69, NIL!$A$2:$G993, 1, false), false), true, false)</f>
        <v>1</v>
      </c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"/>
      <c r="Z69" s="1"/>
    </row>
    <row r="70">
      <c r="A70" s="19">
        <v>1481.0</v>
      </c>
      <c r="B70" s="17" t="s">
        <v>134</v>
      </c>
      <c r="C70" s="3">
        <f>vlookup($A70, 'Awario - Full'!$A$2:L993, 5, false)</f>
        <v>0</v>
      </c>
      <c r="D70" s="3">
        <f>vlookup($A70, 'Awario - Full'!$A$2:M993, 4, false)</f>
        <v>0</v>
      </c>
      <c r="E70" s="3">
        <f>vlookup($A70, 'Awario - Full'!$A$2:N993, 6, false)</f>
        <v>0</v>
      </c>
      <c r="F70" s="20">
        <f t="shared" si="1"/>
        <v>0</v>
      </c>
      <c r="G70" s="20" t="b">
        <f t="shared" si="2"/>
        <v>1</v>
      </c>
      <c r="H70" s="21" t="str">
        <f t="shared" si="3"/>
        <v/>
      </c>
      <c r="I70" s="3">
        <f t="shared" si="4"/>
        <v>-0.6753083961</v>
      </c>
      <c r="J70" s="3">
        <f t="shared" si="5"/>
        <v>-0.8876481006</v>
      </c>
      <c r="K70" s="22" t="str">
        <f t="shared" si="6"/>
        <v/>
      </c>
      <c r="L70" s="3">
        <f t="shared" si="7"/>
        <v>-0.7814782483</v>
      </c>
      <c r="M70" s="7" t="b">
        <f>if(iferror(VLOOKUP($A70, NIL!$A$2:$G993, 1, false), false), true, false)</f>
        <v>1</v>
      </c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"/>
      <c r="Z70" s="1"/>
    </row>
    <row r="71">
      <c r="A71" s="19">
        <v>1493.0</v>
      </c>
      <c r="B71" s="17" t="s">
        <v>136</v>
      </c>
      <c r="C71" s="3">
        <f>vlookup($A71, 'Awario - Full'!$A$2:L993, 5, false)</f>
        <v>1</v>
      </c>
      <c r="D71" s="3">
        <f>vlookup($A71, 'Awario - Full'!$A$2:M993, 4, false)</f>
        <v>0</v>
      </c>
      <c r="E71" s="3">
        <f>vlookup($A71, 'Awario - Full'!$A$2:N993, 6, false)</f>
        <v>0</v>
      </c>
      <c r="F71" s="20">
        <f t="shared" si="1"/>
        <v>0</v>
      </c>
      <c r="G71" s="20" t="b">
        <f t="shared" si="2"/>
        <v>1</v>
      </c>
      <c r="H71" s="21" t="str">
        <f t="shared" si="3"/>
        <v/>
      </c>
      <c r="I71" s="3">
        <f t="shared" si="4"/>
        <v>-0.6753083961</v>
      </c>
      <c r="J71" s="3">
        <f t="shared" si="5"/>
        <v>-0.3612883497</v>
      </c>
      <c r="K71" s="22" t="str">
        <f t="shared" si="6"/>
        <v/>
      </c>
      <c r="L71" s="3">
        <f t="shared" si="7"/>
        <v>-0.5182983729</v>
      </c>
      <c r="M71" s="7" t="b">
        <f>if(iferror(VLOOKUP($A71, NIL!$A$2:$G993, 1, false), false), true, false)</f>
        <v>1</v>
      </c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"/>
      <c r="Z71" s="1"/>
    </row>
    <row r="72">
      <c r="A72" s="19">
        <v>1505.0</v>
      </c>
      <c r="B72" s="17" t="s">
        <v>137</v>
      </c>
      <c r="C72" s="3">
        <f>vlookup($A72, 'Awario - Full'!$A$2:L993, 5, false)</f>
        <v>0</v>
      </c>
      <c r="D72" s="3">
        <f>vlookup($A72, 'Awario - Full'!$A$2:M993, 4, false)</f>
        <v>0</v>
      </c>
      <c r="E72" s="3">
        <f>vlookup($A72, 'Awario - Full'!$A$2:N993, 6, false)</f>
        <v>0</v>
      </c>
      <c r="F72" s="20">
        <f t="shared" si="1"/>
        <v>0</v>
      </c>
      <c r="G72" s="20" t="b">
        <f t="shared" si="2"/>
        <v>1</v>
      </c>
      <c r="H72" s="21" t="str">
        <f t="shared" si="3"/>
        <v/>
      </c>
      <c r="I72" s="3">
        <f t="shared" si="4"/>
        <v>-0.6753083961</v>
      </c>
      <c r="J72" s="3">
        <f t="shared" si="5"/>
        <v>-0.8876481006</v>
      </c>
      <c r="K72" s="22" t="str">
        <f t="shared" si="6"/>
        <v/>
      </c>
      <c r="L72" s="3">
        <f t="shared" si="7"/>
        <v>-0.7814782483</v>
      </c>
      <c r="M72" s="7" t="b">
        <f>if(iferror(VLOOKUP($A72, NIL!$A$2:$G993, 1, false), false), true, false)</f>
        <v>1</v>
      </c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"/>
      <c r="Z72" s="1"/>
    </row>
    <row r="73">
      <c r="A73" s="19">
        <v>1516.0</v>
      </c>
      <c r="B73" s="17" t="s">
        <v>138</v>
      </c>
      <c r="C73" s="3">
        <f>vlookup($A73, 'Awario - Full'!$A$2:L993, 5, false)</f>
        <v>0</v>
      </c>
      <c r="D73" s="3">
        <f>vlookup($A73, 'Awario - Full'!$A$2:M993, 4, false)</f>
        <v>0</v>
      </c>
      <c r="E73" s="3">
        <f>vlookup($A73, 'Awario - Full'!$A$2:N993, 6, false)</f>
        <v>0</v>
      </c>
      <c r="F73" s="20">
        <f t="shared" si="1"/>
        <v>0</v>
      </c>
      <c r="G73" s="20" t="b">
        <f t="shared" si="2"/>
        <v>1</v>
      </c>
      <c r="H73" s="21" t="str">
        <f t="shared" si="3"/>
        <v/>
      </c>
      <c r="I73" s="3">
        <f t="shared" si="4"/>
        <v>-0.6753083961</v>
      </c>
      <c r="J73" s="3">
        <f t="shared" si="5"/>
        <v>-0.8876481006</v>
      </c>
      <c r="K73" s="22" t="str">
        <f t="shared" si="6"/>
        <v/>
      </c>
      <c r="L73" s="3">
        <f t="shared" si="7"/>
        <v>-0.7814782483</v>
      </c>
      <c r="M73" s="7" t="b">
        <f>if(iferror(VLOOKUP($A73, NIL!$A$2:$G993, 1, false), false), true, false)</f>
        <v>1</v>
      </c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"/>
      <c r="Z73" s="1"/>
    </row>
    <row r="74">
      <c r="A74" s="19">
        <v>1517.0</v>
      </c>
      <c r="B74" s="17" t="s">
        <v>140</v>
      </c>
      <c r="C74" s="3">
        <f>vlookup($A74, 'Awario - Full'!$A$2:L993, 5, false)</f>
        <v>2</v>
      </c>
      <c r="D74" s="3">
        <f>vlookup($A74, 'Awario - Full'!$A$2:M993, 4, false)</f>
        <v>0</v>
      </c>
      <c r="E74" s="3">
        <f>vlookup($A74, 'Awario - Full'!$A$2:N993, 6, false)</f>
        <v>0</v>
      </c>
      <c r="F74" s="20">
        <f t="shared" si="1"/>
        <v>0</v>
      </c>
      <c r="G74" s="20" t="b">
        <f t="shared" si="2"/>
        <v>1</v>
      </c>
      <c r="H74" s="21" t="str">
        <f t="shared" si="3"/>
        <v/>
      </c>
      <c r="I74" s="3">
        <f t="shared" si="4"/>
        <v>-0.6753083961</v>
      </c>
      <c r="J74" s="3">
        <f t="shared" si="5"/>
        <v>0.1650714012</v>
      </c>
      <c r="K74" s="22" t="str">
        <f t="shared" si="6"/>
        <v/>
      </c>
      <c r="L74" s="3">
        <f t="shared" si="7"/>
        <v>-0.2551184975</v>
      </c>
      <c r="M74" s="7" t="b">
        <f>if(iferror(VLOOKUP($A74, NIL!$A$2:$G993, 1, false), false), true, false)</f>
        <v>1</v>
      </c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"/>
      <c r="Z74" s="1"/>
    </row>
    <row r="75">
      <c r="A75" s="19">
        <v>1518.0</v>
      </c>
      <c r="B75" s="17" t="s">
        <v>141</v>
      </c>
      <c r="C75" s="3">
        <f>vlookup($A75, 'Awario - Full'!$A$2:L993, 5, false)</f>
        <v>0</v>
      </c>
      <c r="D75" s="3">
        <f>vlookup($A75, 'Awario - Full'!$A$2:M993, 4, false)</f>
        <v>0</v>
      </c>
      <c r="E75" s="3">
        <f>vlookup($A75, 'Awario - Full'!$A$2:N993, 6, false)</f>
        <v>0</v>
      </c>
      <c r="F75" s="20">
        <f t="shared" si="1"/>
        <v>0</v>
      </c>
      <c r="G75" s="20" t="b">
        <f t="shared" si="2"/>
        <v>1</v>
      </c>
      <c r="H75" s="21" t="str">
        <f t="shared" si="3"/>
        <v/>
      </c>
      <c r="I75" s="3">
        <f t="shared" si="4"/>
        <v>-0.6753083961</v>
      </c>
      <c r="J75" s="3">
        <f t="shared" si="5"/>
        <v>-0.8876481006</v>
      </c>
      <c r="K75" s="22" t="str">
        <f t="shared" si="6"/>
        <v/>
      </c>
      <c r="L75" s="3">
        <f t="shared" si="7"/>
        <v>-0.7814782483</v>
      </c>
      <c r="M75" s="7" t="b">
        <f>if(iferror(VLOOKUP($A75, NIL!$A$2:$G993, 1, false), false), true, false)</f>
        <v>1</v>
      </c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"/>
      <c r="Z75" s="1"/>
    </row>
    <row r="76">
      <c r="A76" s="19">
        <v>1519.0</v>
      </c>
      <c r="B76" s="17" t="s">
        <v>142</v>
      </c>
      <c r="C76" s="3">
        <f>vlookup($A76, 'Awario - Full'!$A$2:L993, 5, false)</f>
        <v>0</v>
      </c>
      <c r="D76" s="3">
        <f>vlookup($A76, 'Awario - Full'!$A$2:M993, 4, false)</f>
        <v>0</v>
      </c>
      <c r="E76" s="3">
        <f>vlookup($A76, 'Awario - Full'!$A$2:N993, 6, false)</f>
        <v>0</v>
      </c>
      <c r="F76" s="20">
        <f t="shared" si="1"/>
        <v>0</v>
      </c>
      <c r="G76" s="20" t="b">
        <f t="shared" si="2"/>
        <v>1</v>
      </c>
      <c r="H76" s="21" t="str">
        <f t="shared" si="3"/>
        <v/>
      </c>
      <c r="I76" s="3">
        <f t="shared" si="4"/>
        <v>-0.6753083961</v>
      </c>
      <c r="J76" s="3">
        <f t="shared" si="5"/>
        <v>-0.8876481006</v>
      </c>
      <c r="K76" s="22" t="str">
        <f t="shared" si="6"/>
        <v/>
      </c>
      <c r="L76" s="3">
        <f t="shared" si="7"/>
        <v>-0.7814782483</v>
      </c>
      <c r="M76" s="7" t="b">
        <f>if(iferror(VLOOKUP($A76, NIL!$A$2:$G993, 1, false), false), true, false)</f>
        <v>1</v>
      </c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"/>
      <c r="Z76" s="1"/>
    </row>
    <row r="77">
      <c r="A77" s="19">
        <v>1529.0</v>
      </c>
      <c r="B77" s="17" t="s">
        <v>143</v>
      </c>
      <c r="C77" s="3">
        <f>vlookup($A77, 'Awario - Full'!$A$2:L993, 5, false)</f>
        <v>0</v>
      </c>
      <c r="D77" s="3">
        <f>vlookup($A77, 'Awario - Full'!$A$2:M993, 4, false)</f>
        <v>0</v>
      </c>
      <c r="E77" s="3">
        <f>vlookup($A77, 'Awario - Full'!$A$2:N993, 6, false)</f>
        <v>0</v>
      </c>
      <c r="F77" s="20">
        <f t="shared" si="1"/>
        <v>0</v>
      </c>
      <c r="G77" s="20" t="b">
        <f t="shared" si="2"/>
        <v>1</v>
      </c>
      <c r="H77" s="21" t="str">
        <f t="shared" si="3"/>
        <v/>
      </c>
      <c r="I77" s="3">
        <f t="shared" si="4"/>
        <v>-0.6753083961</v>
      </c>
      <c r="J77" s="3">
        <f t="shared" si="5"/>
        <v>-0.8876481006</v>
      </c>
      <c r="K77" s="22" t="str">
        <f t="shared" si="6"/>
        <v/>
      </c>
      <c r="L77" s="3">
        <f t="shared" si="7"/>
        <v>-0.7814782483</v>
      </c>
      <c r="M77" s="7" t="b">
        <f>if(iferror(VLOOKUP($A77, NIL!$A$2:$G993, 1, false), false), true, false)</f>
        <v>1</v>
      </c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"/>
      <c r="Z77" s="1"/>
    </row>
    <row r="78">
      <c r="A78" s="19">
        <v>1552.0</v>
      </c>
      <c r="B78" s="17" t="s">
        <v>144</v>
      </c>
      <c r="C78" s="3">
        <f>vlookup($A78, 'Awario - Full'!$A$2:L993, 5, false)</f>
        <v>1</v>
      </c>
      <c r="D78" s="3">
        <f>vlookup($A78, 'Awario - Full'!$A$2:M993, 4, false)</f>
        <v>0</v>
      </c>
      <c r="E78" s="3">
        <f>vlookup($A78, 'Awario - Full'!$A$2:N993, 6, false)</f>
        <v>1</v>
      </c>
      <c r="F78" s="20">
        <f t="shared" si="1"/>
        <v>0</v>
      </c>
      <c r="G78" s="20" t="b">
        <f t="shared" si="2"/>
        <v>1</v>
      </c>
      <c r="H78" s="21" t="str">
        <f t="shared" si="3"/>
        <v/>
      </c>
      <c r="I78" s="3">
        <f t="shared" si="4"/>
        <v>-0.6753083961</v>
      </c>
      <c r="J78" s="3">
        <f t="shared" si="5"/>
        <v>-0.3612883497</v>
      </c>
      <c r="K78" s="22" t="str">
        <f t="shared" si="6"/>
        <v/>
      </c>
      <c r="L78" s="3">
        <f t="shared" si="7"/>
        <v>-0.5182983729</v>
      </c>
      <c r="M78" s="7" t="b">
        <f>if(iferror(VLOOKUP($A78, NIL!$A$2:$G993, 1, false), false), true, false)</f>
        <v>1</v>
      </c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"/>
      <c r="Z78" s="1"/>
    </row>
    <row r="79">
      <c r="A79" s="19">
        <v>1569.0</v>
      </c>
      <c r="B79" s="17" t="s">
        <v>146</v>
      </c>
      <c r="C79" s="3">
        <f>vlookup($A79, 'Awario - Full'!$A$2:L993, 5, false)</f>
        <v>0</v>
      </c>
      <c r="D79" s="3">
        <f>vlookup($A79, 'Awario - Full'!$A$2:M993, 4, false)</f>
        <v>0</v>
      </c>
      <c r="E79" s="3">
        <f>vlookup($A79, 'Awario - Full'!$A$2:N993, 6, false)</f>
        <v>0</v>
      </c>
      <c r="F79" s="20">
        <f t="shared" si="1"/>
        <v>0</v>
      </c>
      <c r="G79" s="20" t="b">
        <f t="shared" si="2"/>
        <v>1</v>
      </c>
      <c r="H79" s="21" t="str">
        <f t="shared" si="3"/>
        <v/>
      </c>
      <c r="I79" s="3">
        <f t="shared" si="4"/>
        <v>-0.6753083961</v>
      </c>
      <c r="J79" s="3">
        <f t="shared" si="5"/>
        <v>-0.8876481006</v>
      </c>
      <c r="K79" s="22" t="str">
        <f t="shared" si="6"/>
        <v/>
      </c>
      <c r="L79" s="3">
        <f t="shared" si="7"/>
        <v>-0.7814782483</v>
      </c>
      <c r="M79" s="7" t="b">
        <f>if(iferror(VLOOKUP($A79, NIL!$A$2:$G993, 1, false), false), true, false)</f>
        <v>1</v>
      </c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"/>
      <c r="Z79" s="1"/>
    </row>
    <row r="80">
      <c r="A80" s="19">
        <v>1571.0</v>
      </c>
      <c r="B80" s="17" t="s">
        <v>302</v>
      </c>
      <c r="C80" s="3">
        <f>vlookup($A80, 'Awario - Full'!$A$2:L993, 5, false)</f>
        <v>5</v>
      </c>
      <c r="D80" s="3">
        <f>vlookup($A80, 'Awario - Full'!$A$2:M993, 4, false)</f>
        <v>0</v>
      </c>
      <c r="E80" s="3">
        <f>vlookup($A80, 'Awario - Full'!$A$2:N993, 6, false)</f>
        <v>54373</v>
      </c>
      <c r="F80" s="20">
        <f t="shared" si="1"/>
        <v>4.735383296</v>
      </c>
      <c r="G80" s="20" t="b">
        <f t="shared" si="2"/>
        <v>1</v>
      </c>
      <c r="H80" s="21" t="str">
        <f t="shared" si="3"/>
        <v/>
      </c>
      <c r="I80" s="3">
        <f t="shared" si="4"/>
        <v>2.211544334</v>
      </c>
      <c r="J80" s="3">
        <f t="shared" si="5"/>
        <v>1.744150654</v>
      </c>
      <c r="K80" s="22" t="str">
        <f t="shared" si="6"/>
        <v/>
      </c>
      <c r="L80" s="3">
        <f t="shared" si="7"/>
        <v>1.977847494</v>
      </c>
      <c r="M80" s="7" t="b">
        <f>if(iferror(VLOOKUP($A80, NIL!$A$2:$G993, 1, false), false), true, false)</f>
        <v>1</v>
      </c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"/>
      <c r="Z80" s="1"/>
    </row>
    <row r="81">
      <c r="A81" s="19">
        <v>1581.0</v>
      </c>
      <c r="B81" s="17" t="s">
        <v>147</v>
      </c>
      <c r="C81" s="3">
        <f>vlookup($A81, 'Awario - Full'!$A$2:L993, 5, false)</f>
        <v>1</v>
      </c>
      <c r="D81" s="3">
        <f>vlookup($A81, 'Awario - Full'!$A$2:M993, 4, false)</f>
        <v>562</v>
      </c>
      <c r="E81" s="3">
        <f>vlookup($A81, 'Awario - Full'!$A$2:N993, 6, false)</f>
        <v>959</v>
      </c>
      <c r="F81" s="20">
        <f t="shared" si="1"/>
        <v>2.981818607</v>
      </c>
      <c r="G81" s="20" t="b">
        <f t="shared" si="2"/>
        <v>1</v>
      </c>
      <c r="H81" s="21" t="str">
        <f t="shared" si="3"/>
        <v/>
      </c>
      <c r="I81" s="3">
        <f t="shared" si="4"/>
        <v>1.142510912</v>
      </c>
      <c r="J81" s="3">
        <f t="shared" si="5"/>
        <v>-0.3612883497</v>
      </c>
      <c r="K81" s="22" t="str">
        <f t="shared" si="6"/>
        <v/>
      </c>
      <c r="L81" s="3">
        <f t="shared" si="7"/>
        <v>0.3906112813</v>
      </c>
      <c r="M81" s="7" t="b">
        <f>if(iferror(VLOOKUP($A81, NIL!$A$2:$G993, 1, false), false), true, false)</f>
        <v>1</v>
      </c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"/>
      <c r="Z81" s="1"/>
    </row>
    <row r="82">
      <c r="A82" s="19">
        <v>1586.0</v>
      </c>
      <c r="B82" s="17" t="s">
        <v>148</v>
      </c>
      <c r="C82" s="3">
        <f>vlookup($A82, 'Awario - Full'!$A$2:L993, 5, false)</f>
        <v>2</v>
      </c>
      <c r="D82" s="3">
        <f>vlookup($A82, 'Awario - Full'!$A$2:M993, 4, false)</f>
        <v>0</v>
      </c>
      <c r="E82" s="3">
        <f>vlookup($A82, 'Awario - Full'!$A$2:N993, 6, false)</f>
        <v>0</v>
      </c>
      <c r="F82" s="20">
        <f t="shared" si="1"/>
        <v>0</v>
      </c>
      <c r="G82" s="20" t="b">
        <f t="shared" si="2"/>
        <v>1</v>
      </c>
      <c r="H82" s="21" t="str">
        <f t="shared" si="3"/>
        <v/>
      </c>
      <c r="I82" s="3">
        <f t="shared" si="4"/>
        <v>-0.6753083961</v>
      </c>
      <c r="J82" s="3">
        <f t="shared" si="5"/>
        <v>0.1650714012</v>
      </c>
      <c r="K82" s="22" t="str">
        <f t="shared" si="6"/>
        <v/>
      </c>
      <c r="L82" s="3">
        <f t="shared" si="7"/>
        <v>-0.2551184975</v>
      </c>
      <c r="M82" s="7" t="b">
        <f>if(iferror(VLOOKUP($A82, NIL!$A$2:$G993, 1, false), false), true, false)</f>
        <v>1</v>
      </c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"/>
      <c r="Z82" s="1"/>
    </row>
    <row r="83">
      <c r="A83" s="19">
        <v>1590.0</v>
      </c>
      <c r="B83" s="17" t="s">
        <v>149</v>
      </c>
      <c r="C83" s="3">
        <f>vlookup($A83, 'Awario - Full'!$A$2:L993, 5, false)</f>
        <v>0</v>
      </c>
      <c r="D83" s="3">
        <f>vlookup($A83, 'Awario - Full'!$A$2:M993, 4, false)</f>
        <v>0</v>
      </c>
      <c r="E83" s="3">
        <f>vlookup($A83, 'Awario - Full'!$A$2:N993, 6, false)</f>
        <v>0</v>
      </c>
      <c r="F83" s="20">
        <f t="shared" si="1"/>
        <v>0</v>
      </c>
      <c r="G83" s="20" t="b">
        <f t="shared" si="2"/>
        <v>1</v>
      </c>
      <c r="H83" s="21" t="str">
        <f t="shared" si="3"/>
        <v/>
      </c>
      <c r="I83" s="3">
        <f t="shared" si="4"/>
        <v>-0.6753083961</v>
      </c>
      <c r="J83" s="3">
        <f t="shared" si="5"/>
        <v>-0.8876481006</v>
      </c>
      <c r="K83" s="22" t="str">
        <f t="shared" si="6"/>
        <v/>
      </c>
      <c r="L83" s="3">
        <f t="shared" si="7"/>
        <v>-0.7814782483</v>
      </c>
      <c r="M83" s="7" t="b">
        <f>if(iferror(VLOOKUP($A83, NIL!$A$2:$G993, 1, false), false), true, false)</f>
        <v>1</v>
      </c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"/>
      <c r="Z83" s="1"/>
    </row>
    <row r="84">
      <c r="A84" s="19">
        <v>1591.0</v>
      </c>
      <c r="B84" s="17" t="s">
        <v>150</v>
      </c>
      <c r="C84" s="3">
        <f>vlookup($A84, 'Awario - Full'!$A$2:L993, 5, false)</f>
        <v>5</v>
      </c>
      <c r="D84" s="11">
        <f>vlookup($A84, 'Awario - Full'!$A$2:M993, 4, false)</f>
        <v>290245</v>
      </c>
      <c r="E84" s="3">
        <f>vlookup($A84, 'Awario - Full'!$A$2:N993, 6, false)</f>
        <v>109127</v>
      </c>
      <c r="F84" s="20">
        <f t="shared" si="1"/>
        <v>5.037932216</v>
      </c>
      <c r="G84" s="20" t="b">
        <f t="shared" si="2"/>
        <v>0</v>
      </c>
      <c r="H84" s="21">
        <f t="shared" si="3"/>
        <v>-0.6240176403</v>
      </c>
      <c r="I84" s="3">
        <f t="shared" si="4"/>
        <v>2.395988575</v>
      </c>
      <c r="J84" s="3">
        <f t="shared" si="5"/>
        <v>1.744150654</v>
      </c>
      <c r="K84" s="22">
        <f t="shared" si="6"/>
        <v>-0.3096965639</v>
      </c>
      <c r="L84" s="3">
        <f t="shared" si="7"/>
        <v>1.276814222</v>
      </c>
      <c r="M84" s="7" t="b">
        <f>if(iferror(VLOOKUP($A84, NIL!$A$2:$G993, 1, false), false), true, false)</f>
        <v>1</v>
      </c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"/>
      <c r="Z84" s="1"/>
    </row>
    <row r="85">
      <c r="A85" s="19">
        <v>1595.0</v>
      </c>
      <c r="B85" s="17" t="s">
        <v>90</v>
      </c>
      <c r="C85" s="3">
        <f>vlookup($A85, 'Awario - Full'!$A$2:L993, 5, false)</f>
        <v>5</v>
      </c>
      <c r="D85" s="3">
        <f>vlookup($A85, 'Awario - Full'!$A$2:M993, 4, false)</f>
        <v>0</v>
      </c>
      <c r="E85" s="3">
        <f>vlookup($A85, 'Awario - Full'!$A$2:N993, 6, false)</f>
        <v>3684</v>
      </c>
      <c r="F85" s="20">
        <f t="shared" si="1"/>
        <v>3.566319622</v>
      </c>
      <c r="G85" s="20" t="b">
        <f t="shared" si="2"/>
        <v>1</v>
      </c>
      <c r="H85" s="21" t="str">
        <f t="shared" si="3"/>
        <v/>
      </c>
      <c r="I85" s="3">
        <f t="shared" si="4"/>
        <v>1.498842859</v>
      </c>
      <c r="J85" s="3">
        <f t="shared" si="5"/>
        <v>1.744150654</v>
      </c>
      <c r="K85" s="22" t="str">
        <f t="shared" si="6"/>
        <v/>
      </c>
      <c r="L85" s="3">
        <f t="shared" si="7"/>
        <v>1.621496756</v>
      </c>
      <c r="M85" s="7" t="b">
        <f>if(iferror(VLOOKUP($A85, NIL!$A$2:$G993, 1, false), false), true, false)</f>
        <v>1</v>
      </c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"/>
      <c r="Z85" s="1"/>
    </row>
    <row r="86">
      <c r="A86" s="19">
        <v>1597.0</v>
      </c>
      <c r="B86" s="17" t="s">
        <v>94</v>
      </c>
      <c r="C86" s="3">
        <f>vlookup($A86, 'Awario - Full'!$A$2:L993, 5, false)</f>
        <v>5</v>
      </c>
      <c r="D86" s="3">
        <f>vlookup($A86, 'Awario - Full'!$A$2:M993, 4, false)</f>
        <v>626</v>
      </c>
      <c r="E86" s="3">
        <f>vlookup($A86, 'Awario - Full'!$A$2:N993, 6, false)</f>
        <v>2388</v>
      </c>
      <c r="F86" s="20">
        <f t="shared" si="1"/>
        <v>3.378034322</v>
      </c>
      <c r="G86" s="20" t="b">
        <f t="shared" si="2"/>
        <v>1</v>
      </c>
      <c r="H86" s="21" t="str">
        <f t="shared" si="3"/>
        <v/>
      </c>
      <c r="I86" s="3">
        <f t="shared" si="4"/>
        <v>1.384057657</v>
      </c>
      <c r="J86" s="3">
        <f t="shared" si="5"/>
        <v>1.744150654</v>
      </c>
      <c r="K86" s="22" t="str">
        <f t="shared" si="6"/>
        <v/>
      </c>
      <c r="L86" s="3">
        <f t="shared" si="7"/>
        <v>1.564104155</v>
      </c>
      <c r="M86" s="7" t="b">
        <f>if(iferror(VLOOKUP($A86, NIL!$A$2:$G993, 1, false), false), true, false)</f>
        <v>1</v>
      </c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"/>
      <c r="Z86" s="1"/>
    </row>
    <row r="87">
      <c r="A87" s="19">
        <v>1606.0</v>
      </c>
      <c r="B87" s="17" t="s">
        <v>155</v>
      </c>
      <c r="C87" s="3">
        <f>vlookup($A87, 'Awario - Full'!$A$2:L993, 5, false)</f>
        <v>5</v>
      </c>
      <c r="D87" s="3">
        <f>vlookup($A87, 'Awario - Full'!$A$2:M993, 4, false)</f>
        <v>0</v>
      </c>
      <c r="E87" s="3">
        <f>vlookup($A87, 'Awario - Full'!$A$2:N993, 6, false)</f>
        <v>3457</v>
      </c>
      <c r="F87" s="20">
        <f t="shared" si="1"/>
        <v>3.53869938</v>
      </c>
      <c r="G87" s="20" t="b">
        <f t="shared" si="2"/>
        <v>1</v>
      </c>
      <c r="H87" s="21" t="str">
        <f t="shared" si="3"/>
        <v/>
      </c>
      <c r="I87" s="3">
        <f t="shared" si="4"/>
        <v>1.482004608</v>
      </c>
      <c r="J87" s="3">
        <f t="shared" si="5"/>
        <v>1.744150654</v>
      </c>
      <c r="K87" s="22" t="str">
        <f t="shared" si="6"/>
        <v/>
      </c>
      <c r="L87" s="3">
        <f t="shared" si="7"/>
        <v>1.613077631</v>
      </c>
      <c r="M87" s="7" t="b">
        <f>if(iferror(VLOOKUP($A87, NIL!$A$2:$G993, 1, false), false), true, false)</f>
        <v>1</v>
      </c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"/>
      <c r="Z87" s="1"/>
    </row>
    <row r="88">
      <c r="A88" s="19">
        <v>1607.0</v>
      </c>
      <c r="B88" s="17" t="s">
        <v>156</v>
      </c>
      <c r="C88" s="3">
        <f>vlookup($A88, 'Awario - Full'!$A$2:L993, 5, false)</f>
        <v>0</v>
      </c>
      <c r="D88" s="3">
        <f>vlookup($A88, 'Awario - Full'!$A$2:M993, 4, false)</f>
        <v>0</v>
      </c>
      <c r="E88" s="3">
        <f>vlookup($A88, 'Awario - Full'!$A$2:N993, 6, false)</f>
        <v>0</v>
      </c>
      <c r="F88" s="20">
        <f t="shared" si="1"/>
        <v>0</v>
      </c>
      <c r="G88" s="20" t="b">
        <f t="shared" si="2"/>
        <v>1</v>
      </c>
      <c r="H88" s="21" t="str">
        <f t="shared" si="3"/>
        <v/>
      </c>
      <c r="I88" s="3">
        <f t="shared" si="4"/>
        <v>-0.6753083961</v>
      </c>
      <c r="J88" s="3">
        <f t="shared" si="5"/>
        <v>-0.8876481006</v>
      </c>
      <c r="K88" s="22" t="str">
        <f t="shared" si="6"/>
        <v/>
      </c>
      <c r="L88" s="3">
        <f t="shared" si="7"/>
        <v>-0.7814782483</v>
      </c>
      <c r="M88" s="7" t="b">
        <f>if(iferror(VLOOKUP($A88, NIL!$A$2:$G993, 1, false), false), true, false)</f>
        <v>1</v>
      </c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"/>
      <c r="Z88" s="1"/>
    </row>
    <row r="89">
      <c r="A89" s="19">
        <v>1608.0</v>
      </c>
      <c r="B89" s="17" t="s">
        <v>157</v>
      </c>
      <c r="C89" s="3">
        <f>vlookup($A89, 'Awario - Full'!$A$2:L993, 5, false)</f>
        <v>0</v>
      </c>
      <c r="D89" s="3">
        <f>vlookup($A89, 'Awario - Full'!$A$2:M993, 4, false)</f>
        <v>0</v>
      </c>
      <c r="E89" s="3">
        <f>vlookup($A89, 'Awario - Full'!$A$2:N993, 6, false)</f>
        <v>0</v>
      </c>
      <c r="F89" s="20">
        <f t="shared" si="1"/>
        <v>0</v>
      </c>
      <c r="G89" s="20" t="b">
        <f t="shared" si="2"/>
        <v>1</v>
      </c>
      <c r="H89" s="21" t="str">
        <f t="shared" si="3"/>
        <v/>
      </c>
      <c r="I89" s="3">
        <f t="shared" si="4"/>
        <v>-0.6753083961</v>
      </c>
      <c r="J89" s="3">
        <f t="shared" si="5"/>
        <v>-0.8876481006</v>
      </c>
      <c r="K89" s="22" t="str">
        <f t="shared" si="6"/>
        <v/>
      </c>
      <c r="L89" s="3">
        <f t="shared" si="7"/>
        <v>-0.7814782483</v>
      </c>
      <c r="M89" s="7" t="b">
        <f>if(iferror(VLOOKUP($A89, NIL!$A$2:$G993, 1, false), false), true, false)</f>
        <v>1</v>
      </c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"/>
      <c r="Z89" s="1"/>
    </row>
    <row r="90">
      <c r="A90" s="19">
        <v>1609.0</v>
      </c>
      <c r="B90" s="17" t="s">
        <v>158</v>
      </c>
      <c r="C90" s="3">
        <f>vlookup($A90, 'Awario - Full'!$A$2:L993, 5, false)</f>
        <v>0</v>
      </c>
      <c r="D90" s="3">
        <f>vlookup($A90, 'Awario - Full'!$A$2:M993, 4, false)</f>
        <v>0</v>
      </c>
      <c r="E90" s="3">
        <f>vlookup($A90, 'Awario - Full'!$A$2:N993, 6, false)</f>
        <v>0</v>
      </c>
      <c r="F90" s="20">
        <f t="shared" si="1"/>
        <v>0</v>
      </c>
      <c r="G90" s="20" t="b">
        <f t="shared" si="2"/>
        <v>1</v>
      </c>
      <c r="H90" s="21" t="str">
        <f t="shared" si="3"/>
        <v/>
      </c>
      <c r="I90" s="3">
        <f t="shared" si="4"/>
        <v>-0.6753083961</v>
      </c>
      <c r="J90" s="3">
        <f t="shared" si="5"/>
        <v>-0.8876481006</v>
      </c>
      <c r="K90" s="22" t="str">
        <f t="shared" si="6"/>
        <v/>
      </c>
      <c r="L90" s="3">
        <f t="shared" si="7"/>
        <v>-0.7814782483</v>
      </c>
      <c r="M90" s="7" t="b">
        <f>if(iferror(VLOOKUP($A90, NIL!$A$2:$G993, 1, false), false), true, false)</f>
        <v>1</v>
      </c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"/>
      <c r="Z90" s="1"/>
    </row>
    <row r="91">
      <c r="A91" s="19">
        <v>1615.0</v>
      </c>
      <c r="B91" s="17" t="s">
        <v>160</v>
      </c>
      <c r="C91" s="3">
        <f>vlookup($A91, 'Awario - Full'!$A$2:L993, 5, false)</f>
        <v>0</v>
      </c>
      <c r="D91" s="3">
        <f>vlookup($A91, 'Awario - Full'!$A$2:M993, 4, false)</f>
        <v>0</v>
      </c>
      <c r="E91" s="3">
        <f>vlookup($A91, 'Awario - Full'!$A$2:N993, 6, false)</f>
        <v>0</v>
      </c>
      <c r="F91" s="20">
        <f t="shared" si="1"/>
        <v>0</v>
      </c>
      <c r="G91" s="20" t="b">
        <f t="shared" si="2"/>
        <v>1</v>
      </c>
      <c r="H91" s="21" t="str">
        <f t="shared" si="3"/>
        <v/>
      </c>
      <c r="I91" s="3">
        <f t="shared" si="4"/>
        <v>-0.6753083961</v>
      </c>
      <c r="J91" s="3">
        <f t="shared" si="5"/>
        <v>-0.8876481006</v>
      </c>
      <c r="K91" s="22" t="str">
        <f t="shared" si="6"/>
        <v/>
      </c>
      <c r="L91" s="3">
        <f t="shared" si="7"/>
        <v>-0.7814782483</v>
      </c>
      <c r="M91" s="7" t="b">
        <f>if(iferror(VLOOKUP($A91, NIL!$A$2:$G993, 1, false), false), true, false)</f>
        <v>1</v>
      </c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"/>
      <c r="Z91" s="1"/>
    </row>
    <row r="92">
      <c r="A92" s="19">
        <v>1616.0</v>
      </c>
      <c r="B92" s="17" t="s">
        <v>161</v>
      </c>
      <c r="C92" s="3">
        <f>vlookup($A92, 'Awario - Full'!$A$2:L993, 5, false)</f>
        <v>1</v>
      </c>
      <c r="D92" s="3">
        <f>vlookup($A92, 'Awario - Full'!$A$2:M993, 4, false)</f>
        <v>0</v>
      </c>
      <c r="E92" s="3">
        <f>vlookup($A92, 'Awario - Full'!$A$2:N993, 6, false)</f>
        <v>0</v>
      </c>
      <c r="F92" s="20">
        <f t="shared" si="1"/>
        <v>0</v>
      </c>
      <c r="G92" s="20" t="b">
        <f t="shared" si="2"/>
        <v>1</v>
      </c>
      <c r="H92" s="21" t="str">
        <f t="shared" si="3"/>
        <v/>
      </c>
      <c r="I92" s="3">
        <f t="shared" si="4"/>
        <v>-0.6753083961</v>
      </c>
      <c r="J92" s="3">
        <f t="shared" si="5"/>
        <v>-0.3612883497</v>
      </c>
      <c r="K92" s="22" t="str">
        <f t="shared" si="6"/>
        <v/>
      </c>
      <c r="L92" s="3">
        <f t="shared" si="7"/>
        <v>-0.5182983729</v>
      </c>
      <c r="M92" s="7" t="b">
        <f>if(iferror(VLOOKUP($A92, NIL!$A$2:$G993, 1, false), false), true, false)</f>
        <v>1</v>
      </c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"/>
      <c r="Z92" s="1"/>
    </row>
    <row r="93">
      <c r="A93" s="19">
        <v>1617.0</v>
      </c>
      <c r="B93" s="17" t="s">
        <v>162</v>
      </c>
      <c r="C93" s="3">
        <f>vlookup($A93, 'Awario - Full'!$A$2:L993, 5, false)</f>
        <v>3</v>
      </c>
      <c r="D93" s="11">
        <f>vlookup($A93, 'Awario - Full'!$A$2:M993, 4, false)</f>
        <v>77300</v>
      </c>
      <c r="E93" s="3">
        <f>vlookup($A93, 'Awario - Full'!$A$2:N993, 6, false)</f>
        <v>0</v>
      </c>
      <c r="F93" s="20">
        <f t="shared" si="1"/>
        <v>0</v>
      </c>
      <c r="G93" s="20" t="b">
        <f t="shared" si="2"/>
        <v>0</v>
      </c>
      <c r="H93" s="21">
        <f t="shared" si="3"/>
        <v>-1</v>
      </c>
      <c r="I93" s="3">
        <f t="shared" si="4"/>
        <v>-0.6753083961</v>
      </c>
      <c r="J93" s="3">
        <f t="shared" si="5"/>
        <v>0.691431152</v>
      </c>
      <c r="K93" s="22">
        <f t="shared" si="6"/>
        <v>-0.4659931788</v>
      </c>
      <c r="L93" s="3">
        <f t="shared" si="7"/>
        <v>-0.1499568076</v>
      </c>
      <c r="M93" s="7" t="b">
        <f>if(iferror(VLOOKUP($A93, NIL!$A$2:$G993, 1, false), false), true, false)</f>
        <v>1</v>
      </c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"/>
      <c r="Z93" s="1"/>
    </row>
    <row r="94">
      <c r="A94" s="19">
        <v>1630.0</v>
      </c>
      <c r="B94" s="17" t="s">
        <v>154</v>
      </c>
      <c r="C94" s="3">
        <f>vlookup($A94, 'Awario - Full'!$A$2:L993, 5, false)</f>
        <v>1</v>
      </c>
      <c r="D94" s="3">
        <f>vlookup($A94, 'Awario - Full'!$A$2:M993, 4, false)</f>
        <v>0</v>
      </c>
      <c r="E94" s="3">
        <f>vlookup($A94, 'Awario - Full'!$A$2:N993, 6, false)</f>
        <v>2688</v>
      </c>
      <c r="F94" s="20">
        <f t="shared" si="1"/>
        <v>3.429429264</v>
      </c>
      <c r="G94" s="20" t="b">
        <f t="shared" si="2"/>
        <v>1</v>
      </c>
      <c r="H94" s="21" t="str">
        <f t="shared" si="3"/>
        <v/>
      </c>
      <c r="I94" s="3">
        <f t="shared" si="4"/>
        <v>1.415389783</v>
      </c>
      <c r="J94" s="3">
        <f t="shared" si="5"/>
        <v>-0.3612883497</v>
      </c>
      <c r="K94" s="22" t="str">
        <f t="shared" si="6"/>
        <v/>
      </c>
      <c r="L94" s="3">
        <f t="shared" si="7"/>
        <v>0.5270507168</v>
      </c>
      <c r="M94" s="7" t="b">
        <f>if(iferror(VLOOKUP($A94, NIL!$A$2:$G993, 1, false), false), true, false)</f>
        <v>1</v>
      </c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"/>
      <c r="Z94" s="1"/>
    </row>
    <row r="95">
      <c r="A95" s="19">
        <v>1650.0</v>
      </c>
      <c r="B95" s="17" t="s">
        <v>164</v>
      </c>
      <c r="C95" s="3">
        <f>vlookup($A95, 'Awario - Full'!$A$2:L993, 5, false)</f>
        <v>0</v>
      </c>
      <c r="D95" s="3">
        <f>vlookup($A95, 'Awario - Full'!$A$2:M993, 4, false)</f>
        <v>0</v>
      </c>
      <c r="E95" s="3">
        <f>vlookup($A95, 'Awario - Full'!$A$2:N993, 6, false)</f>
        <v>0</v>
      </c>
      <c r="F95" s="20">
        <f t="shared" si="1"/>
        <v>0</v>
      </c>
      <c r="G95" s="20" t="b">
        <f t="shared" si="2"/>
        <v>1</v>
      </c>
      <c r="H95" s="21" t="str">
        <f t="shared" si="3"/>
        <v/>
      </c>
      <c r="I95" s="3">
        <f t="shared" si="4"/>
        <v>-0.6753083961</v>
      </c>
      <c r="J95" s="3">
        <f t="shared" si="5"/>
        <v>-0.8876481006</v>
      </c>
      <c r="K95" s="22" t="str">
        <f t="shared" si="6"/>
        <v/>
      </c>
      <c r="L95" s="3">
        <f t="shared" si="7"/>
        <v>-0.7814782483</v>
      </c>
      <c r="M95" s="7" t="b">
        <f>if(iferror(VLOOKUP($A95, NIL!$A$2:$G993, 1, false), false), true, false)</f>
        <v>1</v>
      </c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"/>
      <c r="Z95" s="1"/>
    </row>
    <row r="96">
      <c r="A96" s="19">
        <v>1655.0</v>
      </c>
      <c r="B96" s="17" t="s">
        <v>165</v>
      </c>
      <c r="C96" s="3">
        <f>vlookup($A96, 'Awario - Full'!$A$2:L993, 5, false)</f>
        <v>1</v>
      </c>
      <c r="D96" s="11">
        <f>vlookup($A96, 'Awario - Full'!$A$2:M993, 4, false)</f>
        <v>0</v>
      </c>
      <c r="E96" s="3">
        <f>vlookup($A96, 'Awario - Full'!$A$2:N993, 6, false)</f>
        <v>0</v>
      </c>
      <c r="F96" s="20">
        <f t="shared" si="1"/>
        <v>0</v>
      </c>
      <c r="G96" s="20" t="b">
        <f t="shared" si="2"/>
        <v>1</v>
      </c>
      <c r="H96" s="21" t="str">
        <f t="shared" si="3"/>
        <v/>
      </c>
      <c r="I96" s="3">
        <f t="shared" si="4"/>
        <v>-0.6753083961</v>
      </c>
      <c r="J96" s="3">
        <f t="shared" si="5"/>
        <v>-0.3612883497</v>
      </c>
      <c r="K96" s="22" t="str">
        <f t="shared" si="6"/>
        <v/>
      </c>
      <c r="L96" s="3">
        <f t="shared" si="7"/>
        <v>-0.5182983729</v>
      </c>
      <c r="M96" s="7" t="b">
        <f>if(iferror(VLOOKUP($A96, NIL!$A$2:$G993, 1, false), false), true, false)</f>
        <v>1</v>
      </c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"/>
      <c r="Z96" s="1"/>
    </row>
    <row r="97">
      <c r="A97" s="19">
        <v>1672.0</v>
      </c>
      <c r="B97" s="17" t="s">
        <v>166</v>
      </c>
      <c r="C97" s="3">
        <f>vlookup($A97, 'Awario - Full'!$A$2:L993, 5, false)</f>
        <v>3</v>
      </c>
      <c r="D97" s="3">
        <f>vlookup($A97, 'Awario - Full'!$A$2:M993, 4, false)</f>
        <v>51</v>
      </c>
      <c r="E97" s="3">
        <f>vlookup($A97, 'Awario - Full'!$A$2:N993, 6, false)</f>
        <v>577</v>
      </c>
      <c r="F97" s="20">
        <f t="shared" si="1"/>
        <v>2.761175813</v>
      </c>
      <c r="G97" s="20" t="b">
        <f t="shared" si="2"/>
        <v>1</v>
      </c>
      <c r="H97" s="21" t="str">
        <f t="shared" si="3"/>
        <v/>
      </c>
      <c r="I97" s="3">
        <f t="shared" si="4"/>
        <v>1.007999467</v>
      </c>
      <c r="J97" s="3">
        <f t="shared" si="5"/>
        <v>0.691431152</v>
      </c>
      <c r="K97" s="22" t="str">
        <f t="shared" si="6"/>
        <v/>
      </c>
      <c r="L97" s="3">
        <f t="shared" si="7"/>
        <v>0.8497153094</v>
      </c>
      <c r="M97" s="7" t="b">
        <f>if(iferror(VLOOKUP($A97, NIL!$A$2:$G993, 1, false), false), true, false)</f>
        <v>1</v>
      </c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"/>
      <c r="Z97" s="1"/>
    </row>
    <row r="98">
      <c r="A98" s="19">
        <v>1707.0</v>
      </c>
      <c r="B98" s="17" t="s">
        <v>167</v>
      </c>
      <c r="C98" s="3">
        <f>vlookup($A98, 'Awario - Full'!$A$2:L993, 5, false)</f>
        <v>0</v>
      </c>
      <c r="D98" s="11">
        <f>vlookup($A98, 'Awario - Full'!$A$2:M993, 4, false)</f>
        <v>0</v>
      </c>
      <c r="E98" s="3">
        <f>vlookup($A98, 'Awario - Full'!$A$2:N993, 6, false)</f>
        <v>0</v>
      </c>
      <c r="F98" s="20">
        <f t="shared" si="1"/>
        <v>0</v>
      </c>
      <c r="G98" s="20" t="b">
        <f t="shared" si="2"/>
        <v>1</v>
      </c>
      <c r="H98" s="21" t="str">
        <f t="shared" si="3"/>
        <v/>
      </c>
      <c r="I98" s="3">
        <f t="shared" si="4"/>
        <v>-0.6753083961</v>
      </c>
      <c r="J98" s="3">
        <f t="shared" si="5"/>
        <v>-0.8876481006</v>
      </c>
      <c r="K98" s="22" t="str">
        <f t="shared" si="6"/>
        <v/>
      </c>
      <c r="L98" s="3">
        <f t="shared" si="7"/>
        <v>-0.7814782483</v>
      </c>
      <c r="M98" s="7" t="b">
        <f>if(iferror(VLOOKUP($A98, NIL!$A$2:$G993, 1, false), false), true, false)</f>
        <v>1</v>
      </c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"/>
      <c r="Z98" s="1"/>
    </row>
    <row r="99">
      <c r="A99" s="19">
        <v>1708.0</v>
      </c>
      <c r="B99" s="17" t="s">
        <v>101</v>
      </c>
      <c r="C99" s="3">
        <f>vlookup($A99, 'Awario - Full'!$A$2:L993, 5, false)</f>
        <v>5</v>
      </c>
      <c r="D99" s="11">
        <f>vlookup($A99, 'Awario - Full'!$A$2:M993, 4, false)</f>
        <v>32160</v>
      </c>
      <c r="E99" s="3">
        <f>vlookup($A99, 'Awario - Full'!$A$2:N993, 6, false)</f>
        <v>4526</v>
      </c>
      <c r="F99" s="20">
        <f t="shared" si="1"/>
        <v>3.65571455</v>
      </c>
      <c r="G99" s="20" t="b">
        <f t="shared" si="2"/>
        <v>0</v>
      </c>
      <c r="H99" s="21">
        <f t="shared" si="3"/>
        <v>-0.8592661692</v>
      </c>
      <c r="I99" s="3">
        <f t="shared" si="4"/>
        <v>1.553341086</v>
      </c>
      <c r="J99" s="3">
        <f t="shared" si="5"/>
        <v>1.744150654</v>
      </c>
      <c r="K99" s="22">
        <f t="shared" si="6"/>
        <v>-0.4074898454</v>
      </c>
      <c r="L99" s="3">
        <f t="shared" si="7"/>
        <v>0.9633339647</v>
      </c>
      <c r="M99" s="7" t="b">
        <f>if(iferror(VLOOKUP($A99, NIL!$A$2:$G993, 1, false), false), true, false)</f>
        <v>1</v>
      </c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"/>
      <c r="Z99" s="1"/>
    </row>
    <row r="100">
      <c r="A100" s="19">
        <v>1711.0</v>
      </c>
      <c r="B100" s="13" t="s">
        <v>169</v>
      </c>
      <c r="C100" s="3">
        <f>vlookup($A100, 'Awario - Full'!$A$2:L993, 5, false)</f>
        <v>5</v>
      </c>
      <c r="D100" s="3">
        <f>vlookup($A100, 'Awario - Full'!$A$2:M993, 4, false)</f>
        <v>0</v>
      </c>
      <c r="E100" s="3">
        <f>vlookup($A100, 'Awario - Full'!$A$2:N993, 6, false)</f>
        <v>0</v>
      </c>
      <c r="F100" s="20">
        <f t="shared" si="1"/>
        <v>0</v>
      </c>
      <c r="G100" s="20" t="b">
        <f t="shared" si="2"/>
        <v>1</v>
      </c>
      <c r="H100" s="21" t="str">
        <f t="shared" si="3"/>
        <v/>
      </c>
      <c r="I100" s="3">
        <f t="shared" si="4"/>
        <v>-0.6753083961</v>
      </c>
      <c r="J100" s="3">
        <f t="shared" si="5"/>
        <v>1.744150654</v>
      </c>
      <c r="K100" s="22" t="str">
        <f t="shared" si="6"/>
        <v/>
      </c>
      <c r="L100" s="3">
        <f t="shared" si="7"/>
        <v>0.5344211288</v>
      </c>
      <c r="M100" s="7" t="b">
        <f>if(iferror(VLOOKUP($A100, NIL!$A$2:$G993, 1, false), false), true, false)</f>
        <v>1</v>
      </c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"/>
      <c r="Z100" s="1"/>
    </row>
    <row r="101">
      <c r="A101" s="19">
        <v>1713.0</v>
      </c>
      <c r="B101" s="17" t="s">
        <v>170</v>
      </c>
      <c r="C101" s="3">
        <f>vlookup($A101, 'Awario - Full'!$A$2:L993, 5, false)</f>
        <v>5</v>
      </c>
      <c r="D101" s="11">
        <f>vlookup($A101, 'Awario - Full'!$A$2:M993, 4, false)</f>
        <v>19700</v>
      </c>
      <c r="E101" s="3">
        <f>vlookup($A101, 'Awario - Full'!$A$2:N993, 6, false)</f>
        <v>37</v>
      </c>
      <c r="F101" s="20">
        <f t="shared" si="1"/>
        <v>1.568201724</v>
      </c>
      <c r="G101" s="20" t="b">
        <f t="shared" si="2"/>
        <v>0</v>
      </c>
      <c r="H101" s="21">
        <f t="shared" si="3"/>
        <v>-0.9981218274</v>
      </c>
      <c r="I101" s="3">
        <f t="shared" si="4"/>
        <v>0.2807213793</v>
      </c>
      <c r="J101" s="3">
        <f t="shared" si="5"/>
        <v>1.744150654</v>
      </c>
      <c r="K101" s="22">
        <f t="shared" si="6"/>
        <v>-0.4652124188</v>
      </c>
      <c r="L101" s="3">
        <f t="shared" si="7"/>
        <v>0.5198865381</v>
      </c>
      <c r="M101" s="7" t="b">
        <f>if(iferror(VLOOKUP($A101, NIL!$A$2:$G993, 1, false), false), true, false)</f>
        <v>1</v>
      </c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"/>
      <c r="Z101" s="1"/>
    </row>
    <row r="102">
      <c r="A102" s="19">
        <v>1714.0</v>
      </c>
      <c r="B102" s="17" t="s">
        <v>69</v>
      </c>
      <c r="C102" s="3">
        <f>vlookup($A102, 'Awario - Full'!$A$2:L993, 5, false)</f>
        <v>5</v>
      </c>
      <c r="D102" s="11">
        <f>vlookup($A102, 'Awario - Full'!$A$2:M993, 4, false)</f>
        <v>761</v>
      </c>
      <c r="E102" s="3">
        <f>vlookup($A102, 'Awario - Full'!$A$2:N993, 6, false)</f>
        <v>1354</v>
      </c>
      <c r="F102" s="20">
        <f t="shared" si="1"/>
        <v>3.131618664</v>
      </c>
      <c r="G102" s="20" t="b">
        <f t="shared" si="2"/>
        <v>1</v>
      </c>
      <c r="H102" s="21" t="str">
        <f t="shared" si="3"/>
        <v/>
      </c>
      <c r="I102" s="3">
        <f t="shared" si="4"/>
        <v>1.233834186</v>
      </c>
      <c r="J102" s="3">
        <f t="shared" si="5"/>
        <v>1.744150654</v>
      </c>
      <c r="K102" s="22" t="str">
        <f t="shared" si="6"/>
        <v/>
      </c>
      <c r="L102" s="3">
        <f t="shared" si="7"/>
        <v>1.48899242</v>
      </c>
      <c r="M102" s="7" t="b">
        <f>if(iferror(VLOOKUP($A102, NIL!$A$2:$G993, 1, false), false), true, false)</f>
        <v>1</v>
      </c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"/>
      <c r="Z102" s="1"/>
    </row>
    <row r="103">
      <c r="A103" s="19">
        <v>1715.0</v>
      </c>
      <c r="B103" s="17" t="s">
        <v>119</v>
      </c>
      <c r="C103" s="3">
        <f>vlookup($A103, 'Awario - Full'!$A$2:L993, 5, false)</f>
        <v>5</v>
      </c>
      <c r="D103" s="3">
        <f>vlookup($A103, 'Awario - Full'!$A$2:M993, 4, false)</f>
        <v>0</v>
      </c>
      <c r="E103" s="3">
        <f>vlookup($A103, 'Awario - Full'!$A$2:N993, 6, false)</f>
        <v>619</v>
      </c>
      <c r="F103" s="20">
        <f t="shared" si="1"/>
        <v>2.791690649</v>
      </c>
      <c r="G103" s="20" t="b">
        <f t="shared" si="2"/>
        <v>1</v>
      </c>
      <c r="H103" s="21" t="str">
        <f t="shared" si="3"/>
        <v/>
      </c>
      <c r="I103" s="3">
        <f t="shared" si="4"/>
        <v>1.026602361</v>
      </c>
      <c r="J103" s="3">
        <f t="shared" si="5"/>
        <v>1.744150654</v>
      </c>
      <c r="K103" s="22" t="str">
        <f t="shared" si="6"/>
        <v/>
      </c>
      <c r="L103" s="3">
        <f t="shared" si="7"/>
        <v>1.385376508</v>
      </c>
      <c r="M103" s="7" t="b">
        <f>if(iferror(VLOOKUP($A103, NIL!$A$2:$G993, 1, false), false), true, false)</f>
        <v>1</v>
      </c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"/>
      <c r="Z103" s="1"/>
    </row>
    <row r="104">
      <c r="A104" s="19">
        <v>1716.0</v>
      </c>
      <c r="B104" s="17" t="s">
        <v>114</v>
      </c>
      <c r="C104" s="3">
        <f>vlookup($A104, 'Awario - Full'!$A$2:L993, 5, false)</f>
        <v>4</v>
      </c>
      <c r="D104" s="11">
        <f>vlookup($A104, 'Awario - Full'!$A$2:M993, 4, false)</f>
        <v>761</v>
      </c>
      <c r="E104" s="3">
        <f>vlookup($A104, 'Awario - Full'!$A$2:N993, 6, false)</f>
        <v>619</v>
      </c>
      <c r="F104" s="20">
        <f t="shared" si="1"/>
        <v>2.791690649</v>
      </c>
      <c r="G104" s="20" t="b">
        <f t="shared" si="2"/>
        <v>1</v>
      </c>
      <c r="H104" s="21" t="str">
        <f t="shared" si="3"/>
        <v/>
      </c>
      <c r="I104" s="3">
        <f t="shared" si="4"/>
        <v>1.026602361</v>
      </c>
      <c r="J104" s="3">
        <f t="shared" si="5"/>
        <v>1.217790903</v>
      </c>
      <c r="K104" s="22" t="str">
        <f t="shared" si="6"/>
        <v/>
      </c>
      <c r="L104" s="3">
        <f t="shared" si="7"/>
        <v>1.122196632</v>
      </c>
      <c r="M104" s="7" t="b">
        <f>if(iferror(VLOOKUP($A104, NIL!$A$2:$G993, 1, false), false), true, false)</f>
        <v>1</v>
      </c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"/>
      <c r="Z104" s="1"/>
    </row>
    <row r="105">
      <c r="A105" s="19">
        <v>1719.0</v>
      </c>
      <c r="B105" s="17" t="s">
        <v>173</v>
      </c>
      <c r="C105" s="3">
        <f>vlookup($A105, 'Awario - Full'!$A$2:L993, 5, false)</f>
        <v>4</v>
      </c>
      <c r="D105" s="3">
        <f>vlookup($A105, 'Awario - Full'!$A$2:M993, 4, false)</f>
        <v>0</v>
      </c>
      <c r="E105" s="3">
        <f>vlookup($A105, 'Awario - Full'!$A$2:N993, 6, false)</f>
        <v>56188</v>
      </c>
      <c r="F105" s="20">
        <f t="shared" si="1"/>
        <v>4.749643574</v>
      </c>
      <c r="G105" s="20" t="b">
        <f t="shared" si="2"/>
        <v>1</v>
      </c>
      <c r="H105" s="21" t="str">
        <f t="shared" si="3"/>
        <v/>
      </c>
      <c r="I105" s="3">
        <f t="shared" si="4"/>
        <v>2.220237891</v>
      </c>
      <c r="J105" s="3">
        <f t="shared" si="5"/>
        <v>1.217790903</v>
      </c>
      <c r="K105" s="22" t="str">
        <f t="shared" si="6"/>
        <v/>
      </c>
      <c r="L105" s="3">
        <f t="shared" si="7"/>
        <v>1.719014397</v>
      </c>
      <c r="M105" s="7" t="b">
        <f>if(iferror(VLOOKUP($A105, NIL!$A$2:$G993, 1, false), false), true, false)</f>
        <v>1</v>
      </c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"/>
      <c r="Z105" s="1"/>
    </row>
    <row r="106">
      <c r="A106" s="19">
        <v>1721.0</v>
      </c>
      <c r="B106" s="17" t="s">
        <v>174</v>
      </c>
      <c r="C106" s="3">
        <f>vlookup($A106, 'Awario - Full'!$A$2:L993, 5, false)</f>
        <v>1</v>
      </c>
      <c r="D106" s="3">
        <f>vlookup($A106, 'Awario - Full'!$A$2:M993, 4, false)</f>
        <v>0</v>
      </c>
      <c r="E106" s="3">
        <f>vlookup($A106, 'Awario - Full'!$A$2:N993, 6, false)</f>
        <v>0</v>
      </c>
      <c r="F106" s="20">
        <f t="shared" si="1"/>
        <v>0</v>
      </c>
      <c r="G106" s="20" t="b">
        <f t="shared" si="2"/>
        <v>1</v>
      </c>
      <c r="H106" s="21" t="str">
        <f t="shared" si="3"/>
        <v/>
      </c>
      <c r="I106" s="3">
        <f t="shared" si="4"/>
        <v>-0.6753083961</v>
      </c>
      <c r="J106" s="3">
        <f t="shared" si="5"/>
        <v>-0.3612883497</v>
      </c>
      <c r="K106" s="22" t="str">
        <f t="shared" si="6"/>
        <v/>
      </c>
      <c r="L106" s="3">
        <f t="shared" si="7"/>
        <v>-0.5182983729</v>
      </c>
      <c r="M106" s="7" t="b">
        <f>if(iferror(VLOOKUP($A106, NIL!$A$2:$G993, 1, false), false), true, false)</f>
        <v>1</v>
      </c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"/>
      <c r="Z106" s="1"/>
    </row>
    <row r="107">
      <c r="A107" s="19">
        <v>1723.0</v>
      </c>
      <c r="B107" s="17" t="s">
        <v>307</v>
      </c>
      <c r="C107" s="3">
        <f>vlookup($A107, 'Awario - Full'!$A$2:L993, 5, false)</f>
        <v>3</v>
      </c>
      <c r="D107" s="3" t="str">
        <f>vlookup($A107, 'Awario - Full'!$A$2:M993, 4, false)</f>
        <v/>
      </c>
      <c r="E107" s="3">
        <f>vlookup($A107, 'Awario - Full'!$A$2:N993, 6, false)</f>
        <v>6441</v>
      </c>
      <c r="F107" s="20">
        <f t="shared" si="1"/>
        <v>3.808953299</v>
      </c>
      <c r="G107" s="20" t="b">
        <f t="shared" si="2"/>
        <v>1</v>
      </c>
      <c r="H107" s="21" t="str">
        <f t="shared" si="3"/>
        <v/>
      </c>
      <c r="I107" s="3">
        <f t="shared" si="4"/>
        <v>1.646760705</v>
      </c>
      <c r="J107" s="3">
        <f t="shared" si="5"/>
        <v>0.691431152</v>
      </c>
      <c r="K107" s="22" t="str">
        <f t="shared" si="6"/>
        <v/>
      </c>
      <c r="L107" s="3">
        <f t="shared" si="7"/>
        <v>1.169095928</v>
      </c>
      <c r="M107" s="7" t="b">
        <f>if(iferror(VLOOKUP($A107, NIL!$A$2:$G993, 1, false), false), true, false)</f>
        <v>1</v>
      </c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"/>
      <c r="Z107" s="1"/>
    </row>
    <row r="108">
      <c r="A108" s="19">
        <v>1726.0</v>
      </c>
      <c r="B108" s="17" t="s">
        <v>176</v>
      </c>
      <c r="C108" s="3">
        <f>vlookup($A108, 'Awario - Full'!$A$2:L993, 5, false)</f>
        <v>0</v>
      </c>
      <c r="D108" s="3">
        <f>vlookup($A108, 'Awario - Full'!$A$2:M993, 4, false)</f>
        <v>0</v>
      </c>
      <c r="E108" s="3">
        <f>vlookup($A108, 'Awario - Full'!$A$2:N993, 6, false)</f>
        <v>133</v>
      </c>
      <c r="F108" s="20">
        <f t="shared" si="1"/>
        <v>2.123851641</v>
      </c>
      <c r="G108" s="20" t="b">
        <f t="shared" si="2"/>
        <v>1</v>
      </c>
      <c r="H108" s="21" t="str">
        <f t="shared" si="3"/>
        <v/>
      </c>
      <c r="I108" s="3">
        <f t="shared" si="4"/>
        <v>0.6194647037</v>
      </c>
      <c r="J108" s="3">
        <f t="shared" si="5"/>
        <v>-0.8876481006</v>
      </c>
      <c r="K108" s="22" t="str">
        <f t="shared" si="6"/>
        <v/>
      </c>
      <c r="L108" s="3">
        <f t="shared" si="7"/>
        <v>-0.1340916984</v>
      </c>
      <c r="M108" s="7" t="b">
        <f>if(iferror(VLOOKUP($A108, NIL!$A$2:$G993, 1, false), false), true, false)</f>
        <v>1</v>
      </c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"/>
      <c r="Z108" s="1"/>
    </row>
    <row r="109">
      <c r="A109" s="19">
        <v>1729.0</v>
      </c>
      <c r="B109" s="17" t="s">
        <v>171</v>
      </c>
      <c r="C109" s="3">
        <f>vlookup($A109, 'Awario - Full'!$A$2:L993, 5, false)</f>
        <v>2</v>
      </c>
      <c r="D109" s="3">
        <f>vlookup($A109, 'Awario - Full'!$A$2:M993, 4, false)</f>
        <v>0</v>
      </c>
      <c r="E109" s="3">
        <f>vlookup($A109, 'Awario - Full'!$A$2:N993, 6, false)</f>
        <v>2688</v>
      </c>
      <c r="F109" s="20">
        <f t="shared" si="1"/>
        <v>3.429429264</v>
      </c>
      <c r="G109" s="20" t="b">
        <f t="shared" si="2"/>
        <v>1</v>
      </c>
      <c r="H109" s="21" t="str">
        <f t="shared" si="3"/>
        <v/>
      </c>
      <c r="I109" s="3">
        <f t="shared" si="4"/>
        <v>1.415389783</v>
      </c>
      <c r="J109" s="3">
        <f t="shared" si="5"/>
        <v>0.1650714012</v>
      </c>
      <c r="K109" s="22" t="str">
        <f t="shared" si="6"/>
        <v/>
      </c>
      <c r="L109" s="3">
        <f t="shared" si="7"/>
        <v>0.7902305922</v>
      </c>
      <c r="M109" s="7" t="b">
        <f>if(iferror(VLOOKUP($A109, NIL!$A$2:$G993, 1, false), false), true, false)</f>
        <v>1</v>
      </c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"/>
      <c r="Z109" s="1"/>
    </row>
    <row r="110">
      <c r="A110" s="19">
        <v>1742.0</v>
      </c>
      <c r="B110" s="17" t="s">
        <v>177</v>
      </c>
      <c r="C110" s="3">
        <f>vlookup($A110, 'Awario - Full'!$A$2:L993, 5, false)</f>
        <v>0</v>
      </c>
      <c r="D110" s="3">
        <f>vlookup($A110, 'Awario - Full'!$A$2:M993, 4, false)</f>
        <v>0</v>
      </c>
      <c r="E110" s="3">
        <f>vlookup($A110, 'Awario - Full'!$A$2:N993, 6, false)</f>
        <v>0</v>
      </c>
      <c r="F110" s="20">
        <f t="shared" si="1"/>
        <v>0</v>
      </c>
      <c r="G110" s="20" t="b">
        <f t="shared" si="2"/>
        <v>1</v>
      </c>
      <c r="H110" s="21" t="str">
        <f t="shared" si="3"/>
        <v/>
      </c>
      <c r="I110" s="3">
        <f t="shared" si="4"/>
        <v>-0.6753083961</v>
      </c>
      <c r="J110" s="3">
        <f t="shared" si="5"/>
        <v>-0.8876481006</v>
      </c>
      <c r="K110" s="22" t="str">
        <f t="shared" si="6"/>
        <v/>
      </c>
      <c r="L110" s="3">
        <f t="shared" si="7"/>
        <v>-0.7814782483</v>
      </c>
      <c r="M110" s="7" t="b">
        <f>if(iferror(VLOOKUP($A110, NIL!$A$2:$G993, 1, false), false), true, false)</f>
        <v>1</v>
      </c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"/>
      <c r="Z110" s="1"/>
    </row>
    <row r="111">
      <c r="A111" s="19">
        <v>1744.0</v>
      </c>
      <c r="B111" s="17" t="s">
        <v>159</v>
      </c>
      <c r="C111" s="3">
        <f>vlookup($A111, 'Awario - Full'!$A$2:L993, 5, false)</f>
        <v>1</v>
      </c>
      <c r="D111" s="3">
        <f>vlookup($A111, 'Awario - Full'!$A$2:M993, 4, false)</f>
        <v>2468</v>
      </c>
      <c r="E111" s="3">
        <f>vlookup($A111, 'Awario - Full'!$A$2:N993, 6, false)</f>
        <v>2688</v>
      </c>
      <c r="F111" s="20">
        <f t="shared" si="1"/>
        <v>3.429429264</v>
      </c>
      <c r="G111" s="20" t="b">
        <f t="shared" si="2"/>
        <v>0</v>
      </c>
      <c r="H111" s="21">
        <f t="shared" si="3"/>
        <v>0.08914100486</v>
      </c>
      <c r="I111" s="3">
        <f t="shared" si="4"/>
        <v>1.415389783</v>
      </c>
      <c r="J111" s="3">
        <f t="shared" si="5"/>
        <v>-0.3612883497</v>
      </c>
      <c r="K111" s="22">
        <f t="shared" si="6"/>
        <v>-0.0132350963</v>
      </c>
      <c r="L111" s="3">
        <f t="shared" si="7"/>
        <v>0.3469554458</v>
      </c>
      <c r="M111" s="7" t="b">
        <f>if(iferror(VLOOKUP($A111, NIL!$A$2:$G993, 1, false), false), true, false)</f>
        <v>1</v>
      </c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"/>
      <c r="Z111" s="1"/>
    </row>
    <row r="112">
      <c r="A112" s="19">
        <v>1745.0</v>
      </c>
      <c r="B112" s="17" t="s">
        <v>179</v>
      </c>
      <c r="C112" s="3">
        <f>vlookup($A112, 'Awario - Full'!$A$2:L993, 5, false)</f>
        <v>0</v>
      </c>
      <c r="D112" s="3" t="str">
        <f>vlookup($A112, 'Awario - Full'!$A$2:M993, 4, false)</f>
        <v/>
      </c>
      <c r="E112" s="3">
        <f>vlookup($A112, 'Awario - Full'!$A$2:N993, 6, false)</f>
        <v>0</v>
      </c>
      <c r="F112" s="20">
        <f t="shared" si="1"/>
        <v>0</v>
      </c>
      <c r="G112" s="20" t="b">
        <f t="shared" si="2"/>
        <v>1</v>
      </c>
      <c r="H112" s="21" t="str">
        <f t="shared" si="3"/>
        <v/>
      </c>
      <c r="I112" s="3">
        <f t="shared" si="4"/>
        <v>-0.6753083961</v>
      </c>
      <c r="J112" s="3">
        <f t="shared" si="5"/>
        <v>-0.8876481006</v>
      </c>
      <c r="K112" s="22" t="str">
        <f t="shared" si="6"/>
        <v/>
      </c>
      <c r="L112" s="3">
        <f t="shared" si="7"/>
        <v>-0.7814782483</v>
      </c>
      <c r="M112" s="7" t="b">
        <f>if(iferror(VLOOKUP($A112, NIL!$A$2:$G993, 1, false), false), true, false)</f>
        <v>1</v>
      </c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"/>
      <c r="Z112" s="1"/>
    </row>
    <row r="113">
      <c r="A113" s="19">
        <v>1748.0</v>
      </c>
      <c r="B113" s="17" t="s">
        <v>180</v>
      </c>
      <c r="C113" s="3">
        <f>vlookup($A113, 'Awario - Full'!$A$2:L993, 5, false)</f>
        <v>0</v>
      </c>
      <c r="D113" s="3">
        <f>vlookup($A113, 'Awario - Full'!$A$2:M993, 4, false)</f>
        <v>0</v>
      </c>
      <c r="E113" s="3">
        <f>vlookup($A113, 'Awario - Full'!$A$2:N993, 6, false)</f>
        <v>0</v>
      </c>
      <c r="F113" s="20">
        <f t="shared" si="1"/>
        <v>0</v>
      </c>
      <c r="G113" s="20" t="b">
        <f t="shared" si="2"/>
        <v>1</v>
      </c>
      <c r="H113" s="21" t="str">
        <f t="shared" si="3"/>
        <v/>
      </c>
      <c r="I113" s="3">
        <f t="shared" si="4"/>
        <v>-0.6753083961</v>
      </c>
      <c r="J113" s="3">
        <f t="shared" si="5"/>
        <v>-0.8876481006</v>
      </c>
      <c r="K113" s="22" t="str">
        <f t="shared" si="6"/>
        <v/>
      </c>
      <c r="L113" s="3">
        <f t="shared" si="7"/>
        <v>-0.7814782483</v>
      </c>
      <c r="M113" s="7" t="b">
        <f>if(iferror(VLOOKUP($A113, NIL!$A$2:$G993, 1, false), false), true, false)</f>
        <v>1</v>
      </c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"/>
      <c r="Z113" s="1"/>
    </row>
    <row r="114">
      <c r="A114" s="19">
        <v>1752.0</v>
      </c>
      <c r="B114" s="17" t="s">
        <v>181</v>
      </c>
      <c r="C114" s="3">
        <f>vlookup($A114, 'Awario - Full'!$A$2:L993, 5, false)</f>
        <v>0</v>
      </c>
      <c r="D114" s="3">
        <f>vlookup($A114, 'Awario - Full'!$A$2:M993, 4, false)</f>
        <v>0</v>
      </c>
      <c r="E114" s="3">
        <f>vlookup($A114, 'Awario - Full'!$A$2:N993, 6, false)</f>
        <v>0</v>
      </c>
      <c r="F114" s="20">
        <f t="shared" si="1"/>
        <v>0</v>
      </c>
      <c r="G114" s="20" t="b">
        <f t="shared" si="2"/>
        <v>1</v>
      </c>
      <c r="H114" s="21" t="str">
        <f t="shared" si="3"/>
        <v/>
      </c>
      <c r="I114" s="3">
        <f t="shared" si="4"/>
        <v>-0.6753083961</v>
      </c>
      <c r="J114" s="3">
        <f t="shared" si="5"/>
        <v>-0.8876481006</v>
      </c>
      <c r="K114" s="22" t="str">
        <f t="shared" si="6"/>
        <v/>
      </c>
      <c r="L114" s="3">
        <f t="shared" si="7"/>
        <v>-0.7814782483</v>
      </c>
      <c r="M114" s="7" t="b">
        <f>if(iferror(VLOOKUP($A114, NIL!$A$2:$G993, 1, false), false), true, false)</f>
        <v>1</v>
      </c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"/>
      <c r="Z114" s="1"/>
    </row>
    <row r="115">
      <c r="A115" s="19">
        <v>1754.0</v>
      </c>
      <c r="B115" s="17" t="s">
        <v>182</v>
      </c>
      <c r="C115" s="3">
        <f>vlookup($A115, 'Awario - Full'!$A$2:L993, 5, false)</f>
        <v>4</v>
      </c>
      <c r="D115" s="3">
        <f>vlookup($A115, 'Awario - Full'!$A$2:M993, 4, false)</f>
        <v>0</v>
      </c>
      <c r="E115" s="3">
        <f>vlookup($A115, 'Awario - Full'!$A$2:N993, 6, false)</f>
        <v>0</v>
      </c>
      <c r="F115" s="20">
        <f t="shared" si="1"/>
        <v>0</v>
      </c>
      <c r="G115" s="20" t="b">
        <f t="shared" si="2"/>
        <v>1</v>
      </c>
      <c r="H115" s="21" t="str">
        <f t="shared" si="3"/>
        <v/>
      </c>
      <c r="I115" s="3">
        <f t="shared" si="4"/>
        <v>-0.6753083961</v>
      </c>
      <c r="J115" s="3">
        <f t="shared" si="5"/>
        <v>1.217790903</v>
      </c>
      <c r="K115" s="22" t="str">
        <f t="shared" si="6"/>
        <v/>
      </c>
      <c r="L115" s="3">
        <f t="shared" si="7"/>
        <v>0.2712412534</v>
      </c>
      <c r="M115" s="7" t="b">
        <f>if(iferror(VLOOKUP($A115, NIL!$A$2:$G993, 1, false), false), true, false)</f>
        <v>1</v>
      </c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"/>
      <c r="Z115" s="1"/>
    </row>
    <row r="116">
      <c r="A116" s="19">
        <v>1755.0</v>
      </c>
      <c r="B116" s="17" t="s">
        <v>183</v>
      </c>
      <c r="C116" s="3">
        <f>vlookup($A116, 'Awario - Full'!$A$2:L993, 5, false)</f>
        <v>0</v>
      </c>
      <c r="D116" s="3">
        <f>vlookup($A116, 'Awario - Full'!$A$2:M993, 4, false)</f>
        <v>0</v>
      </c>
      <c r="E116" s="3">
        <f>vlookup($A116, 'Awario - Full'!$A$2:N993, 6, false)</f>
        <v>0</v>
      </c>
      <c r="F116" s="20">
        <f t="shared" si="1"/>
        <v>0</v>
      </c>
      <c r="G116" s="20" t="b">
        <f t="shared" si="2"/>
        <v>1</v>
      </c>
      <c r="H116" s="21" t="str">
        <f t="shared" si="3"/>
        <v/>
      </c>
      <c r="I116" s="3">
        <f t="shared" si="4"/>
        <v>-0.6753083961</v>
      </c>
      <c r="J116" s="3">
        <f t="shared" si="5"/>
        <v>-0.8876481006</v>
      </c>
      <c r="K116" s="22" t="str">
        <f t="shared" si="6"/>
        <v/>
      </c>
      <c r="L116" s="3">
        <f t="shared" si="7"/>
        <v>-0.7814782483</v>
      </c>
      <c r="M116" s="7" t="b">
        <f>if(iferror(VLOOKUP($A116, NIL!$A$2:$G993, 1, false), false), true, false)</f>
        <v>1</v>
      </c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"/>
      <c r="Z116" s="1"/>
    </row>
    <row r="117">
      <c r="A117" s="19">
        <v>1757.0</v>
      </c>
      <c r="B117" s="17" t="s">
        <v>184</v>
      </c>
      <c r="C117" s="3">
        <f>vlookup($A117, 'Awario - Full'!$A$2:L993, 5, false)</f>
        <v>0</v>
      </c>
      <c r="D117" s="3">
        <f>vlookup($A117, 'Awario - Full'!$A$2:M993, 4, false)</f>
        <v>0</v>
      </c>
      <c r="E117" s="3">
        <f>vlookup($A117, 'Awario - Full'!$A$2:N993, 6, false)</f>
        <v>0</v>
      </c>
      <c r="F117" s="20">
        <f t="shared" si="1"/>
        <v>0</v>
      </c>
      <c r="G117" s="20" t="b">
        <f t="shared" si="2"/>
        <v>1</v>
      </c>
      <c r="H117" s="21" t="str">
        <f t="shared" si="3"/>
        <v/>
      </c>
      <c r="I117" s="3">
        <f t="shared" si="4"/>
        <v>-0.6753083961</v>
      </c>
      <c r="J117" s="3">
        <f t="shared" si="5"/>
        <v>-0.8876481006</v>
      </c>
      <c r="K117" s="22" t="str">
        <f t="shared" si="6"/>
        <v/>
      </c>
      <c r="L117" s="3">
        <f t="shared" si="7"/>
        <v>-0.7814782483</v>
      </c>
      <c r="M117" s="7" t="b">
        <f>if(iferror(VLOOKUP($A117, NIL!$A$2:$G993, 1, false), false), true, false)</f>
        <v>1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"/>
      <c r="Z117" s="1"/>
    </row>
    <row r="118">
      <c r="A118" s="19">
        <v>1760.0</v>
      </c>
      <c r="B118" s="17" t="s">
        <v>186</v>
      </c>
      <c r="C118" s="3">
        <f>vlookup($A118, 'Awario - Full'!$A$2:L993, 5, false)</f>
        <v>0</v>
      </c>
      <c r="D118" s="3">
        <f>vlookup($A118, 'Awario - Full'!$A$2:M993, 4, false)</f>
        <v>0</v>
      </c>
      <c r="E118" s="3">
        <f>vlookup($A118, 'Awario - Full'!$A$2:N993, 6, false)</f>
        <v>0</v>
      </c>
      <c r="F118" s="20">
        <f t="shared" si="1"/>
        <v>0</v>
      </c>
      <c r="G118" s="20" t="b">
        <f t="shared" si="2"/>
        <v>1</v>
      </c>
      <c r="H118" s="21" t="str">
        <f t="shared" si="3"/>
        <v/>
      </c>
      <c r="I118" s="3">
        <f t="shared" si="4"/>
        <v>-0.6753083961</v>
      </c>
      <c r="J118" s="3">
        <f t="shared" si="5"/>
        <v>-0.8876481006</v>
      </c>
      <c r="K118" s="22" t="str">
        <f t="shared" si="6"/>
        <v/>
      </c>
      <c r="L118" s="3">
        <f t="shared" si="7"/>
        <v>-0.7814782483</v>
      </c>
      <c r="M118" s="7" t="b">
        <f>if(iferror(VLOOKUP($A118, NIL!$A$2:$G993, 1, false), false), true, false)</f>
        <v>1</v>
      </c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"/>
      <c r="Z118" s="1"/>
    </row>
    <row r="119">
      <c r="A119" s="19">
        <v>1765.0</v>
      </c>
      <c r="B119" s="17" t="s">
        <v>71</v>
      </c>
      <c r="C119" s="3">
        <f>vlookup($A119, 'Awario - Full'!$A$2:L993, 5, false)</f>
        <v>5</v>
      </c>
      <c r="D119" s="3">
        <f>vlookup($A119, 'Awario - Full'!$A$2:M993, 4, false)</f>
        <v>0</v>
      </c>
      <c r="E119" s="3">
        <f>vlookup($A119, 'Awario - Full'!$A$2:N993, 6, false)</f>
        <v>1963</v>
      </c>
      <c r="F119" s="20">
        <f t="shared" si="1"/>
        <v>3.2929203</v>
      </c>
      <c r="G119" s="20" t="b">
        <f t="shared" si="2"/>
        <v>1</v>
      </c>
      <c r="H119" s="21" t="str">
        <f t="shared" si="3"/>
        <v/>
      </c>
      <c r="I119" s="3">
        <f t="shared" si="4"/>
        <v>1.332169217</v>
      </c>
      <c r="J119" s="3">
        <f t="shared" si="5"/>
        <v>1.744150654</v>
      </c>
      <c r="K119" s="22" t="str">
        <f t="shared" si="6"/>
        <v/>
      </c>
      <c r="L119" s="3">
        <f t="shared" si="7"/>
        <v>1.538159936</v>
      </c>
      <c r="M119" s="7" t="b">
        <f>if(iferror(VLOOKUP($A119, NIL!$A$2:$G993, 1, false), false), true, false)</f>
        <v>1</v>
      </c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"/>
      <c r="Z119" s="1"/>
    </row>
    <row r="120">
      <c r="A120" s="19">
        <v>1766.0</v>
      </c>
      <c r="B120" s="16" t="s">
        <v>300</v>
      </c>
      <c r="C120" s="3">
        <f>vlookup($A120, 'Awario - Full'!$A$2:L993, 5, false)</f>
        <v>2</v>
      </c>
      <c r="D120" s="3">
        <f>vlookup($A120, 'Awario - Full'!$A$2:M993, 4, false)</f>
        <v>0</v>
      </c>
      <c r="E120" s="3">
        <f>vlookup($A120, 'Awario - Full'!$A$2:N993, 6, false)</f>
        <v>0</v>
      </c>
      <c r="F120" s="20">
        <f t="shared" si="1"/>
        <v>0</v>
      </c>
      <c r="G120" s="20" t="b">
        <f t="shared" si="2"/>
        <v>1</v>
      </c>
      <c r="H120" s="21" t="str">
        <f t="shared" si="3"/>
        <v/>
      </c>
      <c r="I120" s="3">
        <f t="shared" si="4"/>
        <v>-0.6753083961</v>
      </c>
      <c r="J120" s="3">
        <f t="shared" si="5"/>
        <v>0.1650714012</v>
      </c>
      <c r="K120" s="22" t="str">
        <f t="shared" si="6"/>
        <v/>
      </c>
      <c r="L120" s="3">
        <f t="shared" si="7"/>
        <v>-0.2551184975</v>
      </c>
      <c r="M120" s="7" t="b">
        <f>if(iferror(VLOOKUP($A120, NIL!$A$2:$G993, 1, false), false), true, false)</f>
        <v>1</v>
      </c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"/>
      <c r="Z120" s="1"/>
    </row>
    <row r="121">
      <c r="A121" s="19">
        <v>1780.0</v>
      </c>
      <c r="B121" s="17" t="s">
        <v>189</v>
      </c>
      <c r="C121" s="3">
        <f>vlookup($A121, 'Awario - Full'!$A$2:L993, 5, false)</f>
        <v>0</v>
      </c>
      <c r="D121" s="11">
        <f>vlookup($A121, 'Awario - Full'!$A$2:M993, 4, false)</f>
        <v>0</v>
      </c>
      <c r="E121" s="3">
        <f>vlookup($A121, 'Awario - Full'!$A$2:N993, 6, false)</f>
        <v>0</v>
      </c>
      <c r="F121" s="20">
        <f t="shared" si="1"/>
        <v>0</v>
      </c>
      <c r="G121" s="20" t="b">
        <f t="shared" si="2"/>
        <v>1</v>
      </c>
      <c r="H121" s="21" t="str">
        <f t="shared" si="3"/>
        <v/>
      </c>
      <c r="I121" s="3">
        <f t="shared" si="4"/>
        <v>-0.6753083961</v>
      </c>
      <c r="J121" s="3">
        <f t="shared" si="5"/>
        <v>-0.8876481006</v>
      </c>
      <c r="K121" s="22" t="str">
        <f t="shared" si="6"/>
        <v/>
      </c>
      <c r="L121" s="3">
        <f t="shared" si="7"/>
        <v>-0.7814782483</v>
      </c>
      <c r="M121" s="7" t="b">
        <f>if(iferror(VLOOKUP($A121, NIL!$A$2:$G993, 1, false), false), true, false)</f>
        <v>1</v>
      </c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"/>
      <c r="Z121" s="1"/>
    </row>
    <row r="122">
      <c r="A122" s="19">
        <v>1791.0</v>
      </c>
      <c r="B122" s="17" t="s">
        <v>191</v>
      </c>
      <c r="C122" s="3">
        <f>vlookup($A122, 'Awario - Full'!$A$2:L993, 5, false)</f>
        <v>0</v>
      </c>
      <c r="D122" s="3">
        <f>vlookup($A122, 'Awario - Full'!$A$2:M993, 4, false)</f>
        <v>0</v>
      </c>
      <c r="E122" s="3">
        <f>vlookup($A122, 'Awario - Full'!$A$2:N993, 6, false)</f>
        <v>0</v>
      </c>
      <c r="F122" s="20">
        <f t="shared" si="1"/>
        <v>0</v>
      </c>
      <c r="G122" s="20" t="b">
        <f t="shared" si="2"/>
        <v>1</v>
      </c>
      <c r="H122" s="21" t="str">
        <f t="shared" si="3"/>
        <v/>
      </c>
      <c r="I122" s="3">
        <f t="shared" si="4"/>
        <v>-0.6753083961</v>
      </c>
      <c r="J122" s="3">
        <f t="shared" si="5"/>
        <v>-0.8876481006</v>
      </c>
      <c r="K122" s="22" t="str">
        <f t="shared" si="6"/>
        <v/>
      </c>
      <c r="L122" s="3">
        <f t="shared" si="7"/>
        <v>-0.7814782483</v>
      </c>
      <c r="M122" s="7" t="b">
        <f>if(iferror(VLOOKUP($A122, NIL!$A$2:$G993, 1, false), false), true, false)</f>
        <v>1</v>
      </c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"/>
      <c r="Z122" s="1"/>
    </row>
    <row r="123">
      <c r="A123" s="19">
        <v>1804.0</v>
      </c>
      <c r="B123" s="17" t="s">
        <v>193</v>
      </c>
      <c r="C123" s="3">
        <f>vlookup($A123, 'Awario - Full'!$A$2:L993, 5, false)</f>
        <v>0</v>
      </c>
      <c r="D123" s="3">
        <f>vlookup($A123, 'Awario - Full'!$A$2:M993, 4, false)</f>
        <v>0</v>
      </c>
      <c r="E123" s="3">
        <f>vlookup($A123, 'Awario - Full'!$A$2:N993, 6, false)</f>
        <v>0</v>
      </c>
      <c r="F123" s="20">
        <f t="shared" si="1"/>
        <v>0</v>
      </c>
      <c r="G123" s="20" t="b">
        <f t="shared" si="2"/>
        <v>1</v>
      </c>
      <c r="H123" s="21" t="str">
        <f t="shared" si="3"/>
        <v/>
      </c>
      <c r="I123" s="3">
        <f t="shared" si="4"/>
        <v>-0.6753083961</v>
      </c>
      <c r="J123" s="3">
        <f t="shared" si="5"/>
        <v>-0.8876481006</v>
      </c>
      <c r="K123" s="22" t="str">
        <f t="shared" si="6"/>
        <v/>
      </c>
      <c r="L123" s="3">
        <f t="shared" si="7"/>
        <v>-0.7814782483</v>
      </c>
      <c r="M123" s="7" t="b">
        <f>if(iferror(VLOOKUP($A123, NIL!$A$2:$G993, 1, false), false), true, false)</f>
        <v>1</v>
      </c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"/>
      <c r="Z123" s="1"/>
    </row>
    <row r="124">
      <c r="A124" s="19">
        <v>1823.0</v>
      </c>
      <c r="B124" s="17" t="s">
        <v>194</v>
      </c>
      <c r="C124" s="3">
        <f>vlookup($A124, 'Awario - Full'!$A$2:L993, 5, false)</f>
        <v>0</v>
      </c>
      <c r="D124" s="3">
        <f>vlookup($A124, 'Awario - Full'!$A$2:M993, 4, false)</f>
        <v>0</v>
      </c>
      <c r="E124" s="3">
        <f>vlookup($A124, 'Awario - Full'!$A$2:N993, 6, false)</f>
        <v>0</v>
      </c>
      <c r="F124" s="20">
        <f t="shared" si="1"/>
        <v>0</v>
      </c>
      <c r="G124" s="20" t="b">
        <f t="shared" si="2"/>
        <v>1</v>
      </c>
      <c r="H124" s="21" t="str">
        <f t="shared" si="3"/>
        <v/>
      </c>
      <c r="I124" s="3">
        <f t="shared" si="4"/>
        <v>-0.6753083961</v>
      </c>
      <c r="J124" s="3">
        <f t="shared" si="5"/>
        <v>-0.8876481006</v>
      </c>
      <c r="K124" s="22" t="str">
        <f t="shared" si="6"/>
        <v/>
      </c>
      <c r="L124" s="3">
        <f t="shared" si="7"/>
        <v>-0.7814782483</v>
      </c>
      <c r="M124" s="7" t="b">
        <f>if(iferror(VLOOKUP($A124, NIL!$A$2:$G993, 1, false), false), true, false)</f>
        <v>1</v>
      </c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"/>
      <c r="Z124" s="1"/>
    </row>
    <row r="125">
      <c r="A125" s="19">
        <v>1826.0</v>
      </c>
      <c r="B125" s="17" t="s">
        <v>195</v>
      </c>
      <c r="C125" s="3">
        <f>vlookup($A125, 'Awario - Full'!$A$2:L993, 5, false)</f>
        <v>0</v>
      </c>
      <c r="D125" s="3">
        <f>vlookup($A125, 'Awario - Full'!$A$2:M993, 4, false)</f>
        <v>398</v>
      </c>
      <c r="E125" s="3">
        <f>vlookup($A125, 'Awario - Full'!$A$2:N993, 6, false)</f>
        <v>0</v>
      </c>
      <c r="F125" s="20">
        <f t="shared" si="1"/>
        <v>0</v>
      </c>
      <c r="G125" s="20" t="b">
        <f t="shared" si="2"/>
        <v>1</v>
      </c>
      <c r="H125" s="21" t="str">
        <f t="shared" si="3"/>
        <v/>
      </c>
      <c r="I125" s="3">
        <f t="shared" si="4"/>
        <v>-0.6753083961</v>
      </c>
      <c r="J125" s="3">
        <f t="shared" si="5"/>
        <v>-0.8876481006</v>
      </c>
      <c r="K125" s="22" t="str">
        <f t="shared" si="6"/>
        <v/>
      </c>
      <c r="L125" s="3">
        <f t="shared" si="7"/>
        <v>-0.7814782483</v>
      </c>
      <c r="M125" s="7" t="b">
        <f>if(iferror(VLOOKUP($A125, NIL!$A$2:$G993, 1, false), false), true, false)</f>
        <v>1</v>
      </c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"/>
      <c r="Z125" s="1"/>
    </row>
    <row r="126">
      <c r="A126" s="19">
        <v>1827.0</v>
      </c>
      <c r="B126" s="17" t="s">
        <v>196</v>
      </c>
      <c r="C126" s="3">
        <f>vlookup($A126, 'Awario - Full'!$A$2:L993, 5, false)</f>
        <v>0</v>
      </c>
      <c r="D126" s="3" t="str">
        <f>vlookup($A126, 'Awario - Full'!$A$2:M993, 4, false)</f>
        <v/>
      </c>
      <c r="E126" s="3">
        <f>vlookup($A126, 'Awario - Full'!$A$2:N993, 6, false)</f>
        <v>0</v>
      </c>
      <c r="F126" s="20">
        <f t="shared" si="1"/>
        <v>0</v>
      </c>
      <c r="G126" s="20" t="b">
        <f t="shared" si="2"/>
        <v>1</v>
      </c>
      <c r="H126" s="21" t="str">
        <f t="shared" si="3"/>
        <v/>
      </c>
      <c r="I126" s="3">
        <f t="shared" si="4"/>
        <v>-0.6753083961</v>
      </c>
      <c r="J126" s="3">
        <f t="shared" si="5"/>
        <v>-0.8876481006</v>
      </c>
      <c r="K126" s="22" t="str">
        <f t="shared" si="6"/>
        <v/>
      </c>
      <c r="L126" s="3">
        <f t="shared" si="7"/>
        <v>-0.7814782483</v>
      </c>
      <c r="M126" s="7" t="b">
        <f>if(iferror(VLOOKUP($A126, NIL!$A$2:$G993, 1, false), false), true, false)</f>
        <v>1</v>
      </c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"/>
      <c r="Z126" s="1"/>
    </row>
    <row r="127">
      <c r="A127" s="19">
        <v>1832.0</v>
      </c>
      <c r="B127" s="17" t="s">
        <v>197</v>
      </c>
      <c r="C127" s="3">
        <f>vlookup($A127, 'Awario - Full'!$A$2:L993, 5, false)</f>
        <v>1</v>
      </c>
      <c r="D127" s="3">
        <f>vlookup($A127, 'Awario - Full'!$A$2:M993, 4, false)</f>
        <v>0</v>
      </c>
      <c r="E127" s="3">
        <f>vlookup($A127, 'Awario - Full'!$A$2:N993, 6, false)</f>
        <v>0</v>
      </c>
      <c r="F127" s="20">
        <f t="shared" si="1"/>
        <v>0</v>
      </c>
      <c r="G127" s="20" t="b">
        <f t="shared" si="2"/>
        <v>1</v>
      </c>
      <c r="H127" s="21" t="str">
        <f t="shared" si="3"/>
        <v/>
      </c>
      <c r="I127" s="3">
        <f t="shared" si="4"/>
        <v>-0.6753083961</v>
      </c>
      <c r="J127" s="3">
        <f t="shared" si="5"/>
        <v>-0.3612883497</v>
      </c>
      <c r="K127" s="22" t="str">
        <f t="shared" si="6"/>
        <v/>
      </c>
      <c r="L127" s="3">
        <f t="shared" si="7"/>
        <v>-0.5182983729</v>
      </c>
      <c r="M127" s="7" t="b">
        <f>if(iferror(VLOOKUP($A127, NIL!$A$2:$G993, 1, false), false), true, false)</f>
        <v>1</v>
      </c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"/>
      <c r="Z127" s="1"/>
    </row>
    <row r="128">
      <c r="A128" s="19">
        <v>1833.0</v>
      </c>
      <c r="B128" s="17" t="s">
        <v>198</v>
      </c>
      <c r="C128" s="3">
        <f>vlookup($A128, 'Awario - Full'!$A$2:L993, 5, false)</f>
        <v>0</v>
      </c>
      <c r="D128" s="3">
        <f>vlookup($A128, 'Awario - Full'!$A$2:M993, 4, false)</f>
        <v>0</v>
      </c>
      <c r="E128" s="3">
        <f>vlookup($A128, 'Awario - Full'!$A$2:N993, 6, false)</f>
        <v>0</v>
      </c>
      <c r="F128" s="20">
        <f t="shared" si="1"/>
        <v>0</v>
      </c>
      <c r="G128" s="20" t="b">
        <f t="shared" si="2"/>
        <v>1</v>
      </c>
      <c r="H128" s="21" t="str">
        <f t="shared" si="3"/>
        <v/>
      </c>
      <c r="I128" s="3">
        <f t="shared" si="4"/>
        <v>-0.6753083961</v>
      </c>
      <c r="J128" s="3">
        <f t="shared" si="5"/>
        <v>-0.8876481006</v>
      </c>
      <c r="K128" s="22" t="str">
        <f t="shared" si="6"/>
        <v/>
      </c>
      <c r="L128" s="3">
        <f t="shared" si="7"/>
        <v>-0.7814782483</v>
      </c>
      <c r="M128" s="7" t="b">
        <f>if(iferror(VLOOKUP($A128, NIL!$A$2:$G993, 1, false), false), true, false)</f>
        <v>1</v>
      </c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"/>
      <c r="Z128" s="1"/>
    </row>
    <row r="129">
      <c r="A129" s="19">
        <v>1839.0</v>
      </c>
      <c r="B129" s="17" t="s">
        <v>200</v>
      </c>
      <c r="C129" s="3">
        <f>vlookup($A129, 'Awario - Full'!$A$2:L993, 5, false)</f>
        <v>1</v>
      </c>
      <c r="D129" s="3">
        <f>vlookup($A129, 'Awario - Full'!$A$2:M993, 4, false)</f>
        <v>920</v>
      </c>
      <c r="E129" s="3">
        <f>vlookup($A129, 'Awario - Full'!$A$2:N993, 6, false)</f>
        <v>128</v>
      </c>
      <c r="F129" s="20">
        <f t="shared" si="1"/>
        <v>2.10720997</v>
      </c>
      <c r="G129" s="20" t="b">
        <f t="shared" si="2"/>
        <v>1</v>
      </c>
      <c r="H129" s="21" t="str">
        <f t="shared" si="3"/>
        <v/>
      </c>
      <c r="I129" s="3">
        <f t="shared" si="4"/>
        <v>0.6093193678</v>
      </c>
      <c r="J129" s="3">
        <f t="shared" si="5"/>
        <v>-0.3612883497</v>
      </c>
      <c r="K129" s="22" t="str">
        <f t="shared" si="6"/>
        <v/>
      </c>
      <c r="L129" s="3">
        <f t="shared" si="7"/>
        <v>0.124015509</v>
      </c>
      <c r="M129" s="7" t="b">
        <f>if(iferror(VLOOKUP($A129, NIL!$A$2:$G993, 1, false), false), true, false)</f>
        <v>1</v>
      </c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"/>
      <c r="Z129" s="1"/>
    </row>
    <row r="130">
      <c r="A130" s="19">
        <v>1844.0</v>
      </c>
      <c r="B130" s="17" t="s">
        <v>313</v>
      </c>
      <c r="C130" s="3">
        <f>vlookup($A130, 'Awario - Full'!$A$2:L993, 5, false)</f>
        <v>5</v>
      </c>
      <c r="D130" s="3">
        <f>vlookup($A130, 'Awario - Full'!$A$2:M993, 4, false)</f>
        <v>3168</v>
      </c>
      <c r="E130" s="3">
        <f>vlookup($A130, 'Awario - Full'!$A$2:N993, 6, false)</f>
        <v>4333</v>
      </c>
      <c r="F130" s="20">
        <f t="shared" si="1"/>
        <v>3.636788689</v>
      </c>
      <c r="G130" s="20" t="b">
        <f t="shared" si="2"/>
        <v>0</v>
      </c>
      <c r="H130" s="21">
        <f t="shared" si="3"/>
        <v>0.367739899</v>
      </c>
      <c r="I130" s="3">
        <f t="shared" si="4"/>
        <v>1.541803229</v>
      </c>
      <c r="J130" s="3">
        <f t="shared" si="5"/>
        <v>1.744150654</v>
      </c>
      <c r="K130" s="22">
        <f t="shared" si="6"/>
        <v>0.1025790183</v>
      </c>
      <c r="L130" s="3">
        <f t="shared" si="7"/>
        <v>1.129510967</v>
      </c>
      <c r="M130" s="7" t="b">
        <f>if(iferror(VLOOKUP($A130, NIL!$A$2:$G993, 1, false), false), true, false)</f>
        <v>1</v>
      </c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"/>
      <c r="Z130" s="1"/>
    </row>
    <row r="131">
      <c r="A131" s="19">
        <v>1846.0</v>
      </c>
      <c r="B131" s="17" t="s">
        <v>105</v>
      </c>
      <c r="C131" s="3">
        <f>vlookup($A131, 'Awario - Full'!$A$2:L993, 5, false)</f>
        <v>4</v>
      </c>
      <c r="D131" s="3">
        <f>vlookup($A131, 'Awario - Full'!$A$2:M993, 4, false)</f>
        <v>0</v>
      </c>
      <c r="E131" s="3">
        <f>vlookup($A131, 'Awario - Full'!$A$2:N993, 6, false)</f>
        <v>0</v>
      </c>
      <c r="F131" s="20">
        <f t="shared" si="1"/>
        <v>0</v>
      </c>
      <c r="G131" s="20" t="b">
        <f t="shared" si="2"/>
        <v>1</v>
      </c>
      <c r="H131" s="21" t="str">
        <f t="shared" si="3"/>
        <v/>
      </c>
      <c r="I131" s="3">
        <f t="shared" si="4"/>
        <v>-0.6753083961</v>
      </c>
      <c r="J131" s="3">
        <f t="shared" si="5"/>
        <v>1.217790903</v>
      </c>
      <c r="K131" s="22" t="str">
        <f t="shared" si="6"/>
        <v/>
      </c>
      <c r="L131" s="3">
        <f t="shared" si="7"/>
        <v>0.2712412534</v>
      </c>
      <c r="M131" s="7" t="b">
        <f>if(iferror(VLOOKUP($A131, NIL!$A$2:$G993, 1, false), false), true, false)</f>
        <v>1</v>
      </c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"/>
      <c r="Z131" s="1"/>
    </row>
    <row r="132">
      <c r="A132" s="19">
        <v>1849.0</v>
      </c>
      <c r="B132" s="17" t="s">
        <v>202</v>
      </c>
      <c r="C132" s="3">
        <f>vlookup($A132, 'Awario - Full'!$A$2:L993, 5, false)</f>
        <v>0</v>
      </c>
      <c r="D132" s="3">
        <f>vlookup($A132, 'Awario - Full'!$A$2:M993, 4, false)</f>
        <v>0</v>
      </c>
      <c r="E132" s="3">
        <f>vlookup($A132, 'Awario - Full'!$A$2:N993, 6, false)</f>
        <v>0</v>
      </c>
      <c r="F132" s="20">
        <f t="shared" si="1"/>
        <v>0</v>
      </c>
      <c r="G132" s="20" t="b">
        <f t="shared" si="2"/>
        <v>1</v>
      </c>
      <c r="H132" s="21" t="str">
        <f t="shared" si="3"/>
        <v/>
      </c>
      <c r="I132" s="3">
        <f t="shared" si="4"/>
        <v>-0.6753083961</v>
      </c>
      <c r="J132" s="3">
        <f t="shared" si="5"/>
        <v>-0.8876481006</v>
      </c>
      <c r="K132" s="22" t="str">
        <f t="shared" si="6"/>
        <v/>
      </c>
      <c r="L132" s="3">
        <f t="shared" si="7"/>
        <v>-0.7814782483</v>
      </c>
      <c r="M132" s="7" t="b">
        <f>if(iferror(VLOOKUP($A132, NIL!$A$2:$G993, 1, false), false), true, false)</f>
        <v>1</v>
      </c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"/>
      <c r="Z132" s="1"/>
    </row>
    <row r="133">
      <c r="A133" s="19">
        <v>1850.0</v>
      </c>
      <c r="B133" s="17" t="s">
        <v>203</v>
      </c>
      <c r="C133" s="3">
        <f>vlookup($A133, 'Awario - Full'!$A$2:L993, 5, false)</f>
        <v>0</v>
      </c>
      <c r="D133" s="3" t="str">
        <f>vlookup($A133, 'Awario - Full'!$A$2:M993, 4, false)</f>
        <v/>
      </c>
      <c r="E133" s="3">
        <f>vlookup($A133, 'Awario - Full'!$A$2:N993, 6, false)</f>
        <v>0</v>
      </c>
      <c r="F133" s="20">
        <f t="shared" si="1"/>
        <v>0</v>
      </c>
      <c r="G133" s="20" t="b">
        <f t="shared" si="2"/>
        <v>1</v>
      </c>
      <c r="H133" s="21" t="str">
        <f t="shared" si="3"/>
        <v/>
      </c>
      <c r="I133" s="3">
        <f t="shared" si="4"/>
        <v>-0.6753083961</v>
      </c>
      <c r="J133" s="3">
        <f t="shared" si="5"/>
        <v>-0.8876481006</v>
      </c>
      <c r="K133" s="22" t="str">
        <f t="shared" si="6"/>
        <v/>
      </c>
      <c r="L133" s="3">
        <f t="shared" si="7"/>
        <v>-0.7814782483</v>
      </c>
      <c r="M133" s="7" t="b">
        <f>if(iferror(VLOOKUP($A133, NIL!$A$2:$G993, 1, false), false), true, false)</f>
        <v>1</v>
      </c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"/>
      <c r="Z133" s="1"/>
    </row>
    <row r="134">
      <c r="A134" s="19">
        <v>1851.0</v>
      </c>
      <c r="B134" s="17" t="s">
        <v>204</v>
      </c>
      <c r="C134" s="3">
        <f>vlookup($A134, 'Awario - Full'!$A$2:L993, 5, false)</f>
        <v>0</v>
      </c>
      <c r="D134" s="3">
        <f>vlookup($A134, 'Awario - Full'!$A$2:M993, 4, false)</f>
        <v>0</v>
      </c>
      <c r="E134" s="3">
        <f>vlookup($A134, 'Awario - Full'!$A$2:N993, 6, false)</f>
        <v>0</v>
      </c>
      <c r="F134" s="20">
        <f t="shared" si="1"/>
        <v>0</v>
      </c>
      <c r="G134" s="20" t="b">
        <f t="shared" si="2"/>
        <v>1</v>
      </c>
      <c r="H134" s="21" t="str">
        <f t="shared" si="3"/>
        <v/>
      </c>
      <c r="I134" s="3">
        <f t="shared" si="4"/>
        <v>-0.6753083961</v>
      </c>
      <c r="J134" s="3">
        <f t="shared" si="5"/>
        <v>-0.8876481006</v>
      </c>
      <c r="K134" s="22" t="str">
        <f t="shared" si="6"/>
        <v/>
      </c>
      <c r="L134" s="3">
        <f t="shared" si="7"/>
        <v>-0.7814782483</v>
      </c>
      <c r="M134" s="7" t="b">
        <f>if(iferror(VLOOKUP($A134, NIL!$A$2:$G993, 1, false), false), true, false)</f>
        <v>1</v>
      </c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"/>
      <c r="Z134" s="1"/>
    </row>
    <row r="135">
      <c r="A135" s="19">
        <v>1852.0</v>
      </c>
      <c r="B135" s="17" t="s">
        <v>205</v>
      </c>
      <c r="C135" s="3">
        <f>vlookup($A135, 'Awario - Full'!$A$2:L993, 5, false)</f>
        <v>0</v>
      </c>
      <c r="D135" s="3">
        <f>vlookup($A135, 'Awario - Full'!$A$2:M993, 4, false)</f>
        <v>0</v>
      </c>
      <c r="E135" s="3">
        <f>vlookup($A135, 'Awario - Full'!$A$2:N993, 6, false)</f>
        <v>0</v>
      </c>
      <c r="F135" s="20">
        <f t="shared" si="1"/>
        <v>0</v>
      </c>
      <c r="G135" s="20" t="b">
        <f t="shared" si="2"/>
        <v>1</v>
      </c>
      <c r="H135" s="21" t="str">
        <f t="shared" si="3"/>
        <v/>
      </c>
      <c r="I135" s="3">
        <f t="shared" si="4"/>
        <v>-0.6753083961</v>
      </c>
      <c r="J135" s="3">
        <f t="shared" si="5"/>
        <v>-0.8876481006</v>
      </c>
      <c r="K135" s="22" t="str">
        <f t="shared" si="6"/>
        <v/>
      </c>
      <c r="L135" s="3">
        <f t="shared" si="7"/>
        <v>-0.7814782483</v>
      </c>
      <c r="M135" s="7" t="b">
        <f>if(iferror(VLOOKUP($A135, NIL!$A$2:$G993, 1, false), false), true, false)</f>
        <v>1</v>
      </c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"/>
      <c r="Z135" s="1"/>
    </row>
    <row r="136">
      <c r="A136" s="19">
        <v>1853.0</v>
      </c>
      <c r="B136" s="17" t="s">
        <v>318</v>
      </c>
      <c r="C136" s="3">
        <f>vlookup($A136, 'Awario - Full'!$A$2:L993, 5, false)</f>
        <v>3</v>
      </c>
      <c r="D136" s="3" t="str">
        <f>vlookup($A136, 'Awario - Full'!$A$2:M993, 4, false)</f>
        <v/>
      </c>
      <c r="E136" s="3">
        <f>vlookup($A136, 'Awario - Full'!$A$2:N993, 6, false)</f>
        <v>2004</v>
      </c>
      <c r="F136" s="20">
        <f t="shared" si="1"/>
        <v>3.301897717</v>
      </c>
      <c r="G136" s="20" t="b">
        <f t="shared" si="2"/>
        <v>1</v>
      </c>
      <c r="H136" s="21" t="str">
        <f t="shared" si="3"/>
        <v/>
      </c>
      <c r="I136" s="3">
        <f t="shared" si="4"/>
        <v>1.33764216</v>
      </c>
      <c r="J136" s="3">
        <f t="shared" si="5"/>
        <v>0.691431152</v>
      </c>
      <c r="K136" s="22" t="str">
        <f t="shared" si="6"/>
        <v/>
      </c>
      <c r="L136" s="3">
        <f t="shared" si="7"/>
        <v>1.014536656</v>
      </c>
      <c r="M136" s="7" t="b">
        <f>if(iferror(VLOOKUP($A136, NIL!$A$2:$G993, 1, false), false), true, false)</f>
        <v>1</v>
      </c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"/>
      <c r="Z136" s="1"/>
    </row>
    <row r="137">
      <c r="A137" s="19">
        <v>1858.0</v>
      </c>
      <c r="B137" s="17" t="s">
        <v>145</v>
      </c>
      <c r="C137" s="3">
        <f>vlookup($A137, 'Awario - Full'!$A$2:L993, 5, false)</f>
        <v>2</v>
      </c>
      <c r="D137" s="3">
        <f>vlookup($A137, 'Awario - Full'!$A$2:M993, 4, false)</f>
        <v>2797</v>
      </c>
      <c r="E137" s="3">
        <f>vlookup($A137, 'Awario - Full'!$A$2:N993, 6, false)</f>
        <v>9005</v>
      </c>
      <c r="F137" s="20">
        <f t="shared" si="1"/>
        <v>3.954483717</v>
      </c>
      <c r="G137" s="20" t="b">
        <f t="shared" si="2"/>
        <v>0</v>
      </c>
      <c r="H137" s="21">
        <f t="shared" si="3"/>
        <v>2.219520915</v>
      </c>
      <c r="I137" s="3">
        <f t="shared" si="4"/>
        <v>1.735481059</v>
      </c>
      <c r="J137" s="3">
        <f t="shared" si="5"/>
        <v>0.1650714012</v>
      </c>
      <c r="K137" s="22">
        <f t="shared" si="6"/>
        <v>0.8723680708</v>
      </c>
      <c r="L137" s="3">
        <f t="shared" si="7"/>
        <v>0.9243068437</v>
      </c>
      <c r="M137" s="7" t="b">
        <f>if(iferror(VLOOKUP($A137, NIL!$A$2:$G993, 1, false), false), true, false)</f>
        <v>1</v>
      </c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"/>
      <c r="Z137" s="1"/>
    </row>
    <row r="138">
      <c r="A138" s="19">
        <v>1859.0</v>
      </c>
      <c r="B138" s="17" t="s">
        <v>207</v>
      </c>
      <c r="C138" s="3">
        <f>vlookup($A138, 'Awario - Full'!$A$2:L993, 5, false)</f>
        <v>1</v>
      </c>
      <c r="D138" s="3">
        <f>vlookup($A138, 'Awario - Full'!$A$2:M993, 4, false)</f>
        <v>0</v>
      </c>
      <c r="E138" s="3">
        <f>vlookup($A138, 'Awario - Full'!$A$2:N993, 6, false)</f>
        <v>0</v>
      </c>
      <c r="F138" s="20">
        <f t="shared" si="1"/>
        <v>0</v>
      </c>
      <c r="G138" s="20" t="b">
        <f t="shared" si="2"/>
        <v>1</v>
      </c>
      <c r="H138" s="21" t="str">
        <f t="shared" si="3"/>
        <v/>
      </c>
      <c r="I138" s="3">
        <f t="shared" si="4"/>
        <v>-0.6753083961</v>
      </c>
      <c r="J138" s="3">
        <f t="shared" si="5"/>
        <v>-0.3612883497</v>
      </c>
      <c r="K138" s="22" t="str">
        <f t="shared" si="6"/>
        <v/>
      </c>
      <c r="L138" s="3">
        <f t="shared" si="7"/>
        <v>-0.5182983729</v>
      </c>
      <c r="M138" s="7" t="b">
        <f>if(iferror(VLOOKUP($A138, NIL!$A$2:$G993, 1, false), false), true, false)</f>
        <v>1</v>
      </c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"/>
      <c r="Z138" s="1"/>
    </row>
    <row r="139">
      <c r="A139" s="19">
        <v>1862.0</v>
      </c>
      <c r="B139" s="17" t="s">
        <v>135</v>
      </c>
      <c r="C139" s="3">
        <f>vlookup($A139, 'Awario - Full'!$A$2:L993, 5, false)</f>
        <v>1</v>
      </c>
      <c r="D139" s="3">
        <f>vlookup($A139, 'Awario - Full'!$A$2:M993, 4, false)</f>
        <v>0</v>
      </c>
      <c r="E139" s="3">
        <f>vlookup($A139, 'Awario - Full'!$A$2:N993, 6, false)</f>
        <v>0</v>
      </c>
      <c r="F139" s="20">
        <f t="shared" si="1"/>
        <v>0</v>
      </c>
      <c r="G139" s="20" t="b">
        <f t="shared" si="2"/>
        <v>1</v>
      </c>
      <c r="H139" s="21" t="str">
        <f t="shared" si="3"/>
        <v/>
      </c>
      <c r="I139" s="3">
        <f t="shared" si="4"/>
        <v>-0.6753083961</v>
      </c>
      <c r="J139" s="3">
        <f t="shared" si="5"/>
        <v>-0.3612883497</v>
      </c>
      <c r="K139" s="22" t="str">
        <f t="shared" si="6"/>
        <v/>
      </c>
      <c r="L139" s="3">
        <f t="shared" si="7"/>
        <v>-0.5182983729</v>
      </c>
      <c r="M139" s="7" t="b">
        <f>if(iferror(VLOOKUP($A139, NIL!$A$2:$G993, 1, false), false), true, false)</f>
        <v>1</v>
      </c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"/>
      <c r="Z139" s="1"/>
    </row>
    <row r="140">
      <c r="A140" s="19">
        <v>1864.0</v>
      </c>
      <c r="B140" s="17" t="s">
        <v>208</v>
      </c>
      <c r="C140" s="3">
        <f>vlookup($A140, 'Awario - Full'!$A$2:L993, 5, false)</f>
        <v>0</v>
      </c>
      <c r="D140" s="3">
        <f>vlookup($A140, 'Awario - Full'!$A$2:M993, 4, false)</f>
        <v>0</v>
      </c>
      <c r="E140" s="3">
        <f>vlookup($A140, 'Awario - Full'!$A$2:N993, 6, false)</f>
        <v>0</v>
      </c>
      <c r="F140" s="20">
        <f t="shared" si="1"/>
        <v>0</v>
      </c>
      <c r="G140" s="20" t="b">
        <f t="shared" si="2"/>
        <v>1</v>
      </c>
      <c r="H140" s="21" t="str">
        <f t="shared" si="3"/>
        <v/>
      </c>
      <c r="I140" s="3">
        <f t="shared" si="4"/>
        <v>-0.6753083961</v>
      </c>
      <c r="J140" s="3">
        <f t="shared" si="5"/>
        <v>-0.8876481006</v>
      </c>
      <c r="K140" s="22" t="str">
        <f t="shared" si="6"/>
        <v/>
      </c>
      <c r="L140" s="3">
        <f t="shared" si="7"/>
        <v>-0.7814782483</v>
      </c>
      <c r="M140" s="7" t="b">
        <f>if(iferror(VLOOKUP($A140, NIL!$A$2:$G993, 1, false), false), true, false)</f>
        <v>1</v>
      </c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"/>
      <c r="Z140" s="1"/>
    </row>
    <row r="141">
      <c r="A141" s="19">
        <v>1867.0</v>
      </c>
      <c r="B141" s="17" t="s">
        <v>311</v>
      </c>
      <c r="C141" s="3">
        <f>vlookup($A141, 'Awario - Full'!$A$2:L993, 5, false)</f>
        <v>0</v>
      </c>
      <c r="D141" s="3">
        <f>vlookup($A141, 'Awario - Full'!$A$2:M993, 4, false)</f>
        <v>0</v>
      </c>
      <c r="E141" s="3">
        <f>vlookup($A141, 'Awario - Full'!$A$2:N993, 6, false)</f>
        <v>0</v>
      </c>
      <c r="F141" s="20">
        <f t="shared" si="1"/>
        <v>0</v>
      </c>
      <c r="G141" s="20" t="b">
        <f t="shared" si="2"/>
        <v>1</v>
      </c>
      <c r="H141" s="21" t="str">
        <f t="shared" si="3"/>
        <v/>
      </c>
      <c r="I141" s="3">
        <f t="shared" si="4"/>
        <v>-0.6753083961</v>
      </c>
      <c r="J141" s="3">
        <f t="shared" si="5"/>
        <v>-0.8876481006</v>
      </c>
      <c r="K141" s="22" t="str">
        <f t="shared" si="6"/>
        <v/>
      </c>
      <c r="L141" s="3">
        <f t="shared" si="7"/>
        <v>-0.7814782483</v>
      </c>
      <c r="M141" s="7" t="b">
        <f>if(iferror(VLOOKUP($A141, NIL!$A$2:$G993, 1, false), false), true, false)</f>
        <v>1</v>
      </c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"/>
      <c r="Z141" s="1"/>
    </row>
    <row r="142">
      <c r="A142" s="19">
        <v>1868.0</v>
      </c>
      <c r="B142" s="17" t="s">
        <v>209</v>
      </c>
      <c r="C142" s="3">
        <f>vlookup($A142, 'Awario - Full'!$A$2:L993, 5, false)</f>
        <v>0</v>
      </c>
      <c r="D142" s="3">
        <f>vlookup($A142, 'Awario - Full'!$A$2:M993, 4, false)</f>
        <v>0</v>
      </c>
      <c r="E142" s="3">
        <f>vlookup($A142, 'Awario - Full'!$A$2:N993, 6, false)</f>
        <v>0</v>
      </c>
      <c r="F142" s="20">
        <f t="shared" si="1"/>
        <v>0</v>
      </c>
      <c r="G142" s="20" t="b">
        <f t="shared" si="2"/>
        <v>1</v>
      </c>
      <c r="H142" s="21" t="str">
        <f t="shared" si="3"/>
        <v/>
      </c>
      <c r="I142" s="3">
        <f t="shared" si="4"/>
        <v>-0.6753083961</v>
      </c>
      <c r="J142" s="3">
        <f t="shared" si="5"/>
        <v>-0.8876481006</v>
      </c>
      <c r="K142" s="22" t="str">
        <f t="shared" si="6"/>
        <v/>
      </c>
      <c r="L142" s="3">
        <f t="shared" si="7"/>
        <v>-0.7814782483</v>
      </c>
      <c r="M142" s="7" t="b">
        <f>if(iferror(VLOOKUP($A142, NIL!$A$2:$G993, 1, false), false), true, false)</f>
        <v>1</v>
      </c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"/>
      <c r="Z142" s="1"/>
    </row>
    <row r="143">
      <c r="A143" s="19">
        <v>1869.0</v>
      </c>
      <c r="B143" s="17" t="s">
        <v>299</v>
      </c>
      <c r="C143" s="3">
        <f>vlookup($A143, 'Awario - Full'!$A$2:L993, 5, false)</f>
        <v>0</v>
      </c>
      <c r="D143" s="3">
        <f>vlookup($A143, 'Awario - Full'!$A$2:M993, 4, false)</f>
        <v>0</v>
      </c>
      <c r="E143" s="3">
        <f>vlookup($A143, 'Awario - Full'!$A$2:N993, 6, false)</f>
        <v>0</v>
      </c>
      <c r="F143" s="20">
        <f t="shared" si="1"/>
        <v>0</v>
      </c>
      <c r="G143" s="20" t="b">
        <f t="shared" si="2"/>
        <v>1</v>
      </c>
      <c r="H143" s="21" t="str">
        <f t="shared" si="3"/>
        <v/>
      </c>
      <c r="I143" s="3">
        <f t="shared" si="4"/>
        <v>-0.6753083961</v>
      </c>
      <c r="J143" s="3">
        <f t="shared" si="5"/>
        <v>-0.8876481006</v>
      </c>
      <c r="K143" s="22" t="str">
        <f t="shared" si="6"/>
        <v/>
      </c>
      <c r="L143" s="3">
        <f t="shared" si="7"/>
        <v>-0.7814782483</v>
      </c>
      <c r="M143" s="7" t="b">
        <f>if(iferror(VLOOKUP($A143, NIL!$A$2:$G993, 1, false), false), true, false)</f>
        <v>1</v>
      </c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"/>
      <c r="Z143" s="1"/>
    </row>
    <row r="144">
      <c r="A144" s="19">
        <v>1870.0</v>
      </c>
      <c r="B144" s="17" t="s">
        <v>316</v>
      </c>
      <c r="C144" s="3">
        <f>vlookup($A144, 'Awario - Full'!$A$2:L993, 5, false)</f>
        <v>1</v>
      </c>
      <c r="D144" s="3">
        <f>vlookup($A144, 'Awario - Full'!$A$2:M993, 4, false)</f>
        <v>0</v>
      </c>
      <c r="E144" s="3">
        <f>vlookup($A144, 'Awario - Full'!$A$2:N993, 6, false)</f>
        <v>0</v>
      </c>
      <c r="F144" s="20">
        <f t="shared" si="1"/>
        <v>0</v>
      </c>
      <c r="G144" s="20" t="b">
        <f t="shared" si="2"/>
        <v>1</v>
      </c>
      <c r="H144" s="21" t="str">
        <f t="shared" si="3"/>
        <v/>
      </c>
      <c r="I144" s="3">
        <f t="shared" si="4"/>
        <v>-0.6753083961</v>
      </c>
      <c r="J144" s="3">
        <f t="shared" si="5"/>
        <v>-0.3612883497</v>
      </c>
      <c r="K144" s="22" t="str">
        <f t="shared" si="6"/>
        <v/>
      </c>
      <c r="L144" s="3">
        <f t="shared" si="7"/>
        <v>-0.5182983729</v>
      </c>
      <c r="M144" s="7" t="b">
        <f>if(iferror(VLOOKUP($A144, NIL!$A$2:$G993, 1, false), false), true, false)</f>
        <v>1</v>
      </c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"/>
      <c r="Z144" s="1"/>
    </row>
    <row r="145">
      <c r="A145" s="19">
        <v>1871.0</v>
      </c>
      <c r="B145" s="17" t="s">
        <v>305</v>
      </c>
      <c r="C145" s="3">
        <f>vlookup($A145, 'Awario - Full'!$A$2:L993, 5, false)</f>
        <v>1</v>
      </c>
      <c r="D145" s="3">
        <f>vlookup($A145, 'Awario - Full'!$A$2:M993, 4, false)</f>
        <v>0</v>
      </c>
      <c r="E145" s="3">
        <f>vlookup($A145, 'Awario - Full'!$A$2:N993, 6, false)</f>
        <v>0</v>
      </c>
      <c r="F145" s="20">
        <f t="shared" si="1"/>
        <v>0</v>
      </c>
      <c r="G145" s="20" t="b">
        <f t="shared" si="2"/>
        <v>1</v>
      </c>
      <c r="H145" s="21" t="str">
        <f t="shared" si="3"/>
        <v/>
      </c>
      <c r="I145" s="3">
        <f t="shared" si="4"/>
        <v>-0.6753083961</v>
      </c>
      <c r="J145" s="3">
        <f t="shared" si="5"/>
        <v>-0.3612883497</v>
      </c>
      <c r="K145" s="22" t="str">
        <f t="shared" si="6"/>
        <v/>
      </c>
      <c r="L145" s="3">
        <f t="shared" si="7"/>
        <v>-0.5182983729</v>
      </c>
      <c r="M145" s="7" t="b">
        <f>if(iferror(VLOOKUP($A145, NIL!$A$2:$G993, 1, false), false), true, false)</f>
        <v>1</v>
      </c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"/>
      <c r="Z145" s="1"/>
    </row>
    <row r="146">
      <c r="A146" s="19">
        <v>1873.0</v>
      </c>
      <c r="B146" s="17" t="s">
        <v>214</v>
      </c>
      <c r="C146" s="3">
        <f>vlookup($A146, 'Awario - Full'!$A$2:L993, 5, false)</f>
        <v>0</v>
      </c>
      <c r="D146" s="3">
        <f>vlookup($A146, 'Awario - Full'!$A$2:M993, 4, false)</f>
        <v>0</v>
      </c>
      <c r="E146" s="3">
        <f>vlookup($A146, 'Awario - Full'!$A$2:N993, 6, false)</f>
        <v>0</v>
      </c>
      <c r="F146" s="20">
        <f t="shared" si="1"/>
        <v>0</v>
      </c>
      <c r="G146" s="20" t="b">
        <f t="shared" si="2"/>
        <v>1</v>
      </c>
      <c r="H146" s="21" t="str">
        <f t="shared" si="3"/>
        <v/>
      </c>
      <c r="I146" s="3">
        <f t="shared" si="4"/>
        <v>-0.6753083961</v>
      </c>
      <c r="J146" s="3">
        <f t="shared" si="5"/>
        <v>-0.8876481006</v>
      </c>
      <c r="K146" s="22" t="str">
        <f t="shared" si="6"/>
        <v/>
      </c>
      <c r="L146" s="3">
        <f t="shared" si="7"/>
        <v>-0.7814782483</v>
      </c>
      <c r="M146" s="7" t="b">
        <f>if(iferror(VLOOKUP($A146, NIL!$A$2:$G993, 1, false), false), true, false)</f>
        <v>1</v>
      </c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"/>
      <c r="Z146" s="1"/>
    </row>
    <row r="147">
      <c r="A147" s="19">
        <v>1874.0</v>
      </c>
      <c r="B147" s="17" t="s">
        <v>215</v>
      </c>
      <c r="C147" s="3">
        <f>vlookup($A147, 'Awario - Full'!$A$2:L993, 5, false)</f>
        <v>0</v>
      </c>
      <c r="D147" s="3" t="str">
        <f>vlookup($A147, 'Awario - Full'!$A$2:M993, 4, false)</f>
        <v/>
      </c>
      <c r="E147" s="3">
        <f>vlookup($A147, 'Awario - Full'!$A$2:N993, 6, false)</f>
        <v>0</v>
      </c>
      <c r="F147" s="20">
        <f t="shared" si="1"/>
        <v>0</v>
      </c>
      <c r="G147" s="20" t="b">
        <f t="shared" si="2"/>
        <v>1</v>
      </c>
      <c r="H147" s="21" t="str">
        <f t="shared" si="3"/>
        <v/>
      </c>
      <c r="I147" s="3">
        <f t="shared" si="4"/>
        <v>-0.6753083961</v>
      </c>
      <c r="J147" s="3">
        <f t="shared" si="5"/>
        <v>-0.8876481006</v>
      </c>
      <c r="K147" s="22" t="str">
        <f t="shared" si="6"/>
        <v/>
      </c>
      <c r="L147" s="3">
        <f t="shared" si="7"/>
        <v>-0.7814782483</v>
      </c>
      <c r="M147" s="7" t="b">
        <f>if(iferror(VLOOKUP($A147, NIL!$A$2:$G993, 1, false), false), true, false)</f>
        <v>1</v>
      </c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"/>
      <c r="Z147" s="1"/>
    </row>
    <row r="148">
      <c r="A148" s="19">
        <v>1875.0</v>
      </c>
      <c r="B148" s="17" t="s">
        <v>216</v>
      </c>
      <c r="C148" s="3">
        <f>vlookup($A148, 'Awario - Full'!$A$2:L993, 5, false)</f>
        <v>3</v>
      </c>
      <c r="D148" s="3" t="str">
        <f>vlookup($A148, 'Awario - Full'!$A$2:M993, 4, false)</f>
        <v/>
      </c>
      <c r="E148" s="3">
        <f>vlookup($A148, 'Awario - Full'!$A$2:N993, 6, false)</f>
        <v>181</v>
      </c>
      <c r="F148" s="20">
        <f t="shared" si="1"/>
        <v>2.257678575</v>
      </c>
      <c r="G148" s="20" t="b">
        <f t="shared" si="2"/>
        <v>1</v>
      </c>
      <c r="H148" s="21" t="str">
        <f t="shared" si="3"/>
        <v/>
      </c>
      <c r="I148" s="3">
        <f t="shared" si="4"/>
        <v>0.7010502112</v>
      </c>
      <c r="J148" s="3">
        <f t="shared" si="5"/>
        <v>0.691431152</v>
      </c>
      <c r="K148" s="22" t="str">
        <f t="shared" si="6"/>
        <v/>
      </c>
      <c r="L148" s="3">
        <f t="shared" si="7"/>
        <v>0.6962406816</v>
      </c>
      <c r="M148" s="7" t="b">
        <f>if(iferror(VLOOKUP($A148, NIL!$A$2:$G993, 1, false), false), true, false)</f>
        <v>1</v>
      </c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"/>
      <c r="Z148" s="1"/>
    </row>
    <row r="149">
      <c r="A149" s="19">
        <v>1877.0</v>
      </c>
      <c r="B149" s="17" t="s">
        <v>218</v>
      </c>
      <c r="C149" s="3">
        <f>vlookup($A149, 'Awario - Full'!$A$2:L993, 5, false)</f>
        <v>0</v>
      </c>
      <c r="D149" s="3">
        <f>vlookup($A149, 'Awario - Full'!$A$2:M993, 4, false)</f>
        <v>0</v>
      </c>
      <c r="E149" s="3">
        <f>vlookup($A149, 'Awario - Full'!$A$2:N993, 6, false)</f>
        <v>0</v>
      </c>
      <c r="F149" s="20">
        <f t="shared" si="1"/>
        <v>0</v>
      </c>
      <c r="G149" s="20" t="b">
        <f t="shared" si="2"/>
        <v>1</v>
      </c>
      <c r="H149" s="21" t="str">
        <f t="shared" si="3"/>
        <v/>
      </c>
      <c r="I149" s="3">
        <f t="shared" si="4"/>
        <v>-0.6753083961</v>
      </c>
      <c r="J149" s="3">
        <f t="shared" si="5"/>
        <v>-0.8876481006</v>
      </c>
      <c r="K149" s="22" t="str">
        <f t="shared" si="6"/>
        <v/>
      </c>
      <c r="L149" s="3">
        <f t="shared" si="7"/>
        <v>-0.7814782483</v>
      </c>
      <c r="M149" s="7" t="b">
        <f>if(iferror(VLOOKUP($A149, NIL!$A$2:$G993, 1, false), false), true, false)</f>
        <v>1</v>
      </c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"/>
      <c r="Z149" s="1"/>
    </row>
    <row r="150">
      <c r="A150" s="19">
        <v>1885.0</v>
      </c>
      <c r="B150" s="17" t="s">
        <v>309</v>
      </c>
      <c r="C150" s="3">
        <f>vlookup($A150, 'Awario - Full'!$A$2:L993, 5, false)</f>
        <v>0</v>
      </c>
      <c r="D150" s="3" t="str">
        <f>vlookup($A150, 'Awario - Full'!$A$2:M993, 4, false)</f>
        <v/>
      </c>
      <c r="E150" s="3">
        <f>vlookup($A150, 'Awario - Full'!$A$2:N993, 6, false)</f>
        <v>0</v>
      </c>
      <c r="F150" s="20">
        <f t="shared" si="1"/>
        <v>0</v>
      </c>
      <c r="G150" s="20" t="b">
        <f t="shared" si="2"/>
        <v>1</v>
      </c>
      <c r="H150" s="21" t="str">
        <f t="shared" si="3"/>
        <v/>
      </c>
      <c r="I150" s="3">
        <f t="shared" si="4"/>
        <v>-0.6753083961</v>
      </c>
      <c r="J150" s="3">
        <f t="shared" si="5"/>
        <v>-0.8876481006</v>
      </c>
      <c r="K150" s="22" t="str">
        <f t="shared" si="6"/>
        <v/>
      </c>
      <c r="L150" s="3">
        <f t="shared" si="7"/>
        <v>-0.7814782483</v>
      </c>
      <c r="M150" s="7" t="b">
        <f>if(iferror(VLOOKUP($A150, NIL!$A$2:$G993, 1, false), false), true, false)</f>
        <v>1</v>
      </c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"/>
      <c r="Z150" s="1"/>
    </row>
    <row r="151">
      <c r="A151" s="19">
        <v>1893.0</v>
      </c>
      <c r="B151" s="17" t="s">
        <v>310</v>
      </c>
      <c r="C151" s="3">
        <f>vlookup($A151, 'Awario - Full'!$A$2:L993, 5, false)</f>
        <v>1</v>
      </c>
      <c r="D151" s="3">
        <f>vlookup($A151, 'Awario - Full'!$A$2:M993, 4, false)</f>
        <v>1208</v>
      </c>
      <c r="E151" s="3">
        <f>vlookup($A151, 'Awario - Full'!$A$2:N993, 6, false)</f>
        <v>1513</v>
      </c>
      <c r="F151" s="20">
        <f t="shared" si="1"/>
        <v>3.179838928</v>
      </c>
      <c r="G151" s="20" t="b">
        <f t="shared" si="2"/>
        <v>0</v>
      </c>
      <c r="H151" s="21">
        <f t="shared" si="3"/>
        <v>0.2524834437</v>
      </c>
      <c r="I151" s="3">
        <f t="shared" si="4"/>
        <v>1.263230919</v>
      </c>
      <c r="J151" s="3">
        <f t="shared" si="5"/>
        <v>-0.3612883497</v>
      </c>
      <c r="K151" s="22">
        <f t="shared" si="6"/>
        <v>0.05466668049</v>
      </c>
      <c r="L151" s="3">
        <f t="shared" si="7"/>
        <v>0.31886975</v>
      </c>
      <c r="M151" s="7" t="b">
        <f>if(iferror(VLOOKUP($A151, NIL!$A$2:$G993, 1, false), false), true, false)</f>
        <v>1</v>
      </c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"/>
      <c r="Z151" s="1"/>
    </row>
    <row r="152">
      <c r="A152" s="19">
        <v>1895.0</v>
      </c>
      <c r="B152" s="17" t="s">
        <v>303</v>
      </c>
      <c r="C152" s="3">
        <f>vlookup($A152, 'Awario - Full'!$A$2:L993, 5, false)</f>
        <v>5</v>
      </c>
      <c r="D152" s="3">
        <f>vlookup($A152, 'Awario - Full'!$A$2:M993, 4, false)</f>
        <v>0</v>
      </c>
      <c r="E152" s="3">
        <f>vlookup($A152, 'Awario - Full'!$A$2:N993, 6, false)</f>
        <v>0</v>
      </c>
      <c r="F152" s="20">
        <f t="shared" si="1"/>
        <v>0</v>
      </c>
      <c r="G152" s="20" t="b">
        <f t="shared" si="2"/>
        <v>1</v>
      </c>
      <c r="H152" s="21" t="str">
        <f t="shared" si="3"/>
        <v/>
      </c>
      <c r="I152" s="3">
        <f t="shared" si="4"/>
        <v>-0.6753083961</v>
      </c>
      <c r="J152" s="3">
        <f t="shared" si="5"/>
        <v>1.744150654</v>
      </c>
      <c r="K152" s="22" t="str">
        <f t="shared" si="6"/>
        <v/>
      </c>
      <c r="L152" s="3">
        <f t="shared" si="7"/>
        <v>0.5344211288</v>
      </c>
      <c r="M152" s="7" t="b">
        <f>if(iferror(VLOOKUP($A152, NIL!$A$2:$G993, 1, false), false), true, false)</f>
        <v>1</v>
      </c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"/>
      <c r="Z152" s="1"/>
    </row>
    <row r="153">
      <c r="A153" s="19">
        <v>1896.0</v>
      </c>
      <c r="B153" s="17" t="s">
        <v>55</v>
      </c>
      <c r="C153" s="3">
        <f>vlookup($A153, 'Awario - Full'!$A$2:L993, 5, false)</f>
        <v>5</v>
      </c>
      <c r="D153" s="3">
        <f>vlookup($A153, 'Awario - Full'!$A$2:M993, 4, false)</f>
        <v>5968</v>
      </c>
      <c r="E153" s="3">
        <f>vlookup($A153, 'Awario - Full'!$A$2:N993, 6, false)</f>
        <v>679</v>
      </c>
      <c r="F153" s="20">
        <f t="shared" si="1"/>
        <v>2.831869774</v>
      </c>
      <c r="G153" s="20" t="b">
        <f t="shared" si="2"/>
        <v>0</v>
      </c>
      <c r="H153" s="21">
        <f t="shared" si="3"/>
        <v>-0.8862265416</v>
      </c>
      <c r="I153" s="3">
        <f t="shared" si="4"/>
        <v>1.05109694</v>
      </c>
      <c r="J153" s="3">
        <f t="shared" si="5"/>
        <v>1.744150654</v>
      </c>
      <c r="K153" s="22">
        <f t="shared" si="6"/>
        <v>-0.4186973258</v>
      </c>
      <c r="L153" s="3">
        <f t="shared" si="7"/>
        <v>0.7921834226</v>
      </c>
      <c r="M153" s="7" t="b">
        <f>if(iferror(VLOOKUP($A153, NIL!$A$2:$G993, 1, false), false), true, false)</f>
        <v>1</v>
      </c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"/>
      <c r="Z153" s="1"/>
    </row>
    <row r="154">
      <c r="A154" s="19">
        <v>1904.0</v>
      </c>
      <c r="B154" s="17" t="s">
        <v>222</v>
      </c>
      <c r="C154" s="3">
        <f>vlookup($A154, 'Awario - Full'!$A$2:L993, 5, false)</f>
        <v>0</v>
      </c>
      <c r="D154" s="3" t="str">
        <f>vlookup($A154, 'Awario - Full'!$A$2:M993, 4, false)</f>
        <v/>
      </c>
      <c r="E154" s="3">
        <f>vlookup($A154, 'Awario - Full'!$A$2:N993, 6, false)</f>
        <v>0</v>
      </c>
      <c r="F154" s="20">
        <f t="shared" si="1"/>
        <v>0</v>
      </c>
      <c r="G154" s="20" t="b">
        <f t="shared" si="2"/>
        <v>1</v>
      </c>
      <c r="H154" s="21" t="str">
        <f t="shared" si="3"/>
        <v/>
      </c>
      <c r="I154" s="3">
        <f t="shared" si="4"/>
        <v>-0.6753083961</v>
      </c>
      <c r="J154" s="3">
        <f t="shared" si="5"/>
        <v>-0.8876481006</v>
      </c>
      <c r="K154" s="22" t="str">
        <f t="shared" si="6"/>
        <v/>
      </c>
      <c r="L154" s="3">
        <f t="shared" si="7"/>
        <v>-0.7814782483</v>
      </c>
      <c r="M154" s="7" t="b">
        <f>if(iferror(VLOOKUP($A154, NIL!$A$2:$G993, 1, false), false), true, false)</f>
        <v>1</v>
      </c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"/>
      <c r="Z154" s="1"/>
    </row>
    <row r="155">
      <c r="A155" s="19">
        <v>1931.0</v>
      </c>
      <c r="B155" s="17" t="s">
        <v>223</v>
      </c>
      <c r="C155" s="3">
        <f>vlookup($A155, 'Awario - Full'!$A$2:L993, 5, false)</f>
        <v>0</v>
      </c>
      <c r="D155" s="3" t="str">
        <f>vlookup($A155, 'Awario - Full'!$A$2:M993, 4, false)</f>
        <v/>
      </c>
      <c r="E155" s="3">
        <f>vlookup($A155, 'Awario - Full'!$A$2:N993, 6, false)</f>
        <v>0</v>
      </c>
      <c r="F155" s="20">
        <f t="shared" si="1"/>
        <v>0</v>
      </c>
      <c r="G155" s="20" t="b">
        <f t="shared" si="2"/>
        <v>1</v>
      </c>
      <c r="H155" s="21" t="str">
        <f t="shared" si="3"/>
        <v/>
      </c>
      <c r="I155" s="3">
        <f t="shared" si="4"/>
        <v>-0.6753083961</v>
      </c>
      <c r="J155" s="3">
        <f t="shared" si="5"/>
        <v>-0.8876481006</v>
      </c>
      <c r="K155" s="22" t="str">
        <f t="shared" si="6"/>
        <v/>
      </c>
      <c r="L155" s="3">
        <f t="shared" si="7"/>
        <v>-0.7814782483</v>
      </c>
      <c r="M155" s="7" t="b">
        <f>if(iferror(VLOOKUP($A155, NIL!$A$2:$G993, 1, false), false), true, false)</f>
        <v>1</v>
      </c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"/>
      <c r="Z155" s="1"/>
    </row>
    <row r="156">
      <c r="A156" s="19">
        <v>1949.0</v>
      </c>
      <c r="B156" s="17" t="s">
        <v>224</v>
      </c>
      <c r="C156" s="3">
        <f>vlookup($A156, 'Awario - Full'!$A$2:L993, 5, false)</f>
        <v>1</v>
      </c>
      <c r="D156" s="3" t="str">
        <f>vlookup($A156, 'Awario - Full'!$A$2:M993, 4, false)</f>
        <v/>
      </c>
      <c r="E156" s="3">
        <f>vlookup($A156, 'Awario - Full'!$A$2:N993, 6, false)</f>
        <v>0</v>
      </c>
      <c r="F156" s="20">
        <f t="shared" si="1"/>
        <v>0</v>
      </c>
      <c r="G156" s="20" t="b">
        <f t="shared" si="2"/>
        <v>1</v>
      </c>
      <c r="H156" s="21" t="str">
        <f t="shared" si="3"/>
        <v/>
      </c>
      <c r="I156" s="3">
        <f t="shared" si="4"/>
        <v>-0.6753083961</v>
      </c>
      <c r="J156" s="3">
        <f t="shared" si="5"/>
        <v>-0.3612883497</v>
      </c>
      <c r="K156" s="22" t="str">
        <f t="shared" si="6"/>
        <v/>
      </c>
      <c r="L156" s="3">
        <f t="shared" si="7"/>
        <v>-0.5182983729</v>
      </c>
      <c r="M156" s="7" t="b">
        <f>if(iferror(VLOOKUP($A156, NIL!$A$2:$G993, 1, false), false), true, false)</f>
        <v>1</v>
      </c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"/>
      <c r="Z156" s="1"/>
    </row>
    <row r="157">
      <c r="A157" s="19">
        <v>1965.0</v>
      </c>
      <c r="B157" s="17" t="s">
        <v>199</v>
      </c>
      <c r="C157" s="3">
        <f>vlookup($A157, 'Awario - Full'!$A$2:L993, 5, false)</f>
        <v>2</v>
      </c>
      <c r="D157" s="3" t="str">
        <f>vlookup($A157, 'Awario - Full'!$A$2:M993, 4, false)</f>
        <v/>
      </c>
      <c r="E157" s="3">
        <f>vlookup($A157, 'Awario - Full'!$A$2:N993, 6, false)</f>
        <v>1349</v>
      </c>
      <c r="F157" s="20">
        <f t="shared" si="1"/>
        <v>3.13001195</v>
      </c>
      <c r="G157" s="20" t="b">
        <f t="shared" si="2"/>
        <v>1</v>
      </c>
      <c r="H157" s="21" t="str">
        <f t="shared" si="3"/>
        <v/>
      </c>
      <c r="I157" s="3">
        <f t="shared" si="4"/>
        <v>1.232854677</v>
      </c>
      <c r="J157" s="3">
        <f t="shared" si="5"/>
        <v>0.1650714012</v>
      </c>
      <c r="K157" s="22" t="str">
        <f t="shared" si="6"/>
        <v/>
      </c>
      <c r="L157" s="3">
        <f t="shared" si="7"/>
        <v>0.6989630392</v>
      </c>
      <c r="M157" s="7" t="b">
        <f>if(iferror(VLOOKUP($A157, NIL!$A$2:$G993, 1, false), false), true, false)</f>
        <v>1</v>
      </c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"/>
      <c r="Z157" s="1"/>
    </row>
    <row r="158">
      <c r="A158" s="19">
        <v>1975.0</v>
      </c>
      <c r="B158" s="17" t="s">
        <v>225</v>
      </c>
      <c r="C158" s="3">
        <f>vlookup($A158, 'Awario - Full'!$A$2:L993, 5, false)</f>
        <v>1</v>
      </c>
      <c r="D158" s="3" t="str">
        <f>vlookup($A158, 'Awario - Full'!$A$2:M993, 4, false)</f>
        <v/>
      </c>
      <c r="E158" s="3">
        <f>vlookup($A158, 'Awario - Full'!$A$2:N993, 6, false)</f>
        <v>0</v>
      </c>
      <c r="F158" s="20">
        <f t="shared" si="1"/>
        <v>0</v>
      </c>
      <c r="G158" s="20" t="b">
        <f t="shared" si="2"/>
        <v>1</v>
      </c>
      <c r="H158" s="21" t="str">
        <f t="shared" si="3"/>
        <v/>
      </c>
      <c r="I158" s="3">
        <f t="shared" si="4"/>
        <v>-0.6753083961</v>
      </c>
      <c r="J158" s="3">
        <f t="shared" si="5"/>
        <v>-0.3612883497</v>
      </c>
      <c r="K158" s="22" t="str">
        <f t="shared" si="6"/>
        <v/>
      </c>
      <c r="L158" s="3">
        <f t="shared" si="7"/>
        <v>-0.5182983729</v>
      </c>
      <c r="M158" s="7" t="b">
        <f>if(iferror(VLOOKUP($A158, NIL!$A$2:$G993, 1, false), false), true, false)</f>
        <v>1</v>
      </c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"/>
      <c r="Z158" s="1"/>
    </row>
    <row r="159">
      <c r="A159" s="19">
        <v>1985.0</v>
      </c>
      <c r="B159" s="17" t="s">
        <v>108</v>
      </c>
      <c r="C159" s="3">
        <f>vlookup($A159, 'Awario - Full'!$A$2:L993, 5, false)</f>
        <v>4</v>
      </c>
      <c r="D159" s="3" t="str">
        <f>vlookup($A159, 'Awario - Full'!$A$2:M993, 4, false)</f>
        <v/>
      </c>
      <c r="E159" s="3">
        <f>vlookup($A159, 'Awario - Full'!$A$2:N993, 6, false)</f>
        <v>9469</v>
      </c>
      <c r="F159" s="20">
        <f t="shared" si="1"/>
        <v>3.976304117</v>
      </c>
      <c r="G159" s="20" t="b">
        <f t="shared" si="2"/>
        <v>1</v>
      </c>
      <c r="H159" s="21" t="str">
        <f t="shared" si="3"/>
        <v/>
      </c>
      <c r="I159" s="3">
        <f t="shared" si="4"/>
        <v>1.748783526</v>
      </c>
      <c r="J159" s="3">
        <f t="shared" si="5"/>
        <v>1.217790903</v>
      </c>
      <c r="K159" s="22" t="str">
        <f t="shared" si="6"/>
        <v/>
      </c>
      <c r="L159" s="3">
        <f t="shared" si="7"/>
        <v>1.483287214</v>
      </c>
      <c r="M159" s="7" t="b">
        <f>if(iferror(VLOOKUP($A159, NIL!$A$2:$G993, 1, false), false), true, false)</f>
        <v>1</v>
      </c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"/>
      <c r="Z159" s="1"/>
    </row>
    <row r="160">
      <c r="A160" s="19">
        <v>1988.0</v>
      </c>
      <c r="B160" s="17" t="s">
        <v>308</v>
      </c>
      <c r="C160" s="3">
        <f>vlookup($A160, 'Awario - Full'!$A$2:L993, 5, false)</f>
        <v>0</v>
      </c>
      <c r="D160" s="3" t="str">
        <f>vlookup($A160, 'Awario - Full'!$A$2:M993, 4, false)</f>
        <v/>
      </c>
      <c r="E160" s="3">
        <f>vlookup($A160, 'Awario - Full'!$A$2:N993, 6, false)</f>
        <v>0</v>
      </c>
      <c r="F160" s="20">
        <f t="shared" si="1"/>
        <v>0</v>
      </c>
      <c r="G160" s="20" t="b">
        <f t="shared" si="2"/>
        <v>1</v>
      </c>
      <c r="H160" s="21" t="str">
        <f t="shared" si="3"/>
        <v/>
      </c>
      <c r="I160" s="3">
        <f t="shared" si="4"/>
        <v>-0.6753083961</v>
      </c>
      <c r="J160" s="3">
        <f t="shared" si="5"/>
        <v>-0.8876481006</v>
      </c>
      <c r="K160" s="22" t="str">
        <f t="shared" si="6"/>
        <v/>
      </c>
      <c r="L160" s="3">
        <f t="shared" si="7"/>
        <v>-0.7814782483</v>
      </c>
      <c r="M160" s="7" t="b">
        <f>if(iferror(VLOOKUP($A160, NIL!$A$2:$G993, 1, false), false), true, false)</f>
        <v>1</v>
      </c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"/>
      <c r="Z160" s="1"/>
    </row>
    <row r="161">
      <c r="A161" s="19">
        <v>1991.0</v>
      </c>
      <c r="B161" s="17" t="s">
        <v>64</v>
      </c>
      <c r="C161" s="3">
        <f>vlookup($A161, 'Awario - Full'!$A$2:L993, 5, false)</f>
        <v>5</v>
      </c>
      <c r="D161" s="3" t="str">
        <f>vlookup($A161, 'Awario - Full'!$A$2:M993, 4, false)</f>
        <v/>
      </c>
      <c r="E161" s="3">
        <f>vlookup($A161, 'Awario - Full'!$A$2:N993, 6, false)</f>
        <v>3457</v>
      </c>
      <c r="F161" s="20">
        <f t="shared" si="1"/>
        <v>3.53869938</v>
      </c>
      <c r="G161" s="20" t="b">
        <f t="shared" si="2"/>
        <v>1</v>
      </c>
      <c r="H161" s="21" t="str">
        <f t="shared" si="3"/>
        <v/>
      </c>
      <c r="I161" s="3">
        <f t="shared" si="4"/>
        <v>1.482004608</v>
      </c>
      <c r="J161" s="3">
        <f t="shared" si="5"/>
        <v>1.744150654</v>
      </c>
      <c r="K161" s="22" t="str">
        <f t="shared" si="6"/>
        <v/>
      </c>
      <c r="L161" s="3">
        <f t="shared" si="7"/>
        <v>1.613077631</v>
      </c>
      <c r="M161" s="7" t="b">
        <f>if(iferror(VLOOKUP($A161, NIL!$A$2:$G993, 1, false), false), true, false)</f>
        <v>1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9">
        <v>1997.0</v>
      </c>
      <c r="B162" s="17" t="s">
        <v>230</v>
      </c>
      <c r="C162" s="3">
        <f>vlookup($A162, 'Awario - Full'!$A$2:L993, 5, false)</f>
        <v>2</v>
      </c>
      <c r="D162" s="3" t="str">
        <f>vlookup($A162, 'Awario - Full'!$A$2:M993, 4, false)</f>
        <v/>
      </c>
      <c r="E162" s="3">
        <f>vlookup($A162, 'Awario - Full'!$A$2:N993, 6, false)</f>
        <v>0</v>
      </c>
      <c r="F162" s="20">
        <f t="shared" si="1"/>
        <v>0</v>
      </c>
      <c r="G162" s="20" t="b">
        <f t="shared" si="2"/>
        <v>1</v>
      </c>
      <c r="H162" s="21" t="str">
        <f t="shared" si="3"/>
        <v/>
      </c>
      <c r="I162" s="3">
        <f t="shared" si="4"/>
        <v>-0.6753083961</v>
      </c>
      <c r="J162" s="3">
        <f t="shared" si="5"/>
        <v>0.1650714012</v>
      </c>
      <c r="K162" s="22" t="str">
        <f t="shared" si="6"/>
        <v/>
      </c>
      <c r="L162" s="3">
        <f t="shared" si="7"/>
        <v>-0.2551184975</v>
      </c>
      <c r="M162" s="7" t="b">
        <f>if(iferror(VLOOKUP($A162, NIL!$A$2:$G993, 1, false), false), true, false)</f>
        <v>1</v>
      </c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"/>
      <c r="Z162" s="1"/>
    </row>
    <row r="163">
      <c r="A163" s="19">
        <v>1998.0</v>
      </c>
      <c r="B163" s="17" t="s">
        <v>231</v>
      </c>
      <c r="C163" s="3">
        <f>vlookup($A163, 'Awario - Full'!$A$2:L993, 5, false)</f>
        <v>0</v>
      </c>
      <c r="D163" s="3" t="str">
        <f>vlookup($A163, 'Awario - Full'!$A$2:M993, 4, false)</f>
        <v/>
      </c>
      <c r="E163" s="3">
        <f>vlookup($A163, 'Awario - Full'!$A$2:N993, 6, false)</f>
        <v>0</v>
      </c>
      <c r="F163" s="20">
        <f t="shared" si="1"/>
        <v>0</v>
      </c>
      <c r="G163" s="20" t="b">
        <f t="shared" si="2"/>
        <v>1</v>
      </c>
      <c r="H163" s="21" t="str">
        <f t="shared" si="3"/>
        <v/>
      </c>
      <c r="I163" s="3">
        <f t="shared" si="4"/>
        <v>-0.6753083961</v>
      </c>
      <c r="J163" s="3">
        <f t="shared" si="5"/>
        <v>-0.8876481006</v>
      </c>
      <c r="K163" s="22" t="str">
        <f t="shared" si="6"/>
        <v/>
      </c>
      <c r="L163" s="3">
        <f t="shared" si="7"/>
        <v>-0.7814782483</v>
      </c>
      <c r="M163" s="7" t="b">
        <f>if(iferror(VLOOKUP($A163, NIL!$A$2:$G993, 1, false), false), true, false)</f>
        <v>1</v>
      </c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"/>
      <c r="Z163" s="1"/>
    </row>
    <row r="164">
      <c r="A164" s="19">
        <v>2000.0</v>
      </c>
      <c r="B164" s="17" t="s">
        <v>315</v>
      </c>
      <c r="C164" s="3">
        <f>vlookup($A164, 'Awario - Full'!$A$2:L993, 5, false)</f>
        <v>5</v>
      </c>
      <c r="D164" s="3" t="str">
        <f>vlookup($A164, 'Awario - Full'!$A$2:M993, 4, false)</f>
        <v/>
      </c>
      <c r="E164" s="3">
        <f>vlookup($A164, 'Awario - Full'!$A$2:N993, 6, false)</f>
        <v>2225</v>
      </c>
      <c r="F164" s="20">
        <f t="shared" si="1"/>
        <v>3.347330015</v>
      </c>
      <c r="G164" s="20" t="b">
        <f t="shared" si="2"/>
        <v>1</v>
      </c>
      <c r="H164" s="21" t="str">
        <f t="shared" si="3"/>
        <v/>
      </c>
      <c r="I164" s="3">
        <f t="shared" si="4"/>
        <v>1.365339254</v>
      </c>
      <c r="J164" s="3">
        <f t="shared" si="5"/>
        <v>1.744150654</v>
      </c>
      <c r="K164" s="22" t="str">
        <f t="shared" si="6"/>
        <v/>
      </c>
      <c r="L164" s="3">
        <f t="shared" si="7"/>
        <v>1.554744954</v>
      </c>
      <c r="M164" s="7" t="b">
        <f>if(iferror(VLOOKUP($A164, NIL!$A$2:$G993, 1, false), false), true, false)</f>
        <v>1</v>
      </c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"/>
      <c r="Z164" s="1"/>
    </row>
    <row r="165">
      <c r="A165" s="19">
        <v>2001.0</v>
      </c>
      <c r="B165" s="17" t="s">
        <v>57</v>
      </c>
      <c r="C165" s="3">
        <f>vlookup($A165, 'Awario - Full'!$A$2:L993, 5, false)</f>
        <v>5</v>
      </c>
      <c r="D165" s="3" t="str">
        <f>vlookup($A165, 'Awario - Full'!$A$2:M993, 4, false)</f>
        <v/>
      </c>
      <c r="E165" s="3">
        <f>vlookup($A165, 'Awario - Full'!$A$2:N993, 6, false)</f>
        <v>3726</v>
      </c>
      <c r="F165" s="20">
        <f t="shared" si="1"/>
        <v>3.571242851</v>
      </c>
      <c r="G165" s="20" t="b">
        <f t="shared" si="2"/>
        <v>1</v>
      </c>
      <c r="H165" s="21" t="str">
        <f t="shared" si="3"/>
        <v/>
      </c>
      <c r="I165" s="3">
        <f t="shared" si="4"/>
        <v>1.501844229</v>
      </c>
      <c r="J165" s="3">
        <f t="shared" si="5"/>
        <v>1.744150654</v>
      </c>
      <c r="K165" s="22" t="str">
        <f t="shared" si="6"/>
        <v/>
      </c>
      <c r="L165" s="3">
        <f t="shared" si="7"/>
        <v>1.622997441</v>
      </c>
      <c r="M165" s="7" t="b">
        <f>if(iferror(VLOOKUP($A165, NIL!$A$2:$G993, 1, false), false), true, false)</f>
        <v>1</v>
      </c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"/>
      <c r="Z165" s="1"/>
    </row>
    <row r="166">
      <c r="A166" s="19">
        <v>2009.0</v>
      </c>
      <c r="B166" s="17" t="s">
        <v>151</v>
      </c>
      <c r="C166" s="3">
        <f>vlookup($A166, 'Awario - Full'!$A$2:L993, 5, false)</f>
        <v>2</v>
      </c>
      <c r="D166" s="3" t="str">
        <f>vlookup($A166, 'Awario - Full'!$A$2:M993, 4, false)</f>
        <v/>
      </c>
      <c r="E166" s="3">
        <f>vlookup($A166, 'Awario - Full'!$A$2:N993, 6, false)</f>
        <v>0</v>
      </c>
      <c r="F166" s="20">
        <f t="shared" si="1"/>
        <v>0</v>
      </c>
      <c r="G166" s="20" t="b">
        <f t="shared" si="2"/>
        <v>1</v>
      </c>
      <c r="H166" s="21" t="str">
        <f t="shared" si="3"/>
        <v/>
      </c>
      <c r="I166" s="3">
        <f t="shared" si="4"/>
        <v>-0.6753083961</v>
      </c>
      <c r="J166" s="3">
        <f t="shared" si="5"/>
        <v>0.1650714012</v>
      </c>
      <c r="K166" s="22" t="str">
        <f t="shared" si="6"/>
        <v/>
      </c>
      <c r="L166" s="3">
        <f t="shared" si="7"/>
        <v>-0.2551184975</v>
      </c>
      <c r="M166" s="7" t="b">
        <f>if(iferror(VLOOKUP($A166, NIL!$A$2:$G993, 1, false), false), true, false)</f>
        <v>1</v>
      </c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"/>
      <c r="Z166" s="1"/>
    </row>
    <row r="167">
      <c r="A167" s="19">
        <v>2011.0</v>
      </c>
      <c r="B167" s="17" t="s">
        <v>139</v>
      </c>
      <c r="C167" s="3">
        <f>vlookup($A167, 'Awario - Full'!$A$2:L993, 5, false)</f>
        <v>2</v>
      </c>
      <c r="D167" s="3" t="str">
        <f>vlookup($A167, 'Awario - Full'!$A$2:M993, 4, false)</f>
        <v/>
      </c>
      <c r="E167" s="3">
        <f>vlookup($A167, 'Awario - Full'!$A$2:N993, 6, false)</f>
        <v>76</v>
      </c>
      <c r="F167" s="20">
        <f t="shared" si="1"/>
        <v>1.880813592</v>
      </c>
      <c r="G167" s="20" t="b">
        <f t="shared" si="2"/>
        <v>1</v>
      </c>
      <c r="H167" s="21" t="str">
        <f t="shared" si="3"/>
        <v/>
      </c>
      <c r="I167" s="3">
        <f t="shared" si="4"/>
        <v>0.4713003397</v>
      </c>
      <c r="J167" s="3">
        <f t="shared" si="5"/>
        <v>0.1650714012</v>
      </c>
      <c r="K167" s="22" t="str">
        <f t="shared" si="6"/>
        <v/>
      </c>
      <c r="L167" s="3">
        <f t="shared" si="7"/>
        <v>0.3181858704</v>
      </c>
      <c r="M167" s="7" t="b">
        <f>if(iferror(VLOOKUP($A167, NIL!$A$2:$G993, 1, false), false), true, false)</f>
        <v>1</v>
      </c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"/>
      <c r="Z167" s="1"/>
    </row>
    <row r="168">
      <c r="A168" s="19">
        <v>2014.0</v>
      </c>
      <c r="B168" s="17" t="s">
        <v>306</v>
      </c>
      <c r="C168" s="3">
        <f>vlookup($A168, 'Awario - Full'!$A$2:L993, 5, false)</f>
        <v>5</v>
      </c>
      <c r="D168" s="3" t="str">
        <f>vlookup($A168, 'Awario - Full'!$A$2:M993, 4, false)</f>
        <v/>
      </c>
      <c r="E168" s="3">
        <f>vlookup($A168, 'Awario - Full'!$A$2:N993, 6, false)</f>
        <v>1951</v>
      </c>
      <c r="F168" s="20">
        <f t="shared" si="1"/>
        <v>3.290257269</v>
      </c>
      <c r="G168" s="20" t="b">
        <f t="shared" si="2"/>
        <v>1</v>
      </c>
      <c r="H168" s="21" t="str">
        <f t="shared" si="3"/>
        <v/>
      </c>
      <c r="I168" s="3">
        <f t="shared" si="4"/>
        <v>1.330545742</v>
      </c>
      <c r="J168" s="3">
        <f t="shared" si="5"/>
        <v>1.744150654</v>
      </c>
      <c r="K168" s="22" t="str">
        <f t="shared" si="6"/>
        <v/>
      </c>
      <c r="L168" s="3">
        <f t="shared" si="7"/>
        <v>1.537348198</v>
      </c>
      <c r="M168" s="7" t="b">
        <f>if(iferror(VLOOKUP($A168, NIL!$A$2:$G993, 1, false), false), true, false)</f>
        <v>1</v>
      </c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"/>
      <c r="Z168" s="1"/>
    </row>
    <row r="169">
      <c r="A169" s="19">
        <v>2015.0</v>
      </c>
      <c r="B169" s="17" t="s">
        <v>235</v>
      </c>
      <c r="C169" s="3">
        <f>vlookup($A169, 'Awario - Full'!$A$2:L993, 5, false)</f>
        <v>1</v>
      </c>
      <c r="D169" s="3" t="str">
        <f>vlookup($A169, 'Awario - Full'!$A$2:M993, 4, false)</f>
        <v/>
      </c>
      <c r="E169" s="3">
        <f>vlookup($A169, 'Awario - Full'!$A$2:N993, 6, false)</f>
        <v>0</v>
      </c>
      <c r="F169" s="20">
        <f t="shared" si="1"/>
        <v>0</v>
      </c>
      <c r="G169" s="20" t="b">
        <f t="shared" si="2"/>
        <v>1</v>
      </c>
      <c r="H169" s="21" t="str">
        <f t="shared" si="3"/>
        <v/>
      </c>
      <c r="I169" s="3">
        <f t="shared" si="4"/>
        <v>-0.6753083961</v>
      </c>
      <c r="J169" s="3">
        <f t="shared" si="5"/>
        <v>-0.3612883497</v>
      </c>
      <c r="K169" s="22" t="str">
        <f t="shared" si="6"/>
        <v/>
      </c>
      <c r="L169" s="3">
        <f t="shared" si="7"/>
        <v>-0.5182983729</v>
      </c>
      <c r="M169" s="7" t="b">
        <f>if(iferror(VLOOKUP($A169, NIL!$A$2:$G993, 1, false), false), true, false)</f>
        <v>1</v>
      </c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"/>
      <c r="Z169" s="1"/>
    </row>
    <row r="170">
      <c r="A170" s="19">
        <v>2018.0</v>
      </c>
      <c r="B170" s="17" t="s">
        <v>236</v>
      </c>
      <c r="C170" s="3">
        <f>vlookup($A170, 'Awario - Full'!$A$2:L993, 5, false)</f>
        <v>2</v>
      </c>
      <c r="D170" s="3" t="str">
        <f>vlookup($A170, 'Awario - Full'!$A$2:M993, 4, false)</f>
        <v/>
      </c>
      <c r="E170" s="3">
        <f>vlookup($A170, 'Awario - Full'!$A$2:N993, 6, false)</f>
        <v>10424</v>
      </c>
      <c r="F170" s="20">
        <f t="shared" si="1"/>
        <v>4.018034403</v>
      </c>
      <c r="G170" s="20" t="b">
        <f t="shared" si="2"/>
        <v>1</v>
      </c>
      <c r="H170" s="21" t="str">
        <f t="shared" si="3"/>
        <v/>
      </c>
      <c r="I170" s="3">
        <f t="shared" si="4"/>
        <v>1.774223746</v>
      </c>
      <c r="J170" s="3">
        <f t="shared" si="5"/>
        <v>0.1650714012</v>
      </c>
      <c r="K170" s="22" t="str">
        <f t="shared" si="6"/>
        <v/>
      </c>
      <c r="L170" s="3">
        <f t="shared" si="7"/>
        <v>0.9696475733</v>
      </c>
      <c r="M170" s="7" t="b">
        <f>if(iferror(VLOOKUP($A170, NIL!$A$2:$G993, 1, false), false), true, false)</f>
        <v>1</v>
      </c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"/>
      <c r="Z170" s="1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"/>
      <c r="Z171" s="1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"/>
      <c r="Z172" s="1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"/>
      <c r="Z173" s="1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"/>
      <c r="Z174" s="1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"/>
      <c r="Z175" s="1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"/>
      <c r="Z176" s="1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"/>
      <c r="Z177" s="1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"/>
      <c r="Z178" s="1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"/>
      <c r="Z179" s="1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"/>
      <c r="Z180" s="1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"/>
      <c r="Z181" s="1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"/>
      <c r="Z182" s="1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"/>
      <c r="Z183" s="1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"/>
      <c r="Z184" s="1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"/>
      <c r="Z185" s="1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"/>
      <c r="Z186" s="1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"/>
      <c r="Z187" s="1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"/>
      <c r="Z188" s="1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"/>
      <c r="Z189" s="1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"/>
      <c r="Z190" s="1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"/>
      <c r="Z191" s="1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"/>
      <c r="Z192" s="1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"/>
      <c r="Z193" s="1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"/>
      <c r="Z194" s="1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"/>
      <c r="Z195" s="1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"/>
      <c r="Z196" s="1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"/>
      <c r="Z197" s="1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"/>
      <c r="Z198" s="1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"/>
      <c r="Z199" s="1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"/>
      <c r="Z200" s="1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"/>
      <c r="Z201" s="1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"/>
      <c r="Z202" s="1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"/>
      <c r="Z203" s="1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"/>
      <c r="Z204" s="1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"/>
      <c r="Z205" s="1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"/>
      <c r="Z206" s="1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"/>
      <c r="Z207" s="1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"/>
      <c r="Z208" s="1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"/>
      <c r="Z209" s="1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"/>
      <c r="Z210" s="1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"/>
      <c r="Z211" s="1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"/>
      <c r="Z212" s="1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"/>
      <c r="Z213" s="1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"/>
      <c r="Z214" s="1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"/>
      <c r="Z215" s="1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"/>
      <c r="Z216" s="1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"/>
      <c r="Z217" s="1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"/>
      <c r="Z218" s="1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"/>
      <c r="Z219" s="1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"/>
      <c r="Z220" s="1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"/>
      <c r="Z221" s="1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"/>
      <c r="Z222" s="1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"/>
      <c r="Z223" s="1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"/>
      <c r="Z224" s="1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"/>
      <c r="Z225" s="1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"/>
      <c r="Z226" s="1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"/>
      <c r="Z227" s="1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"/>
      <c r="Z228" s="1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"/>
      <c r="Z229" s="1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"/>
      <c r="Z230" s="1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"/>
      <c r="Z231" s="1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"/>
      <c r="Z232" s="1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"/>
      <c r="Z233" s="1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"/>
      <c r="Z234" s="1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"/>
      <c r="Z235" s="1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"/>
      <c r="Z236" s="1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"/>
      <c r="Z237" s="1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"/>
      <c r="Z238" s="1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"/>
      <c r="Z239" s="1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"/>
      <c r="Z240" s="1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"/>
      <c r="Z241" s="1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"/>
      <c r="Z242" s="1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"/>
      <c r="Z243" s="1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"/>
      <c r="Z244" s="1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"/>
      <c r="Z245" s="1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"/>
      <c r="Z246" s="1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"/>
      <c r="Z247" s="1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"/>
      <c r="Z248" s="1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"/>
      <c r="Z249" s="1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"/>
      <c r="Z250" s="1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"/>
      <c r="Z251" s="1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"/>
      <c r="Z252" s="1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"/>
      <c r="Z253" s="1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"/>
      <c r="Z254" s="1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"/>
      <c r="Z255" s="1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"/>
      <c r="Z256" s="1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"/>
      <c r="Z257" s="1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"/>
      <c r="Z258" s="1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"/>
      <c r="Z259" s="1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"/>
      <c r="Z260" s="1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"/>
      <c r="Z261" s="1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"/>
      <c r="Z262" s="1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"/>
      <c r="Z263" s="1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"/>
      <c r="Z264" s="1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"/>
      <c r="Z265" s="1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"/>
      <c r="Z266" s="1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"/>
      <c r="Z267" s="1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"/>
      <c r="Z268" s="1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"/>
      <c r="Z269" s="1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"/>
      <c r="Z270" s="1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"/>
      <c r="Z271" s="1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"/>
      <c r="Z272" s="1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"/>
      <c r="Z273" s="1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"/>
      <c r="Z274" s="1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"/>
      <c r="Z275" s="1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"/>
      <c r="Z276" s="1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"/>
      <c r="Z277" s="1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"/>
      <c r="Z278" s="1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"/>
      <c r="Z279" s="1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"/>
      <c r="Z280" s="1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"/>
      <c r="Z281" s="1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"/>
      <c r="Z282" s="1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"/>
      <c r="Z283" s="1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"/>
      <c r="Z284" s="1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"/>
      <c r="Z285" s="1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"/>
      <c r="Z286" s="1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"/>
      <c r="Z287" s="1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"/>
      <c r="Z288" s="1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"/>
      <c r="Z289" s="1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"/>
      <c r="Z290" s="1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"/>
      <c r="Z291" s="1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"/>
      <c r="Z292" s="1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"/>
      <c r="Z293" s="1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"/>
      <c r="Z294" s="1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"/>
      <c r="Z295" s="1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"/>
      <c r="Z296" s="1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"/>
      <c r="Z297" s="1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"/>
      <c r="Z298" s="1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"/>
      <c r="Z299" s="1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"/>
      <c r="Z300" s="1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"/>
      <c r="Z301" s="1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"/>
      <c r="Z302" s="1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"/>
      <c r="Z303" s="1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"/>
      <c r="Z304" s="1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"/>
      <c r="Z305" s="1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"/>
      <c r="Z306" s="1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"/>
      <c r="Z307" s="1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"/>
      <c r="Z308" s="1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"/>
      <c r="Z309" s="1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"/>
      <c r="Z310" s="1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"/>
      <c r="Z311" s="1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"/>
      <c r="Z312" s="1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"/>
      <c r="Z313" s="1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"/>
      <c r="Z314" s="1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"/>
      <c r="Z315" s="1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"/>
      <c r="Z316" s="1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"/>
      <c r="Z317" s="1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"/>
      <c r="Z318" s="1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"/>
      <c r="Z319" s="1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"/>
      <c r="Z320" s="1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"/>
      <c r="Z321" s="1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"/>
      <c r="Z322" s="1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"/>
      <c r="Z323" s="1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"/>
      <c r="Z324" s="1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"/>
      <c r="Z325" s="1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"/>
      <c r="Z326" s="1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"/>
      <c r="Z327" s="1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"/>
      <c r="Z328" s="1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"/>
      <c r="Z329" s="1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"/>
      <c r="Z330" s="1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"/>
      <c r="Z331" s="1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"/>
      <c r="Z332" s="1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"/>
      <c r="Z333" s="1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"/>
      <c r="Z334" s="1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"/>
      <c r="Z335" s="1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"/>
      <c r="Z336" s="1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"/>
      <c r="Z337" s="1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"/>
      <c r="Z338" s="1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"/>
      <c r="Z339" s="1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"/>
      <c r="Z340" s="1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"/>
      <c r="Z341" s="1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"/>
      <c r="Z342" s="1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"/>
      <c r="Z343" s="1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"/>
      <c r="Z344" s="1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"/>
      <c r="Z345" s="1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"/>
      <c r="Z346" s="1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"/>
      <c r="Z347" s="1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"/>
      <c r="Z348" s="1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"/>
      <c r="Z349" s="1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"/>
      <c r="Z350" s="1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"/>
      <c r="Z351" s="1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"/>
      <c r="Z352" s="1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"/>
      <c r="Z353" s="1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"/>
      <c r="Z354" s="1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"/>
      <c r="Z355" s="1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"/>
      <c r="Z356" s="1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"/>
      <c r="Z357" s="1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"/>
      <c r="Z358" s="1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"/>
      <c r="Z359" s="1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"/>
      <c r="Z360" s="1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"/>
      <c r="Z361" s="1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"/>
      <c r="Z362" s="1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"/>
      <c r="Z363" s="1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"/>
      <c r="Z364" s="1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"/>
      <c r="Z365" s="1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"/>
      <c r="Z366" s="1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"/>
      <c r="Z367" s="1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"/>
      <c r="Z368" s="1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"/>
      <c r="Z369" s="1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"/>
      <c r="Z370" s="1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"/>
      <c r="Z371" s="1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"/>
      <c r="Z372" s="1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"/>
      <c r="Z373" s="1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"/>
      <c r="Z374" s="1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"/>
      <c r="Z375" s="1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"/>
      <c r="Z376" s="1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"/>
      <c r="Z377" s="1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"/>
      <c r="Z378" s="1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"/>
      <c r="Z379" s="1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"/>
      <c r="Z380" s="1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"/>
      <c r="Z381" s="1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"/>
      <c r="Z382" s="1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"/>
      <c r="Z383" s="1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"/>
      <c r="Z384" s="1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"/>
      <c r="Z385" s="1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"/>
      <c r="Z386" s="1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"/>
      <c r="Z387" s="1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"/>
      <c r="Z388" s="1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"/>
      <c r="Z389" s="1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"/>
      <c r="Z390" s="1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"/>
      <c r="Z391" s="1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"/>
      <c r="Z392" s="1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"/>
      <c r="Z393" s="1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"/>
      <c r="Z394" s="1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"/>
      <c r="Z395" s="1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"/>
      <c r="Z396" s="1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"/>
      <c r="Z397" s="1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"/>
      <c r="Z398" s="1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"/>
      <c r="Z399" s="1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"/>
      <c r="Z400" s="1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"/>
      <c r="Z401" s="1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"/>
      <c r="Z402" s="1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"/>
      <c r="Z403" s="1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"/>
      <c r="Z404" s="1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"/>
      <c r="Z405" s="1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"/>
      <c r="Z406" s="1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"/>
      <c r="Z407" s="1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"/>
      <c r="Z408" s="1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"/>
      <c r="Z409" s="1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"/>
      <c r="Z410" s="1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"/>
      <c r="Z411" s="1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"/>
      <c r="Z412" s="1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"/>
      <c r="Z413" s="1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"/>
      <c r="Z414" s="1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"/>
      <c r="Z415" s="1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"/>
      <c r="Z416" s="1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"/>
      <c r="Z417" s="1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"/>
      <c r="Z418" s="1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"/>
      <c r="Z419" s="1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"/>
      <c r="Z420" s="1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"/>
      <c r="Z421" s="1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"/>
      <c r="Z422" s="1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"/>
      <c r="Z423" s="1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"/>
      <c r="Z424" s="1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"/>
      <c r="Z425" s="1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"/>
      <c r="Z426" s="1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"/>
      <c r="Z427" s="1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"/>
      <c r="Z428" s="1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"/>
      <c r="Z429" s="1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"/>
      <c r="Z430" s="1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"/>
      <c r="Z431" s="1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"/>
      <c r="Z432" s="1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"/>
      <c r="Z433" s="1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"/>
      <c r="Z434" s="1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"/>
      <c r="Z435" s="1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"/>
      <c r="Z436" s="1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"/>
      <c r="Z437" s="1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"/>
      <c r="Z438" s="1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"/>
      <c r="Z439" s="1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"/>
      <c r="Z440" s="1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"/>
      <c r="Z441" s="1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"/>
      <c r="Z442" s="1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"/>
      <c r="Z443" s="1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"/>
      <c r="Z444" s="1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"/>
      <c r="Z445" s="1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"/>
      <c r="Z446" s="1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"/>
      <c r="Z447" s="1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"/>
      <c r="Z448" s="1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"/>
      <c r="Z449" s="1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"/>
      <c r="Z450" s="1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"/>
      <c r="Z451" s="1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"/>
      <c r="Z452" s="1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"/>
      <c r="Z453" s="1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"/>
      <c r="Z454" s="1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"/>
      <c r="Z455" s="1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"/>
      <c r="Z456" s="1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"/>
      <c r="Z457" s="1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"/>
      <c r="Z458" s="1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"/>
      <c r="Z459" s="1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"/>
      <c r="Z460" s="1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"/>
      <c r="Z461" s="1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"/>
      <c r="Z462" s="1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"/>
      <c r="Z463" s="1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"/>
      <c r="Z464" s="1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"/>
      <c r="Z465" s="1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"/>
      <c r="Z466" s="1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"/>
      <c r="Z467" s="1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"/>
      <c r="Z468" s="1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"/>
      <c r="Z469" s="1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"/>
      <c r="Z470" s="1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"/>
      <c r="Z471" s="1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"/>
      <c r="Z472" s="1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"/>
      <c r="Z473" s="1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"/>
      <c r="Z474" s="1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"/>
      <c r="Z475" s="1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"/>
      <c r="Z476" s="1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"/>
      <c r="Z477" s="1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"/>
      <c r="Z478" s="1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"/>
      <c r="Z479" s="1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"/>
      <c r="Z480" s="1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"/>
      <c r="Z481" s="1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"/>
      <c r="Z482" s="1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"/>
      <c r="Z483" s="1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"/>
      <c r="Z484" s="1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"/>
      <c r="Z485" s="1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"/>
      <c r="Z486" s="1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"/>
      <c r="Z487" s="1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"/>
      <c r="Z488" s="1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"/>
      <c r="Z489" s="1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"/>
      <c r="Z490" s="1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"/>
      <c r="Z491" s="1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"/>
      <c r="Z492" s="1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"/>
      <c r="Z493" s="1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"/>
      <c r="Z494" s="1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"/>
      <c r="Z495" s="1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"/>
      <c r="Z496" s="1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"/>
      <c r="Z497" s="1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"/>
      <c r="Z498" s="1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"/>
      <c r="Z499" s="1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"/>
      <c r="Z500" s="1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"/>
      <c r="Z501" s="1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"/>
      <c r="Z502" s="1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"/>
      <c r="Z503" s="1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"/>
      <c r="Z504" s="1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"/>
      <c r="Z505" s="1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"/>
      <c r="Z506" s="1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"/>
      <c r="Z507" s="1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"/>
      <c r="Z508" s="1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"/>
      <c r="Z509" s="1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"/>
      <c r="Z510" s="1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"/>
      <c r="Z511" s="1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"/>
      <c r="Z512" s="1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"/>
      <c r="Z513" s="1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"/>
      <c r="Z514" s="1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"/>
      <c r="Z515" s="1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"/>
      <c r="Z516" s="1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"/>
      <c r="Z517" s="1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"/>
      <c r="Z518" s="1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"/>
      <c r="Z519" s="1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"/>
      <c r="Z520" s="1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"/>
      <c r="Z521" s="1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"/>
      <c r="Z522" s="1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"/>
      <c r="Z523" s="1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"/>
      <c r="Z524" s="1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"/>
      <c r="Z525" s="1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"/>
      <c r="Z526" s="1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"/>
      <c r="Z527" s="1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"/>
      <c r="Z528" s="1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"/>
      <c r="Z529" s="1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"/>
      <c r="Z530" s="1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"/>
      <c r="Z531" s="1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"/>
      <c r="Z532" s="1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"/>
      <c r="Z533" s="1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"/>
      <c r="Z534" s="1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"/>
      <c r="Z535" s="1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"/>
      <c r="Z536" s="1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"/>
      <c r="Z537" s="1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"/>
      <c r="Z538" s="1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"/>
      <c r="Z539" s="1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"/>
      <c r="Z540" s="1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"/>
      <c r="Z541" s="1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"/>
      <c r="Z542" s="1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"/>
      <c r="Z543" s="1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"/>
      <c r="Z544" s="1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"/>
      <c r="Z545" s="1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"/>
      <c r="Z546" s="1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"/>
      <c r="Z547" s="1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"/>
      <c r="Z548" s="1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"/>
      <c r="Z549" s="1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"/>
      <c r="Z550" s="1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"/>
      <c r="Z551" s="1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"/>
      <c r="Z552" s="1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"/>
      <c r="Z553" s="1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"/>
      <c r="Z554" s="1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"/>
      <c r="Z555" s="1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"/>
      <c r="Z556" s="1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"/>
      <c r="Z557" s="1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"/>
      <c r="Z558" s="1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"/>
      <c r="Z559" s="1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"/>
      <c r="Z560" s="1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"/>
      <c r="Z561" s="1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"/>
      <c r="Z562" s="1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"/>
      <c r="Z563" s="1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"/>
      <c r="Z564" s="1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"/>
      <c r="Z565" s="1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"/>
      <c r="Z566" s="1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"/>
      <c r="Z567" s="1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"/>
      <c r="Z568" s="1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"/>
      <c r="Z569" s="1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"/>
      <c r="Z570" s="1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"/>
      <c r="Z571" s="1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"/>
      <c r="Z572" s="1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"/>
      <c r="Z573" s="1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"/>
      <c r="Z574" s="1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"/>
      <c r="Z575" s="1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"/>
      <c r="Z576" s="1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"/>
      <c r="Z577" s="1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"/>
      <c r="Z578" s="1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"/>
      <c r="Z579" s="1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"/>
      <c r="Z580" s="1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"/>
      <c r="Z581" s="1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"/>
      <c r="Z582" s="1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"/>
      <c r="Z583" s="1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"/>
      <c r="Z584" s="1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"/>
      <c r="Z585" s="1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"/>
      <c r="Z586" s="1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"/>
      <c r="Z587" s="1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"/>
      <c r="Z588" s="1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"/>
      <c r="Z589" s="1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"/>
      <c r="Z590" s="1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"/>
      <c r="Z591" s="1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"/>
      <c r="Z592" s="1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"/>
      <c r="Z593" s="1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"/>
      <c r="Z594" s="1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"/>
      <c r="Z595" s="1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"/>
      <c r="Z596" s="1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"/>
      <c r="Z597" s="1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"/>
      <c r="Z598" s="1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"/>
      <c r="Z599" s="1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"/>
      <c r="Z600" s="1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"/>
      <c r="Z601" s="1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"/>
      <c r="Z602" s="1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"/>
      <c r="Z603" s="1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"/>
      <c r="Z604" s="1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"/>
      <c r="Z605" s="1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"/>
      <c r="Z606" s="1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"/>
      <c r="Z607" s="1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"/>
      <c r="Z608" s="1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"/>
      <c r="Z609" s="1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"/>
      <c r="Z610" s="1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"/>
      <c r="Z611" s="1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"/>
      <c r="Z612" s="1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"/>
      <c r="Z613" s="1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"/>
      <c r="Z614" s="1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"/>
      <c r="Z615" s="1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"/>
      <c r="Z616" s="1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"/>
      <c r="Z617" s="1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"/>
      <c r="Z618" s="1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"/>
      <c r="Z619" s="1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"/>
      <c r="Z620" s="1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"/>
      <c r="Z621" s="1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"/>
      <c r="Z622" s="1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"/>
      <c r="Z623" s="1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"/>
      <c r="Z624" s="1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"/>
      <c r="Z625" s="1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"/>
      <c r="Z626" s="1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"/>
      <c r="Z627" s="1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"/>
      <c r="Z628" s="1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"/>
      <c r="Z629" s="1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"/>
      <c r="Z630" s="1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"/>
      <c r="Z631" s="1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"/>
      <c r="Z632" s="1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"/>
      <c r="Z633" s="1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"/>
      <c r="Z634" s="1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"/>
      <c r="Z635" s="1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"/>
      <c r="Z636" s="1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"/>
      <c r="Z637" s="1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"/>
      <c r="Z638" s="1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"/>
      <c r="Z639" s="1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"/>
      <c r="Z640" s="1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"/>
      <c r="Z641" s="1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"/>
      <c r="Z642" s="1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"/>
      <c r="Z643" s="1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"/>
      <c r="Z644" s="1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"/>
      <c r="Z645" s="1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"/>
      <c r="Z646" s="1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"/>
      <c r="Z647" s="1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"/>
      <c r="Z648" s="1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"/>
      <c r="Z649" s="1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"/>
      <c r="Z650" s="1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"/>
      <c r="Z651" s="1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"/>
      <c r="Z652" s="1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"/>
      <c r="Z653" s="1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"/>
      <c r="Z654" s="1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"/>
      <c r="Z655" s="1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"/>
      <c r="Z656" s="1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"/>
      <c r="Z657" s="1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"/>
      <c r="Z658" s="1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"/>
      <c r="Z659" s="1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"/>
      <c r="Z660" s="1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"/>
      <c r="Z661" s="1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"/>
      <c r="Z662" s="1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"/>
      <c r="Z663" s="1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"/>
      <c r="Z664" s="1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"/>
      <c r="Z665" s="1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"/>
      <c r="Z666" s="1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"/>
      <c r="Z667" s="1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"/>
      <c r="Z668" s="1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"/>
      <c r="Z669" s="1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"/>
      <c r="Z670" s="1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"/>
      <c r="Z671" s="1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"/>
      <c r="Z672" s="1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"/>
      <c r="Z673" s="1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"/>
      <c r="Z674" s="1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"/>
      <c r="Z675" s="1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"/>
      <c r="Z676" s="1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"/>
      <c r="Z677" s="1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"/>
      <c r="Z678" s="1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"/>
      <c r="Z679" s="1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"/>
      <c r="Z680" s="1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"/>
      <c r="Z681" s="1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"/>
      <c r="Z682" s="1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"/>
      <c r="Z683" s="1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"/>
      <c r="Z684" s="1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"/>
      <c r="Z685" s="1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"/>
      <c r="Z686" s="1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"/>
      <c r="Z687" s="1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"/>
      <c r="Z688" s="1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"/>
      <c r="Z689" s="1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"/>
      <c r="Z690" s="1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"/>
      <c r="Z691" s="1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"/>
      <c r="Z692" s="1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"/>
      <c r="Z693" s="1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"/>
      <c r="Z694" s="1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"/>
      <c r="Z695" s="1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"/>
      <c r="Z696" s="1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"/>
      <c r="Z697" s="1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"/>
      <c r="Z698" s="1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"/>
      <c r="Z699" s="1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"/>
      <c r="Z700" s="1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"/>
      <c r="Z701" s="1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"/>
      <c r="Z702" s="1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"/>
      <c r="Z703" s="1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"/>
      <c r="Z704" s="1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"/>
      <c r="Z705" s="1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"/>
      <c r="Z706" s="1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"/>
      <c r="Z707" s="1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"/>
      <c r="Z708" s="1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"/>
      <c r="Z709" s="1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"/>
      <c r="Z710" s="1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"/>
      <c r="Z711" s="1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"/>
      <c r="Z712" s="1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"/>
      <c r="Z713" s="1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"/>
      <c r="Z714" s="1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"/>
      <c r="Z715" s="1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"/>
      <c r="Z716" s="1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"/>
      <c r="Z717" s="1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"/>
      <c r="Z718" s="1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"/>
      <c r="Z719" s="1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"/>
      <c r="Z720" s="1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"/>
      <c r="Z721" s="1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"/>
      <c r="Z722" s="1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"/>
      <c r="Z723" s="1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"/>
      <c r="Z724" s="1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"/>
      <c r="Z725" s="1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"/>
      <c r="Z726" s="1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"/>
      <c r="Z727" s="1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"/>
      <c r="Z728" s="1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"/>
      <c r="Z729" s="1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"/>
      <c r="Z730" s="1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"/>
      <c r="Z731" s="1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"/>
      <c r="Z732" s="1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"/>
      <c r="Z733" s="1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"/>
      <c r="Z734" s="1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"/>
      <c r="Z735" s="1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"/>
      <c r="Z736" s="1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"/>
      <c r="Z737" s="1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"/>
      <c r="Z738" s="1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"/>
      <c r="Z739" s="1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"/>
      <c r="Z740" s="1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"/>
      <c r="Z741" s="1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"/>
      <c r="Z742" s="1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"/>
      <c r="Z743" s="1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"/>
      <c r="Z744" s="1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"/>
      <c r="Z745" s="1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"/>
      <c r="Z746" s="1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"/>
      <c r="Z747" s="1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"/>
      <c r="Z748" s="1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"/>
      <c r="Z749" s="1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"/>
      <c r="Z750" s="1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"/>
      <c r="Z751" s="1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"/>
      <c r="Z752" s="1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"/>
      <c r="Z753" s="1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"/>
      <c r="Z754" s="1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"/>
      <c r="Z755" s="1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"/>
      <c r="Z756" s="1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"/>
      <c r="Z757" s="1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"/>
      <c r="Z758" s="1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"/>
      <c r="Z759" s="1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"/>
      <c r="Z760" s="1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"/>
      <c r="Z761" s="1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"/>
      <c r="Z762" s="1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"/>
      <c r="Z763" s="1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"/>
      <c r="Z764" s="1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"/>
      <c r="Z765" s="1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"/>
      <c r="Z766" s="1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"/>
      <c r="Z767" s="1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"/>
      <c r="Z768" s="1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"/>
      <c r="Z769" s="1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"/>
      <c r="Z770" s="1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"/>
      <c r="Z771" s="1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"/>
      <c r="Z772" s="1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"/>
      <c r="Z773" s="1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"/>
      <c r="Z774" s="1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"/>
      <c r="Z775" s="1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"/>
      <c r="Z776" s="1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"/>
      <c r="Z777" s="1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"/>
      <c r="Z778" s="1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"/>
      <c r="Z779" s="1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"/>
      <c r="Z780" s="1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"/>
      <c r="Z781" s="1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"/>
      <c r="Z782" s="1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"/>
      <c r="Z783" s="1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"/>
      <c r="Z784" s="1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"/>
      <c r="Z785" s="1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"/>
      <c r="Z786" s="1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"/>
      <c r="Z787" s="1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"/>
      <c r="Z788" s="1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"/>
      <c r="Z789" s="1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"/>
      <c r="Z790" s="1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"/>
      <c r="Z791" s="1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"/>
      <c r="Z792" s="1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"/>
      <c r="Z793" s="1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"/>
      <c r="Z794" s="1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"/>
      <c r="Z795" s="1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"/>
      <c r="Z796" s="1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"/>
      <c r="Z797" s="1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"/>
      <c r="Z798" s="1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"/>
      <c r="Z799" s="1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"/>
      <c r="Z800" s="1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"/>
      <c r="Z801" s="1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"/>
      <c r="Z802" s="1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"/>
      <c r="Z803" s="1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"/>
      <c r="Z804" s="1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"/>
      <c r="Z805" s="1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"/>
      <c r="Z806" s="1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"/>
      <c r="Z807" s="1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"/>
      <c r="Z808" s="1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"/>
      <c r="Z809" s="1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"/>
      <c r="Z810" s="1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"/>
      <c r="Z811" s="1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"/>
      <c r="Z812" s="1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"/>
      <c r="Z813" s="1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"/>
      <c r="Z814" s="1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"/>
      <c r="Z815" s="1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"/>
      <c r="Z816" s="1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"/>
      <c r="Z817" s="1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"/>
      <c r="Z818" s="1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"/>
      <c r="Z819" s="1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"/>
      <c r="Z820" s="1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"/>
      <c r="Z821" s="1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"/>
      <c r="Z822" s="1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"/>
      <c r="Z823" s="1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"/>
      <c r="Z824" s="1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"/>
      <c r="Z825" s="1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"/>
      <c r="Z826" s="1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"/>
      <c r="Z827" s="1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"/>
      <c r="Z828" s="1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"/>
      <c r="Z829" s="1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"/>
      <c r="Z830" s="1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"/>
      <c r="Z831" s="1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"/>
      <c r="Z832" s="1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"/>
      <c r="Z833" s="1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"/>
      <c r="Z834" s="1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"/>
      <c r="Z835" s="1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"/>
      <c r="Z836" s="1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"/>
      <c r="Z837" s="1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"/>
      <c r="Z838" s="1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"/>
      <c r="Z839" s="1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"/>
      <c r="Z840" s="1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"/>
      <c r="Z841" s="1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"/>
      <c r="Z842" s="1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"/>
      <c r="Z843" s="1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"/>
      <c r="Z844" s="1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"/>
      <c r="Z845" s="1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"/>
      <c r="Z846" s="1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"/>
      <c r="Z847" s="1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"/>
      <c r="Z848" s="1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"/>
      <c r="Z849" s="1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"/>
      <c r="Z850" s="1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"/>
      <c r="Z851" s="1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"/>
      <c r="Z852" s="1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"/>
      <c r="Z853" s="1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"/>
      <c r="Z854" s="1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"/>
      <c r="Z855" s="1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"/>
      <c r="Z856" s="1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"/>
      <c r="Z857" s="1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"/>
      <c r="Z858" s="1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"/>
      <c r="Z859" s="1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"/>
      <c r="Z860" s="1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"/>
      <c r="Z861" s="1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"/>
      <c r="Z862" s="1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"/>
      <c r="Z863" s="1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"/>
      <c r="Z864" s="1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"/>
      <c r="Z865" s="1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"/>
      <c r="Z866" s="1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"/>
      <c r="Z867" s="1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"/>
      <c r="Z868" s="1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"/>
      <c r="Z869" s="1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"/>
      <c r="Z870" s="1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"/>
      <c r="Z871" s="1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"/>
      <c r="Z872" s="1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"/>
      <c r="Z873" s="1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"/>
      <c r="Z874" s="1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"/>
      <c r="Z875" s="1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"/>
      <c r="Z876" s="1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"/>
      <c r="Z877" s="1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"/>
      <c r="Z878" s="1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"/>
      <c r="Z879" s="1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"/>
      <c r="Z880" s="1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"/>
      <c r="Z881" s="1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"/>
      <c r="Z882" s="1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"/>
      <c r="Z883" s="1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"/>
      <c r="Z884" s="1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"/>
      <c r="Z885" s="1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"/>
      <c r="Z886" s="1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"/>
      <c r="Z887" s="1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"/>
      <c r="Z888" s="1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"/>
      <c r="Z889" s="1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"/>
      <c r="Z890" s="1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"/>
      <c r="Z891" s="1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"/>
      <c r="Z892" s="1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"/>
      <c r="Z893" s="1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"/>
      <c r="Z894" s="1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"/>
      <c r="Z895" s="1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"/>
      <c r="Z896" s="1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"/>
      <c r="Z897" s="1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"/>
      <c r="Z898" s="1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"/>
      <c r="Z899" s="1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"/>
      <c r="Z900" s="1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"/>
      <c r="Z901" s="1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"/>
      <c r="Z902" s="1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"/>
      <c r="Z903" s="1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"/>
      <c r="Z904" s="1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"/>
      <c r="Z905" s="1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"/>
      <c r="Z906" s="1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"/>
      <c r="Z907" s="1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"/>
      <c r="Z908" s="1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"/>
      <c r="Z909" s="1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"/>
      <c r="Z910" s="1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"/>
      <c r="Z911" s="1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"/>
      <c r="Z912" s="1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"/>
      <c r="Z913" s="1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"/>
      <c r="Z914" s="1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"/>
      <c r="Z915" s="1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"/>
      <c r="Z916" s="1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"/>
      <c r="Z917" s="1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"/>
      <c r="Z918" s="1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"/>
      <c r="Z919" s="1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"/>
      <c r="Z920" s="1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"/>
      <c r="Z921" s="1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"/>
      <c r="Z922" s="1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"/>
      <c r="Z923" s="1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"/>
      <c r="Z924" s="1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"/>
      <c r="Z925" s="1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"/>
      <c r="Z926" s="1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"/>
      <c r="Z927" s="1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"/>
      <c r="Z928" s="1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"/>
      <c r="Z929" s="1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"/>
      <c r="Z930" s="1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"/>
      <c r="Z931" s="1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"/>
      <c r="Z932" s="1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"/>
      <c r="Z933" s="1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"/>
      <c r="Z934" s="1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"/>
      <c r="Z935" s="1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"/>
      <c r="Z936" s="1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"/>
      <c r="Z937" s="1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"/>
      <c r="Z938" s="1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"/>
      <c r="Z939" s="1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"/>
      <c r="Z940" s="1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"/>
      <c r="Z941" s="1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"/>
      <c r="Z942" s="1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"/>
      <c r="Z943" s="1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"/>
      <c r="Z944" s="1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"/>
      <c r="Z945" s="1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"/>
      <c r="Z946" s="1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"/>
      <c r="Z947" s="1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"/>
      <c r="Z948" s="1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"/>
      <c r="Z949" s="1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"/>
      <c r="Z950" s="1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"/>
      <c r="Z951" s="1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"/>
      <c r="Z952" s="1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"/>
      <c r="Z953" s="1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"/>
      <c r="Z954" s="1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"/>
      <c r="Z955" s="1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"/>
      <c r="Z956" s="1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"/>
      <c r="Z957" s="1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"/>
      <c r="Z958" s="1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"/>
      <c r="Z959" s="1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"/>
      <c r="Z960" s="1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"/>
      <c r="Z961" s="1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"/>
      <c r="Z962" s="1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"/>
      <c r="Z963" s="1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"/>
      <c r="Z964" s="1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"/>
      <c r="Z965" s="1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"/>
      <c r="Z966" s="1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"/>
      <c r="Z967" s="1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"/>
      <c r="Z968" s="1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"/>
      <c r="Z969" s="1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"/>
      <c r="Z970" s="1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"/>
      <c r="Z971" s="1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"/>
      <c r="Z972" s="1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"/>
      <c r="Z973" s="1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"/>
      <c r="Z974" s="1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"/>
      <c r="Z975" s="1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"/>
      <c r="Z976" s="1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"/>
      <c r="Z977" s="1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"/>
      <c r="Z978" s="1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"/>
      <c r="Z979" s="1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"/>
      <c r="Z980" s="1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"/>
      <c r="Z981" s="1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"/>
      <c r="Z982" s="1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"/>
      <c r="Z983" s="1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"/>
      <c r="Z984" s="1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"/>
      <c r="Z985" s="1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"/>
      <c r="Z986" s="1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"/>
      <c r="Z987" s="1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"/>
      <c r="Z988" s="1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"/>
      <c r="Z989" s="1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"/>
      <c r="Z990" s="1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"/>
      <c r="Z991" s="1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295</v>
      </c>
      <c r="B1" s="17" t="s">
        <v>1</v>
      </c>
      <c r="C1" s="17" t="s">
        <v>296</v>
      </c>
      <c r="D1" s="17" t="s">
        <v>297</v>
      </c>
      <c r="E1" s="17" t="s">
        <v>296</v>
      </c>
      <c r="F1" s="17" t="s">
        <v>297</v>
      </c>
      <c r="G1" s="18" t="s">
        <v>298</v>
      </c>
      <c r="H1" s="23"/>
      <c r="I1" s="23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"/>
    </row>
    <row r="2">
      <c r="A2" s="19">
        <v>1077.0</v>
      </c>
      <c r="B2" s="17" t="s">
        <v>287</v>
      </c>
      <c r="C2" s="19">
        <v>2.0</v>
      </c>
      <c r="D2" s="19">
        <v>913.0</v>
      </c>
      <c r="E2" s="19">
        <v>4.0</v>
      </c>
      <c r="F2" s="19">
        <v>377.0</v>
      </c>
      <c r="G2" s="19">
        <v>917.0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"/>
    </row>
    <row r="3">
      <c r="A3" s="19">
        <v>869.0</v>
      </c>
      <c r="B3" s="17" t="s">
        <v>67</v>
      </c>
      <c r="C3" s="19">
        <v>0.0</v>
      </c>
      <c r="D3" s="19">
        <v>0.0</v>
      </c>
      <c r="E3" s="19">
        <v>0.0</v>
      </c>
      <c r="F3" s="19">
        <v>0.0</v>
      </c>
      <c r="G3" s="19">
        <v>0.0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"/>
    </row>
    <row r="4">
      <c r="A4" s="19">
        <v>1714.0</v>
      </c>
      <c r="B4" s="17" t="s">
        <v>69</v>
      </c>
      <c r="C4" s="19">
        <v>2.0</v>
      </c>
      <c r="D4" s="19">
        <v>761.0</v>
      </c>
      <c r="E4" s="19">
        <v>5.0</v>
      </c>
      <c r="F4" s="19">
        <v>1354.0</v>
      </c>
      <c r="G4" s="19">
        <v>8943.0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"/>
    </row>
    <row r="5">
      <c r="A5" s="19">
        <v>1896.0</v>
      </c>
      <c r="B5" s="17" t="s">
        <v>55</v>
      </c>
      <c r="C5" s="19">
        <v>3.0</v>
      </c>
      <c r="D5" s="19">
        <v>5968.0</v>
      </c>
      <c r="E5" s="19">
        <v>5.0</v>
      </c>
      <c r="F5" s="19">
        <v>679.0</v>
      </c>
      <c r="G5" s="19">
        <v>2899823.0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"/>
    </row>
    <row r="6">
      <c r="A6" s="19">
        <v>1716.0</v>
      </c>
      <c r="B6" s="17" t="s">
        <v>114</v>
      </c>
      <c r="C6" s="19">
        <v>1.0</v>
      </c>
      <c r="D6" s="19">
        <v>761.0</v>
      </c>
      <c r="E6" s="19">
        <v>4.0</v>
      </c>
      <c r="F6" s="19">
        <v>619.0</v>
      </c>
      <c r="G6" s="19">
        <v>680.0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"/>
    </row>
    <row r="7">
      <c r="A7" s="19">
        <v>1715.0</v>
      </c>
      <c r="B7" s="17" t="s">
        <v>119</v>
      </c>
      <c r="C7" s="19">
        <v>1.0</v>
      </c>
      <c r="D7" s="19">
        <v>0.0</v>
      </c>
      <c r="E7" s="19">
        <v>5.0</v>
      </c>
      <c r="F7" s="19">
        <v>619.0</v>
      </c>
      <c r="G7" s="19">
        <v>396870.0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"/>
    </row>
    <row r="8">
      <c r="A8" s="19">
        <v>1869.0</v>
      </c>
      <c r="B8" s="17" t="s">
        <v>299</v>
      </c>
      <c r="C8" s="19">
        <v>0.0</v>
      </c>
      <c r="D8" s="19">
        <v>0.0</v>
      </c>
      <c r="E8" s="19">
        <v>0.0</v>
      </c>
      <c r="F8" s="19">
        <v>0.0</v>
      </c>
      <c r="G8" s="19">
        <v>0.0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"/>
    </row>
    <row r="9">
      <c r="A9" s="19">
        <v>1766.0</v>
      </c>
      <c r="B9" s="17" t="s">
        <v>300</v>
      </c>
      <c r="C9" s="19">
        <v>2.0</v>
      </c>
      <c r="D9" s="19">
        <v>0.0</v>
      </c>
      <c r="E9" s="19">
        <v>2.0</v>
      </c>
      <c r="F9" s="19">
        <v>0.0</v>
      </c>
      <c r="G9" s="19">
        <v>733.0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"/>
    </row>
    <row r="10">
      <c r="A10" s="19">
        <v>1438.0</v>
      </c>
      <c r="B10" s="17" t="s">
        <v>95</v>
      </c>
      <c r="C10" s="19">
        <v>1.0</v>
      </c>
      <c r="D10" s="19">
        <v>0.0</v>
      </c>
      <c r="E10" s="19">
        <v>4.0</v>
      </c>
      <c r="F10" s="19">
        <v>35.0</v>
      </c>
      <c r="G10" s="19">
        <v>577946.0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"/>
    </row>
    <row r="11">
      <c r="A11" s="19">
        <v>1757.0</v>
      </c>
      <c r="B11" s="17" t="s">
        <v>184</v>
      </c>
      <c r="C11" s="17"/>
      <c r="D11" s="19">
        <v>0.0</v>
      </c>
      <c r="E11" s="19">
        <v>0.0</v>
      </c>
      <c r="F11" s="19">
        <v>0.0</v>
      </c>
      <c r="G11" s="19">
        <v>0.0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"/>
    </row>
    <row r="12">
      <c r="A12" s="19">
        <v>1454.0</v>
      </c>
      <c r="B12" s="17" t="s">
        <v>124</v>
      </c>
      <c r="C12" s="19">
        <v>0.0</v>
      </c>
      <c r="D12" s="19">
        <v>0.0</v>
      </c>
      <c r="E12" s="19">
        <v>0.0</v>
      </c>
      <c r="F12" s="19">
        <v>0.0</v>
      </c>
      <c r="G12" s="19">
        <v>0.0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"/>
    </row>
    <row r="13">
      <c r="A13" s="19">
        <v>1852.0</v>
      </c>
      <c r="B13" s="17" t="s">
        <v>205</v>
      </c>
      <c r="C13" s="19">
        <v>0.0</v>
      </c>
      <c r="D13" s="19">
        <v>0.0</v>
      </c>
      <c r="E13" s="19">
        <v>0.0</v>
      </c>
      <c r="F13" s="19">
        <v>0.0</v>
      </c>
      <c r="G13" s="19">
        <v>0.0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"/>
    </row>
    <row r="14">
      <c r="A14" s="19">
        <v>1850.0</v>
      </c>
      <c r="B14" s="17" t="s">
        <v>203</v>
      </c>
      <c r="C14" s="17"/>
      <c r="D14" s="17"/>
      <c r="E14" s="19">
        <v>0.0</v>
      </c>
      <c r="F14" s="19">
        <v>0.0</v>
      </c>
      <c r="G14" s="19">
        <v>0.0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"/>
    </row>
    <row r="15">
      <c r="A15" s="19">
        <v>1480.0</v>
      </c>
      <c r="B15" s="17" t="s">
        <v>111</v>
      </c>
      <c r="C15" s="19">
        <v>2.0</v>
      </c>
      <c r="D15" s="19">
        <v>0.0</v>
      </c>
      <c r="E15" s="19">
        <v>5.0</v>
      </c>
      <c r="F15" s="19">
        <v>1962.0</v>
      </c>
      <c r="G15" s="19">
        <v>95106.0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"/>
    </row>
    <row r="16">
      <c r="A16" s="19">
        <v>1117.0</v>
      </c>
      <c r="B16" s="17" t="s">
        <v>87</v>
      </c>
      <c r="C16" s="19">
        <v>4.0</v>
      </c>
      <c r="D16" s="19">
        <v>182.0</v>
      </c>
      <c r="E16" s="19">
        <v>5.0</v>
      </c>
      <c r="F16" s="19">
        <v>129218.0</v>
      </c>
      <c r="G16" s="19">
        <v>6117575.0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"/>
    </row>
    <row r="17">
      <c r="A17" s="19">
        <v>1931.0</v>
      </c>
      <c r="B17" s="17" t="s">
        <v>223</v>
      </c>
      <c r="C17" s="17"/>
      <c r="D17" s="17"/>
      <c r="E17" s="19">
        <v>0.0</v>
      </c>
      <c r="F17" s="19">
        <v>0.0</v>
      </c>
      <c r="G17" s="19">
        <v>0.0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"/>
    </row>
    <row r="18">
      <c r="A18" s="19">
        <v>1423.0</v>
      </c>
      <c r="B18" s="17" t="s">
        <v>84</v>
      </c>
      <c r="C18" s="19">
        <v>2.0</v>
      </c>
      <c r="D18" s="24">
        <v>2501.0</v>
      </c>
      <c r="E18" s="19">
        <v>5.0</v>
      </c>
      <c r="F18" s="19">
        <v>23017.0</v>
      </c>
      <c r="G18" s="19">
        <v>1269839.0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"/>
    </row>
    <row r="19">
      <c r="A19" s="19">
        <v>755.0</v>
      </c>
      <c r="B19" s="17" t="s">
        <v>52</v>
      </c>
      <c r="C19" s="19">
        <v>1.0</v>
      </c>
      <c r="D19" s="19">
        <v>0.0</v>
      </c>
      <c r="E19" s="19">
        <v>1.0</v>
      </c>
      <c r="F19" s="19">
        <v>0.0</v>
      </c>
      <c r="G19" s="19">
        <v>9681.0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"/>
    </row>
    <row r="20">
      <c r="A20" s="19">
        <v>1451.0</v>
      </c>
      <c r="B20" s="17" t="s">
        <v>122</v>
      </c>
      <c r="C20" s="19">
        <v>0.0</v>
      </c>
      <c r="D20" s="19">
        <v>0.0</v>
      </c>
      <c r="E20" s="19">
        <v>0.0</v>
      </c>
      <c r="F20" s="19">
        <v>0.0</v>
      </c>
      <c r="G20" s="19">
        <v>0.0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"/>
    </row>
    <row r="21">
      <c r="A21" s="19">
        <v>1042.0</v>
      </c>
      <c r="B21" s="17" t="s">
        <v>78</v>
      </c>
      <c r="C21" s="19">
        <v>0.0</v>
      </c>
      <c r="D21" s="19">
        <v>0.0</v>
      </c>
      <c r="E21" s="19">
        <v>2.0</v>
      </c>
      <c r="F21" s="19">
        <v>0.0</v>
      </c>
      <c r="G21" s="19">
        <v>158027.0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"/>
    </row>
    <row r="22">
      <c r="A22" s="19">
        <v>1826.0</v>
      </c>
      <c r="B22" s="17" t="s">
        <v>195</v>
      </c>
      <c r="C22" s="19">
        <v>2.0</v>
      </c>
      <c r="D22" s="19">
        <v>398.0</v>
      </c>
      <c r="E22" s="19">
        <v>0.0</v>
      </c>
      <c r="F22" s="19">
        <v>0.0</v>
      </c>
      <c r="G22" s="19">
        <v>0.0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"/>
    </row>
    <row r="23">
      <c r="A23" s="19">
        <v>1412.0</v>
      </c>
      <c r="B23" s="17" t="s">
        <v>109</v>
      </c>
      <c r="C23" s="17"/>
      <c r="D23" s="19">
        <v>0.0</v>
      </c>
      <c r="E23" s="19">
        <v>0.0</v>
      </c>
      <c r="F23" s="19">
        <v>0.0</v>
      </c>
      <c r="G23" s="19">
        <v>0.0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"/>
    </row>
    <row r="24">
      <c r="A24" s="19">
        <v>1529.0</v>
      </c>
      <c r="B24" s="17" t="s">
        <v>143</v>
      </c>
      <c r="C24" s="17"/>
      <c r="D24" s="19">
        <v>0.0</v>
      </c>
      <c r="E24" s="19">
        <v>0.0</v>
      </c>
      <c r="F24" s="19">
        <v>0.0</v>
      </c>
      <c r="G24" s="19">
        <v>0.0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"/>
    </row>
    <row r="25">
      <c r="A25" s="19">
        <v>1874.0</v>
      </c>
      <c r="B25" s="17" t="s">
        <v>215</v>
      </c>
      <c r="C25" s="17"/>
      <c r="D25" s="17"/>
      <c r="E25" s="19">
        <v>0.0</v>
      </c>
      <c r="F25" s="19">
        <v>0.0</v>
      </c>
      <c r="G25" s="19">
        <v>0.0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"/>
    </row>
    <row r="26">
      <c r="A26" s="19">
        <v>1703.0</v>
      </c>
      <c r="B26" s="17" t="s">
        <v>301</v>
      </c>
      <c r="C26" s="19">
        <v>0.0</v>
      </c>
      <c r="D26" s="19">
        <v>0.0</v>
      </c>
      <c r="E26" s="19">
        <v>2.0</v>
      </c>
      <c r="F26" s="19">
        <v>0.0</v>
      </c>
      <c r="G26" s="19">
        <v>1026285.0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"/>
    </row>
    <row r="27">
      <c r="A27" s="19">
        <v>1018.0</v>
      </c>
      <c r="B27" s="17" t="s">
        <v>77</v>
      </c>
      <c r="C27" s="19">
        <v>1.0</v>
      </c>
      <c r="D27" s="19">
        <v>0.0</v>
      </c>
      <c r="E27" s="19">
        <v>0.0</v>
      </c>
      <c r="F27" s="19">
        <v>0.0</v>
      </c>
      <c r="G27" s="19">
        <v>0.0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"/>
    </row>
    <row r="28">
      <c r="A28" s="19">
        <v>1726.0</v>
      </c>
      <c r="B28" s="17" t="s">
        <v>176</v>
      </c>
      <c r="C28" s="19">
        <v>0.0</v>
      </c>
      <c r="D28" s="19">
        <v>0.0</v>
      </c>
      <c r="E28" s="19">
        <v>0.0</v>
      </c>
      <c r="F28" s="19">
        <v>133.0</v>
      </c>
      <c r="G28" s="19">
        <v>133.0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"/>
    </row>
    <row r="29">
      <c r="A29" s="19">
        <v>1827.0</v>
      </c>
      <c r="B29" s="18" t="s">
        <v>196</v>
      </c>
      <c r="C29" s="17"/>
      <c r="D29" s="17"/>
      <c r="E29" s="19">
        <v>0.0</v>
      </c>
      <c r="F29" s="19">
        <v>0.0</v>
      </c>
      <c r="G29" s="19">
        <v>0.0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"/>
    </row>
    <row r="30">
      <c r="A30" s="19">
        <v>1571.0</v>
      </c>
      <c r="B30" s="17" t="s">
        <v>302</v>
      </c>
      <c r="C30" s="19">
        <v>5.0</v>
      </c>
      <c r="D30" s="19">
        <v>0.0</v>
      </c>
      <c r="E30" s="19">
        <v>5.0</v>
      </c>
      <c r="F30" s="19">
        <v>54373.0</v>
      </c>
      <c r="G30" s="19">
        <v>659696.0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"/>
    </row>
    <row r="31">
      <c r="A31" s="19">
        <v>1608.0</v>
      </c>
      <c r="B31" s="17" t="s">
        <v>157</v>
      </c>
      <c r="C31" s="19">
        <v>0.0</v>
      </c>
      <c r="D31" s="19">
        <v>0.0</v>
      </c>
      <c r="E31" s="19">
        <v>0.0</v>
      </c>
      <c r="F31" s="19">
        <v>0.0</v>
      </c>
      <c r="G31" s="19">
        <v>0.0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"/>
    </row>
    <row r="32">
      <c r="A32" s="19">
        <v>505.0</v>
      </c>
      <c r="B32" s="17" t="s">
        <v>48</v>
      </c>
      <c r="C32" s="19">
        <v>2.0</v>
      </c>
      <c r="D32" s="19">
        <v>0.0</v>
      </c>
      <c r="E32" s="19">
        <v>1.0</v>
      </c>
      <c r="F32" s="19">
        <v>11504.0</v>
      </c>
      <c r="G32" s="19">
        <v>11681.0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"/>
    </row>
    <row r="33">
      <c r="A33" s="19">
        <v>831.0</v>
      </c>
      <c r="B33" s="17" t="s">
        <v>65</v>
      </c>
      <c r="C33" s="19">
        <v>2.0</v>
      </c>
      <c r="D33" s="19">
        <v>164.0</v>
      </c>
      <c r="E33" s="19">
        <v>3.0</v>
      </c>
      <c r="F33" s="19">
        <v>0.0</v>
      </c>
      <c r="G33" s="19">
        <v>8487.0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"/>
    </row>
    <row r="34">
      <c r="A34" s="19">
        <v>1804.0</v>
      </c>
      <c r="B34" s="17" t="s">
        <v>193</v>
      </c>
      <c r="C34" s="19">
        <v>0.0</v>
      </c>
      <c r="D34" s="19">
        <v>0.0</v>
      </c>
      <c r="E34" s="19">
        <v>0.0</v>
      </c>
      <c r="F34" s="19">
        <v>0.0</v>
      </c>
      <c r="G34" s="19">
        <v>0.0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"/>
    </row>
    <row r="35">
      <c r="A35" s="19">
        <v>1402.0</v>
      </c>
      <c r="B35" s="17" t="s">
        <v>273</v>
      </c>
      <c r="C35" s="17"/>
      <c r="D35" s="24">
        <v>3700000.0</v>
      </c>
      <c r="E35" s="19">
        <v>3.0</v>
      </c>
      <c r="F35" s="19">
        <v>4230.0</v>
      </c>
      <c r="G35" s="19">
        <v>1.7427016E7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"/>
    </row>
    <row r="36">
      <c r="A36" s="19">
        <v>1222.0</v>
      </c>
      <c r="B36" s="17" t="s">
        <v>91</v>
      </c>
      <c r="C36" s="19">
        <v>0.0</v>
      </c>
      <c r="D36" s="19">
        <v>0.0</v>
      </c>
      <c r="E36" s="19">
        <v>0.0</v>
      </c>
      <c r="F36" s="19">
        <v>0.0</v>
      </c>
      <c r="G36" s="19">
        <v>0.0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"/>
    </row>
    <row r="37">
      <c r="A37" s="19">
        <v>1721.0</v>
      </c>
      <c r="B37" s="17" t="s">
        <v>174</v>
      </c>
      <c r="C37" s="19">
        <v>1.0</v>
      </c>
      <c r="D37" s="19">
        <v>0.0</v>
      </c>
      <c r="E37" s="19">
        <v>1.0</v>
      </c>
      <c r="F37" s="19">
        <v>0.0</v>
      </c>
      <c r="G37" s="19">
        <v>425235.0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"/>
    </row>
    <row r="38">
      <c r="A38" s="19">
        <v>1868.0</v>
      </c>
      <c r="B38" s="17" t="s">
        <v>209</v>
      </c>
      <c r="C38" s="19">
        <v>0.0</v>
      </c>
      <c r="D38" s="19">
        <v>0.0</v>
      </c>
      <c r="E38" s="19">
        <v>0.0</v>
      </c>
      <c r="F38" s="19">
        <v>0.0</v>
      </c>
      <c r="G38" s="19">
        <v>0.0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"/>
    </row>
    <row r="39">
      <c r="A39" s="19">
        <v>871.0</v>
      </c>
      <c r="B39" s="17" t="s">
        <v>68</v>
      </c>
      <c r="C39" s="19">
        <v>0.0</v>
      </c>
      <c r="D39" s="19">
        <v>0.0</v>
      </c>
      <c r="E39" s="19">
        <v>2.0</v>
      </c>
      <c r="F39" s="19">
        <v>0.0</v>
      </c>
      <c r="G39" s="19">
        <v>107076.0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"/>
    </row>
    <row r="40">
      <c r="A40" s="19">
        <v>1481.0</v>
      </c>
      <c r="B40" s="17" t="s">
        <v>134</v>
      </c>
      <c r="C40" s="17"/>
      <c r="D40" s="19">
        <v>0.0</v>
      </c>
      <c r="E40" s="19">
        <v>0.0</v>
      </c>
      <c r="F40" s="19">
        <v>0.0</v>
      </c>
      <c r="G40" s="19">
        <v>0.0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"/>
    </row>
    <row r="41">
      <c r="A41" s="19">
        <v>1349.0</v>
      </c>
      <c r="B41" s="17" t="s">
        <v>99</v>
      </c>
      <c r="C41" s="19">
        <v>0.0</v>
      </c>
      <c r="D41" s="19">
        <v>0.0</v>
      </c>
      <c r="E41" s="19">
        <v>0.0</v>
      </c>
      <c r="F41" s="19">
        <v>0.0</v>
      </c>
      <c r="G41" s="19">
        <v>0.0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"/>
    </row>
    <row r="42">
      <c r="A42" s="19">
        <v>1323.0</v>
      </c>
      <c r="B42" s="17" t="s">
        <v>98</v>
      </c>
      <c r="C42" s="19">
        <v>0.0</v>
      </c>
      <c r="D42" s="19">
        <v>0.0</v>
      </c>
      <c r="E42" s="19">
        <v>0.0</v>
      </c>
      <c r="F42" s="19">
        <v>0.0</v>
      </c>
      <c r="G42" s="19">
        <v>0.0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"/>
    </row>
    <row r="43">
      <c r="A43" s="19">
        <v>1997.0</v>
      </c>
      <c r="B43" s="17" t="s">
        <v>230</v>
      </c>
      <c r="C43" s="17"/>
      <c r="D43" s="17"/>
      <c r="E43" s="19">
        <v>2.0</v>
      </c>
      <c r="F43" s="19">
        <v>0.0</v>
      </c>
      <c r="G43" s="19">
        <v>869036.0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"/>
    </row>
    <row r="44">
      <c r="A44" s="19">
        <v>1609.0</v>
      </c>
      <c r="B44" s="17" t="s">
        <v>158</v>
      </c>
      <c r="C44" s="17"/>
      <c r="D44" s="19">
        <v>0.0</v>
      </c>
      <c r="E44" s="19">
        <v>0.0</v>
      </c>
      <c r="F44" s="19">
        <v>0.0</v>
      </c>
      <c r="G44" s="19">
        <v>0.0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"/>
    </row>
    <row r="45">
      <c r="A45" s="19">
        <v>877.0</v>
      </c>
      <c r="B45" s="17" t="s">
        <v>294</v>
      </c>
      <c r="C45" s="19">
        <v>0.0</v>
      </c>
      <c r="D45" s="19">
        <v>0.0</v>
      </c>
      <c r="E45" s="19">
        <v>0.0</v>
      </c>
      <c r="F45" s="19">
        <v>0.0</v>
      </c>
      <c r="G45" s="19">
        <v>0.0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"/>
    </row>
    <row r="46">
      <c r="A46" s="19">
        <v>1985.0</v>
      </c>
      <c r="B46" s="18" t="s">
        <v>108</v>
      </c>
      <c r="C46" s="17"/>
      <c r="D46" s="17"/>
      <c r="E46" s="19">
        <v>4.0</v>
      </c>
      <c r="F46" s="19">
        <v>9469.0</v>
      </c>
      <c r="G46" s="19">
        <v>1154981.0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"/>
    </row>
    <row r="47">
      <c r="A47" s="19">
        <v>1823.0</v>
      </c>
      <c r="B47" s="17" t="s">
        <v>194</v>
      </c>
      <c r="C47" s="19">
        <v>1.0</v>
      </c>
      <c r="D47" s="19">
        <v>0.0</v>
      </c>
      <c r="E47" s="19">
        <v>0.0</v>
      </c>
      <c r="F47" s="19">
        <v>0.0</v>
      </c>
      <c r="G47" s="19">
        <v>0.0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"/>
    </row>
    <row r="48">
      <c r="A48" s="19">
        <v>1586.0</v>
      </c>
      <c r="B48" s="17" t="s">
        <v>148</v>
      </c>
      <c r="C48" s="19">
        <v>1.0</v>
      </c>
      <c r="D48" s="19">
        <v>0.0</v>
      </c>
      <c r="E48" s="19">
        <v>2.0</v>
      </c>
      <c r="F48" s="19">
        <v>0.0</v>
      </c>
      <c r="G48" s="19">
        <v>353.0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"/>
    </row>
    <row r="49">
      <c r="A49" s="19">
        <v>1742.0</v>
      </c>
      <c r="B49" s="17" t="s">
        <v>177</v>
      </c>
      <c r="C49" s="19">
        <v>0.0</v>
      </c>
      <c r="D49" s="19">
        <v>0.0</v>
      </c>
      <c r="E49" s="19">
        <v>0.0</v>
      </c>
      <c r="F49" s="19">
        <v>0.0</v>
      </c>
      <c r="G49" s="19">
        <v>0.0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"/>
    </row>
    <row r="50">
      <c r="A50" s="19">
        <v>2009.0</v>
      </c>
      <c r="B50" s="17" t="s">
        <v>151</v>
      </c>
      <c r="C50" s="17"/>
      <c r="D50" s="17"/>
      <c r="E50" s="19">
        <v>2.0</v>
      </c>
      <c r="F50" s="19">
        <v>0.0</v>
      </c>
      <c r="G50" s="19">
        <v>21438.0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"/>
    </row>
    <row r="51">
      <c r="A51" s="19">
        <v>1713.0</v>
      </c>
      <c r="B51" s="18" t="s">
        <v>170</v>
      </c>
      <c r="C51" s="17"/>
      <c r="D51" s="24">
        <v>19700.0</v>
      </c>
      <c r="E51" s="19">
        <v>5.0</v>
      </c>
      <c r="F51" s="19">
        <v>37.0</v>
      </c>
      <c r="G51" s="19">
        <v>38656.0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"/>
    </row>
    <row r="52">
      <c r="A52" s="19">
        <v>1895.0</v>
      </c>
      <c r="B52" s="17" t="s">
        <v>303</v>
      </c>
      <c r="C52" s="19">
        <v>2.0</v>
      </c>
      <c r="D52" s="19">
        <v>0.0</v>
      </c>
      <c r="E52" s="19">
        <v>5.0</v>
      </c>
      <c r="F52" s="19">
        <v>0.0</v>
      </c>
      <c r="G52" s="19">
        <v>95.0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"/>
    </row>
    <row r="53">
      <c r="A53" s="19">
        <v>1569.0</v>
      </c>
      <c r="B53" s="17" t="s">
        <v>146</v>
      </c>
      <c r="C53" s="19">
        <v>1.0</v>
      </c>
      <c r="D53" s="19">
        <v>0.0</v>
      </c>
      <c r="E53" s="19">
        <v>0.0</v>
      </c>
      <c r="F53" s="19">
        <v>0.0</v>
      </c>
      <c r="G53" s="19">
        <v>0.0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"/>
    </row>
    <row r="54">
      <c r="A54" s="19">
        <v>1462.0</v>
      </c>
      <c r="B54" s="17" t="s">
        <v>128</v>
      </c>
      <c r="C54" s="17"/>
      <c r="D54" s="19">
        <v>0.0</v>
      </c>
      <c r="E54" s="19">
        <v>1.0</v>
      </c>
      <c r="F54" s="19">
        <v>0.0</v>
      </c>
      <c r="G54" s="19">
        <v>33254.0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"/>
    </row>
    <row r="55">
      <c r="A55" s="19">
        <v>1719.0</v>
      </c>
      <c r="B55" s="17" t="s">
        <v>173</v>
      </c>
      <c r="C55" s="19">
        <v>2.0</v>
      </c>
      <c r="D55" s="19">
        <v>0.0</v>
      </c>
      <c r="E55" s="19">
        <v>4.0</v>
      </c>
      <c r="F55" s="19">
        <v>56188.0</v>
      </c>
      <c r="G55" s="19">
        <v>169844.0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"/>
    </row>
    <row r="56">
      <c r="A56" s="19">
        <v>1711.0</v>
      </c>
      <c r="B56" s="13" t="s">
        <v>169</v>
      </c>
      <c r="C56" s="19">
        <v>2.0</v>
      </c>
      <c r="D56" s="19">
        <v>0.0</v>
      </c>
      <c r="E56" s="19">
        <v>5.0</v>
      </c>
      <c r="F56" s="19">
        <v>0.0</v>
      </c>
      <c r="G56" s="19">
        <v>3150.0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"/>
    </row>
    <row r="57">
      <c r="A57" s="19">
        <v>513.0</v>
      </c>
      <c r="B57" s="17" t="s">
        <v>304</v>
      </c>
      <c r="C57" s="19">
        <v>1.0</v>
      </c>
      <c r="D57" s="19">
        <v>0.0</v>
      </c>
      <c r="E57" s="19">
        <v>0.0</v>
      </c>
      <c r="F57" s="19">
        <v>0.0</v>
      </c>
      <c r="G57" s="19">
        <v>0.0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"/>
    </row>
    <row r="58">
      <c r="A58" s="19">
        <v>1871.0</v>
      </c>
      <c r="B58" s="17" t="s">
        <v>305</v>
      </c>
      <c r="C58" s="19">
        <v>0.0</v>
      </c>
      <c r="D58" s="19">
        <v>0.0</v>
      </c>
      <c r="E58" s="19">
        <v>1.0</v>
      </c>
      <c r="F58" s="19">
        <v>0.0</v>
      </c>
      <c r="G58" s="19">
        <v>1079.0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"/>
    </row>
    <row r="59">
      <c r="A59" s="19">
        <v>1233.0</v>
      </c>
      <c r="B59" s="17" t="s">
        <v>92</v>
      </c>
      <c r="C59" s="19">
        <v>0.0</v>
      </c>
      <c r="D59" s="19">
        <v>0.0</v>
      </c>
      <c r="E59" s="19">
        <v>0.0</v>
      </c>
      <c r="F59" s="19">
        <v>0.0</v>
      </c>
      <c r="G59" s="19">
        <v>146.0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"/>
    </row>
    <row r="60">
      <c r="A60" s="19">
        <v>1552.0</v>
      </c>
      <c r="B60" s="17" t="s">
        <v>144</v>
      </c>
      <c r="C60" s="19">
        <v>0.0</v>
      </c>
      <c r="D60" s="19">
        <v>0.0</v>
      </c>
      <c r="E60" s="19">
        <v>1.0</v>
      </c>
      <c r="F60" s="19">
        <v>1.0</v>
      </c>
      <c r="G60" s="19">
        <v>497.0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"/>
    </row>
    <row r="61">
      <c r="A61" s="19">
        <v>2014.0</v>
      </c>
      <c r="B61" s="17" t="s">
        <v>306</v>
      </c>
      <c r="C61" s="17"/>
      <c r="D61" s="17"/>
      <c r="E61" s="19">
        <v>5.0</v>
      </c>
      <c r="F61" s="19">
        <v>1951.0</v>
      </c>
      <c r="G61" s="19">
        <v>1716540.0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"/>
    </row>
    <row r="62">
      <c r="A62" s="19">
        <v>1723.0</v>
      </c>
      <c r="B62" s="17" t="s">
        <v>307</v>
      </c>
      <c r="C62" s="17"/>
      <c r="D62" s="17"/>
      <c r="E62" s="19">
        <v>3.0</v>
      </c>
      <c r="F62" s="19">
        <v>6441.0</v>
      </c>
      <c r="G62" s="19">
        <v>253023.0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"/>
    </row>
    <row r="63">
      <c r="A63" s="19">
        <v>955.0</v>
      </c>
      <c r="B63" s="17" t="s">
        <v>76</v>
      </c>
      <c r="C63" s="19">
        <v>1.0</v>
      </c>
      <c r="D63" s="19">
        <v>0.0</v>
      </c>
      <c r="E63" s="19">
        <v>1.0</v>
      </c>
      <c r="F63" s="19">
        <v>0.0</v>
      </c>
      <c r="G63" s="19">
        <v>1133.0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"/>
    </row>
    <row r="64">
      <c r="A64" s="19">
        <v>1988.0</v>
      </c>
      <c r="B64" s="18" t="s">
        <v>308</v>
      </c>
      <c r="C64" s="17"/>
      <c r="D64" s="17"/>
      <c r="E64" s="19">
        <v>0.0</v>
      </c>
      <c r="F64" s="19">
        <v>0.0</v>
      </c>
      <c r="G64" s="19">
        <v>0.0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"/>
    </row>
    <row r="65">
      <c r="A65" s="19">
        <v>1123.0</v>
      </c>
      <c r="B65" s="17" t="s">
        <v>280</v>
      </c>
      <c r="C65" s="19">
        <v>0.0</v>
      </c>
      <c r="D65" s="19">
        <v>0.0</v>
      </c>
      <c r="E65" s="19">
        <v>0.0</v>
      </c>
      <c r="F65" s="19">
        <v>0.0</v>
      </c>
      <c r="G65" s="19">
        <v>0.0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"/>
    </row>
    <row r="66">
      <c r="A66" s="19">
        <v>808.0</v>
      </c>
      <c r="B66" s="17" t="s">
        <v>53</v>
      </c>
      <c r="C66" s="19">
        <v>0.0</v>
      </c>
      <c r="D66" s="19">
        <v>0.0</v>
      </c>
      <c r="E66" s="19">
        <v>0.0</v>
      </c>
      <c r="F66" s="19">
        <v>0.0</v>
      </c>
      <c r="G66" s="19">
        <v>0.0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"/>
    </row>
    <row r="67">
      <c r="A67" s="19">
        <v>1590.0</v>
      </c>
      <c r="B67" s="17" t="s">
        <v>149</v>
      </c>
      <c r="C67" s="19">
        <v>0.0</v>
      </c>
      <c r="D67" s="19">
        <v>0.0</v>
      </c>
      <c r="E67" s="19">
        <v>0.0</v>
      </c>
      <c r="F67" s="19">
        <v>0.0</v>
      </c>
      <c r="G67" s="19">
        <v>0.0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"/>
    </row>
    <row r="68">
      <c r="A68" s="19">
        <v>1446.0</v>
      </c>
      <c r="B68" s="17" t="s">
        <v>118</v>
      </c>
      <c r="C68" s="17"/>
      <c r="D68" s="19">
        <v>0.0</v>
      </c>
      <c r="E68" s="19">
        <v>0.0</v>
      </c>
      <c r="F68" s="19">
        <v>0.0</v>
      </c>
      <c r="G68" s="19">
        <v>0.0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"/>
    </row>
    <row r="69">
      <c r="A69" s="19">
        <v>1304.0</v>
      </c>
      <c r="B69" s="17" t="s">
        <v>97</v>
      </c>
      <c r="C69" s="19">
        <v>0.0</v>
      </c>
      <c r="D69" s="19">
        <v>0.0</v>
      </c>
      <c r="E69" s="19">
        <v>0.0</v>
      </c>
      <c r="F69" s="19">
        <v>0.0</v>
      </c>
      <c r="G69" s="19">
        <v>0.0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"/>
    </row>
    <row r="70">
      <c r="A70" s="19">
        <v>1607.0</v>
      </c>
      <c r="B70" s="17" t="s">
        <v>156</v>
      </c>
      <c r="C70" s="17"/>
      <c r="D70" s="19">
        <v>0.0</v>
      </c>
      <c r="E70" s="19">
        <v>0.0</v>
      </c>
      <c r="F70" s="19">
        <v>0.0</v>
      </c>
      <c r="G70" s="19">
        <v>0.0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"/>
    </row>
    <row r="71">
      <c r="A71" s="19">
        <v>245.0</v>
      </c>
      <c r="B71" s="17" t="s">
        <v>47</v>
      </c>
      <c r="C71" s="19">
        <v>1.0</v>
      </c>
      <c r="D71" s="19">
        <v>0.0</v>
      </c>
      <c r="E71" s="19">
        <v>2.0</v>
      </c>
      <c r="F71" s="19">
        <v>0.0</v>
      </c>
      <c r="G71" s="19">
        <v>34509.0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"/>
    </row>
    <row r="72">
      <c r="A72" s="19">
        <v>1318.0</v>
      </c>
      <c r="B72" s="17" t="s">
        <v>61</v>
      </c>
      <c r="C72" s="19">
        <v>5.0</v>
      </c>
      <c r="D72" s="24">
        <v>429166.0</v>
      </c>
      <c r="E72" s="19">
        <v>5.0</v>
      </c>
      <c r="F72" s="19">
        <v>12549.0</v>
      </c>
      <c r="G72" s="19">
        <v>1391038.0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"/>
    </row>
    <row r="73">
      <c r="A73" s="19">
        <v>1416.0</v>
      </c>
      <c r="B73" s="17" t="s">
        <v>110</v>
      </c>
      <c r="C73" s="19">
        <v>3.0</v>
      </c>
      <c r="D73" s="19">
        <v>0.0</v>
      </c>
      <c r="E73" s="19">
        <v>2.0</v>
      </c>
      <c r="F73" s="19">
        <v>25896.0</v>
      </c>
      <c r="G73" s="19">
        <v>27371.0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"/>
    </row>
    <row r="74">
      <c r="A74" s="19">
        <v>1791.0</v>
      </c>
      <c r="B74" s="17" t="s">
        <v>191</v>
      </c>
      <c r="C74" s="19">
        <v>1.0</v>
      </c>
      <c r="D74" s="19">
        <v>0.0</v>
      </c>
      <c r="E74" s="19">
        <v>0.0</v>
      </c>
      <c r="F74" s="19">
        <v>0.0</v>
      </c>
      <c r="G74" s="19">
        <v>0.0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"/>
    </row>
    <row r="75">
      <c r="A75" s="19">
        <v>244.0</v>
      </c>
      <c r="B75" s="17" t="s">
        <v>46</v>
      </c>
      <c r="C75" s="19">
        <v>0.0</v>
      </c>
      <c r="D75" s="19">
        <v>0.0</v>
      </c>
      <c r="E75" s="19">
        <v>0.0</v>
      </c>
      <c r="F75" s="19">
        <v>0.0</v>
      </c>
      <c r="G75" s="19">
        <v>0.0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"/>
    </row>
    <row r="76">
      <c r="A76" s="19">
        <v>865.0</v>
      </c>
      <c r="B76" s="17" t="s">
        <v>66</v>
      </c>
      <c r="C76" s="19">
        <v>1.0</v>
      </c>
      <c r="D76" s="19">
        <v>129.0</v>
      </c>
      <c r="E76" s="19">
        <v>1.0</v>
      </c>
      <c r="F76" s="19">
        <v>0.0</v>
      </c>
      <c r="G76" s="19">
        <v>219.0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"/>
    </row>
    <row r="77">
      <c r="A77" s="19">
        <v>1708.0</v>
      </c>
      <c r="B77" s="17" t="s">
        <v>101</v>
      </c>
      <c r="C77" s="19">
        <v>3.0</v>
      </c>
      <c r="D77" s="24">
        <v>32160.0</v>
      </c>
      <c r="E77" s="19">
        <v>5.0</v>
      </c>
      <c r="F77" s="19">
        <v>4526.0</v>
      </c>
      <c r="G77" s="19">
        <v>54101.0</v>
      </c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"/>
    </row>
    <row r="78">
      <c r="A78" s="19">
        <v>1449.0</v>
      </c>
      <c r="B78" s="17" t="s">
        <v>121</v>
      </c>
      <c r="C78" s="17"/>
      <c r="D78" s="19">
        <v>0.0</v>
      </c>
      <c r="E78" s="19">
        <v>0.0</v>
      </c>
      <c r="F78" s="19">
        <v>52.0</v>
      </c>
      <c r="G78" s="19">
        <v>52.0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"/>
    </row>
    <row r="79">
      <c r="A79" s="19">
        <v>1864.0</v>
      </c>
      <c r="B79" s="17" t="s">
        <v>208</v>
      </c>
      <c r="C79" s="19">
        <v>0.0</v>
      </c>
      <c r="D79" s="19">
        <v>0.0</v>
      </c>
      <c r="E79" s="19">
        <v>0.0</v>
      </c>
      <c r="F79" s="19">
        <v>0.0</v>
      </c>
      <c r="G79" s="19">
        <v>0.0</v>
      </c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"/>
    </row>
    <row r="80">
      <c r="A80" s="19">
        <v>830.0</v>
      </c>
      <c r="B80" s="17" t="s">
        <v>63</v>
      </c>
      <c r="C80" s="19">
        <v>2.0</v>
      </c>
      <c r="D80" s="24">
        <v>336993.0</v>
      </c>
      <c r="E80" s="19">
        <v>1.0</v>
      </c>
      <c r="F80" s="19">
        <v>730.0</v>
      </c>
      <c r="G80" s="19">
        <v>890.0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"/>
    </row>
    <row r="81">
      <c r="A81" s="19">
        <v>1453.0</v>
      </c>
      <c r="B81" s="17" t="s">
        <v>123</v>
      </c>
      <c r="C81" s="19">
        <v>2.0</v>
      </c>
      <c r="D81" s="24">
        <v>424297.0</v>
      </c>
      <c r="E81" s="19">
        <v>5.0</v>
      </c>
      <c r="F81" s="19">
        <v>1209.0</v>
      </c>
      <c r="G81" s="19">
        <v>111329.0</v>
      </c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"/>
    </row>
    <row r="82">
      <c r="A82" s="19">
        <v>1617.0</v>
      </c>
      <c r="B82" s="17" t="s">
        <v>162</v>
      </c>
      <c r="C82" s="17"/>
      <c r="D82" s="24">
        <v>77300.0</v>
      </c>
      <c r="E82" s="19">
        <v>3.0</v>
      </c>
      <c r="F82" s="19">
        <v>0.0</v>
      </c>
      <c r="G82" s="19">
        <v>222932.0</v>
      </c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"/>
    </row>
    <row r="83">
      <c r="A83" s="19">
        <v>1885.0</v>
      </c>
      <c r="B83" s="17" t="s">
        <v>309</v>
      </c>
      <c r="C83" s="17"/>
      <c r="D83" s="17"/>
      <c r="E83" s="19">
        <v>0.0</v>
      </c>
      <c r="F83" s="19">
        <v>0.0</v>
      </c>
      <c r="G83" s="19">
        <v>0.0</v>
      </c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"/>
    </row>
    <row r="84">
      <c r="A84" s="19">
        <v>2011.0</v>
      </c>
      <c r="B84" s="18" t="s">
        <v>139</v>
      </c>
      <c r="C84" s="17"/>
      <c r="D84" s="17"/>
      <c r="E84" s="19">
        <v>2.0</v>
      </c>
      <c r="F84" s="19">
        <v>76.0</v>
      </c>
      <c r="G84" s="19">
        <v>22275.0</v>
      </c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"/>
    </row>
    <row r="85">
      <c r="A85" s="19">
        <v>1630.0</v>
      </c>
      <c r="B85" s="17" t="s">
        <v>154</v>
      </c>
      <c r="C85" s="19">
        <v>1.0</v>
      </c>
      <c r="D85" s="19">
        <v>0.0</v>
      </c>
      <c r="E85" s="19">
        <v>1.0</v>
      </c>
      <c r="F85" s="19">
        <v>2688.0</v>
      </c>
      <c r="G85" s="19">
        <v>6211.0</v>
      </c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"/>
    </row>
    <row r="86">
      <c r="A86" s="19">
        <v>1655.0</v>
      </c>
      <c r="B86" s="17" t="s">
        <v>165</v>
      </c>
      <c r="C86" s="19">
        <v>0.0</v>
      </c>
      <c r="D86" s="19">
        <v>0.0</v>
      </c>
      <c r="E86" s="19">
        <v>1.0</v>
      </c>
      <c r="F86" s="19">
        <v>0.0</v>
      </c>
      <c r="G86" s="19">
        <v>1183.0</v>
      </c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"/>
    </row>
    <row r="87">
      <c r="A87" s="19">
        <v>1745.0</v>
      </c>
      <c r="B87" s="17" t="s">
        <v>179</v>
      </c>
      <c r="C87" s="17"/>
      <c r="D87" s="17"/>
      <c r="E87" s="19">
        <v>0.0</v>
      </c>
      <c r="F87" s="19">
        <v>0.0</v>
      </c>
      <c r="G87" s="19">
        <v>0.0</v>
      </c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"/>
    </row>
    <row r="88">
      <c r="A88" s="19">
        <v>1965.0</v>
      </c>
      <c r="B88" s="17" t="s">
        <v>199</v>
      </c>
      <c r="C88" s="17"/>
      <c r="D88" s="17"/>
      <c r="E88" s="19">
        <v>2.0</v>
      </c>
      <c r="F88" s="19">
        <v>1349.0</v>
      </c>
      <c r="G88" s="19">
        <v>482232.0</v>
      </c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"/>
    </row>
    <row r="89">
      <c r="A89" s="19">
        <v>1833.0</v>
      </c>
      <c r="B89" s="17" t="s">
        <v>198</v>
      </c>
      <c r="C89" s="19">
        <v>0.0</v>
      </c>
      <c r="D89" s="19">
        <v>0.0</v>
      </c>
      <c r="E89" s="19">
        <v>0.0</v>
      </c>
      <c r="F89" s="19">
        <v>0.0</v>
      </c>
      <c r="G89" s="19">
        <v>0.0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"/>
    </row>
    <row r="90">
      <c r="A90" s="19">
        <v>1097.0</v>
      </c>
      <c r="B90" s="13" t="s">
        <v>86</v>
      </c>
      <c r="C90" s="19">
        <v>1.0</v>
      </c>
      <c r="D90" s="24">
        <v>336690.0</v>
      </c>
      <c r="E90" s="19">
        <v>1.0</v>
      </c>
      <c r="F90" s="19">
        <v>0.0</v>
      </c>
      <c r="G90" s="19">
        <v>9744.0</v>
      </c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"/>
    </row>
    <row r="91">
      <c r="A91" s="19">
        <v>1459.0</v>
      </c>
      <c r="B91" s="17" t="s">
        <v>126</v>
      </c>
      <c r="C91" s="19">
        <v>1.0</v>
      </c>
      <c r="D91" s="19">
        <v>0.0</v>
      </c>
      <c r="E91" s="19">
        <v>1.0</v>
      </c>
      <c r="F91" s="19">
        <v>2688.0</v>
      </c>
      <c r="G91" s="19">
        <v>4165.0</v>
      </c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"/>
    </row>
    <row r="92">
      <c r="A92" s="19">
        <v>1893.0</v>
      </c>
      <c r="B92" s="17" t="s">
        <v>310</v>
      </c>
      <c r="C92" s="19">
        <v>3.0</v>
      </c>
      <c r="D92" s="19">
        <v>1208.0</v>
      </c>
      <c r="E92" s="19">
        <v>1.0</v>
      </c>
      <c r="F92" s="19">
        <v>1513.0</v>
      </c>
      <c r="G92" s="19">
        <v>4338.0</v>
      </c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"/>
    </row>
    <row r="93">
      <c r="A93" s="19">
        <v>1754.0</v>
      </c>
      <c r="B93" s="17" t="s">
        <v>182</v>
      </c>
      <c r="C93" s="19">
        <v>2.0</v>
      </c>
      <c r="D93" s="19">
        <v>0.0</v>
      </c>
      <c r="E93" s="19">
        <v>4.0</v>
      </c>
      <c r="F93" s="19">
        <v>0.0</v>
      </c>
      <c r="G93" s="19">
        <v>2597.0</v>
      </c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"/>
    </row>
    <row r="94">
      <c r="A94" s="19">
        <v>1752.0</v>
      </c>
      <c r="B94" s="17" t="s">
        <v>181</v>
      </c>
      <c r="C94" s="19">
        <v>0.0</v>
      </c>
      <c r="D94" s="19">
        <v>0.0</v>
      </c>
      <c r="E94" s="19">
        <v>0.0</v>
      </c>
      <c r="F94" s="19">
        <v>0.0</v>
      </c>
      <c r="G94" s="19">
        <v>0.0</v>
      </c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"/>
    </row>
    <row r="95">
      <c r="A95" s="19">
        <v>1867.0</v>
      </c>
      <c r="B95" s="17" t="s">
        <v>311</v>
      </c>
      <c r="C95" s="19">
        <v>2.0</v>
      </c>
      <c r="D95" s="19">
        <v>0.0</v>
      </c>
      <c r="E95" s="19">
        <v>0.0</v>
      </c>
      <c r="F95" s="19">
        <v>0.0</v>
      </c>
      <c r="G95" s="19">
        <v>0.0</v>
      </c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"/>
    </row>
    <row r="96">
      <c r="A96" s="19">
        <v>1784.0</v>
      </c>
      <c r="B96" s="17" t="s">
        <v>312</v>
      </c>
      <c r="C96" s="19">
        <v>1.0</v>
      </c>
      <c r="D96" s="19">
        <v>0.0</v>
      </c>
      <c r="E96" s="19">
        <v>1.0</v>
      </c>
      <c r="F96" s="19">
        <v>0.0</v>
      </c>
      <c r="G96" s="19">
        <v>2142023.0</v>
      </c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"/>
    </row>
    <row r="97">
      <c r="A97" s="19">
        <v>1458.0</v>
      </c>
      <c r="B97" s="17" t="s">
        <v>125</v>
      </c>
      <c r="C97" s="19">
        <v>0.0</v>
      </c>
      <c r="D97" s="19">
        <v>0.0</v>
      </c>
      <c r="E97" s="19">
        <v>2.0</v>
      </c>
      <c r="F97" s="19">
        <v>2647.0</v>
      </c>
      <c r="G97" s="19">
        <v>3225.0</v>
      </c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"/>
    </row>
    <row r="98">
      <c r="A98" s="19">
        <v>1744.0</v>
      </c>
      <c r="B98" s="17" t="s">
        <v>159</v>
      </c>
      <c r="C98" s="19">
        <v>3.0</v>
      </c>
      <c r="D98" s="19">
        <v>2468.0</v>
      </c>
      <c r="E98" s="19">
        <v>1.0</v>
      </c>
      <c r="F98" s="19">
        <v>2688.0</v>
      </c>
      <c r="G98" s="19">
        <v>30186.0</v>
      </c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"/>
    </row>
    <row r="99">
      <c r="A99" s="19">
        <v>1183.0</v>
      </c>
      <c r="B99" s="17" t="s">
        <v>88</v>
      </c>
      <c r="C99" s="19">
        <v>4.0</v>
      </c>
      <c r="D99" s="19">
        <v>0.0</v>
      </c>
      <c r="E99" s="19">
        <v>5.0</v>
      </c>
      <c r="F99" s="19">
        <v>3637.0</v>
      </c>
      <c r="G99" s="19">
        <v>10108.0</v>
      </c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"/>
    </row>
    <row r="100">
      <c r="A100" s="19">
        <v>1439.0</v>
      </c>
      <c r="B100" s="17" t="s">
        <v>113</v>
      </c>
      <c r="C100" s="19">
        <v>0.0</v>
      </c>
      <c r="D100" s="19">
        <v>0.0</v>
      </c>
      <c r="E100" s="19">
        <v>3.0</v>
      </c>
      <c r="F100" s="19">
        <v>0.0</v>
      </c>
      <c r="G100" s="19">
        <v>3671.0</v>
      </c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"/>
    </row>
    <row r="101">
      <c r="A101" s="19">
        <v>1517.0</v>
      </c>
      <c r="B101" s="17" t="s">
        <v>140</v>
      </c>
      <c r="C101" s="19">
        <v>2.0</v>
      </c>
      <c r="D101" s="19">
        <v>0.0</v>
      </c>
      <c r="E101" s="19">
        <v>2.0</v>
      </c>
      <c r="F101" s="19">
        <v>0.0</v>
      </c>
      <c r="G101" s="19">
        <v>24.0</v>
      </c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"/>
    </row>
    <row r="102">
      <c r="A102" s="19">
        <v>1362.0</v>
      </c>
      <c r="B102" s="17" t="s">
        <v>104</v>
      </c>
      <c r="C102" s="19">
        <v>0.0</v>
      </c>
      <c r="D102" s="19">
        <v>0.0</v>
      </c>
      <c r="E102" s="19">
        <v>1.0</v>
      </c>
      <c r="F102" s="19">
        <v>0.0</v>
      </c>
      <c r="G102" s="19">
        <v>35.0</v>
      </c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"/>
    </row>
    <row r="103">
      <c r="A103" s="19">
        <v>1519.0</v>
      </c>
      <c r="B103" s="17" t="s">
        <v>142</v>
      </c>
      <c r="C103" s="19">
        <v>0.0</v>
      </c>
      <c r="D103" s="19">
        <v>0.0</v>
      </c>
      <c r="E103" s="19">
        <v>0.0</v>
      </c>
      <c r="F103" s="19">
        <v>0.0</v>
      </c>
      <c r="G103" s="19">
        <v>0.0</v>
      </c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"/>
    </row>
    <row r="104">
      <c r="A104" s="17"/>
      <c r="B104" s="17" t="s">
        <v>275</v>
      </c>
      <c r="C104" s="17"/>
      <c r="D104" s="17"/>
      <c r="E104" s="19">
        <v>0.0</v>
      </c>
      <c r="F104" s="19">
        <v>0.0</v>
      </c>
      <c r="G104" s="19">
        <v>0.0</v>
      </c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"/>
    </row>
    <row r="105">
      <c r="A105" s="19">
        <v>1862.0</v>
      </c>
      <c r="B105" s="17" t="s">
        <v>135</v>
      </c>
      <c r="C105" s="19">
        <v>2.0</v>
      </c>
      <c r="D105" s="19">
        <v>0.0</v>
      </c>
      <c r="E105" s="19">
        <v>1.0</v>
      </c>
      <c r="F105" s="19">
        <v>0.0</v>
      </c>
      <c r="G105" s="19">
        <v>180.0</v>
      </c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"/>
    </row>
    <row r="106">
      <c r="A106" s="19">
        <v>1401.0</v>
      </c>
      <c r="B106" s="17" t="s">
        <v>107</v>
      </c>
      <c r="C106" s="19">
        <v>0.0</v>
      </c>
      <c r="D106" s="19">
        <v>0.0</v>
      </c>
      <c r="E106" s="19">
        <v>2.0</v>
      </c>
      <c r="F106" s="19">
        <v>0.0</v>
      </c>
      <c r="G106" s="19">
        <v>6858.0</v>
      </c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"/>
    </row>
    <row r="107">
      <c r="A107" s="17"/>
      <c r="B107" s="17" t="s">
        <v>229</v>
      </c>
      <c r="C107" s="17"/>
      <c r="D107" s="17"/>
      <c r="E107" s="19">
        <v>0.0</v>
      </c>
      <c r="F107" s="19">
        <v>0.0</v>
      </c>
      <c r="G107" s="19">
        <v>0.0</v>
      </c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"/>
    </row>
    <row r="108">
      <c r="A108" s="19">
        <v>1748.0</v>
      </c>
      <c r="B108" s="17" t="s">
        <v>180</v>
      </c>
      <c r="C108" s="19">
        <v>0.0</v>
      </c>
      <c r="D108" s="19">
        <v>0.0</v>
      </c>
      <c r="E108" s="19">
        <v>0.0</v>
      </c>
      <c r="F108" s="19">
        <v>0.0</v>
      </c>
      <c r="G108" s="19">
        <v>0.0</v>
      </c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"/>
    </row>
    <row r="109">
      <c r="A109" s="19">
        <v>1859.0</v>
      </c>
      <c r="B109" s="17" t="s">
        <v>207</v>
      </c>
      <c r="C109" s="19">
        <v>0.0</v>
      </c>
      <c r="D109" s="19">
        <v>0.0</v>
      </c>
      <c r="E109" s="19">
        <v>1.0</v>
      </c>
      <c r="F109" s="19">
        <v>0.0</v>
      </c>
      <c r="G109" s="19">
        <v>41750.0</v>
      </c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"/>
    </row>
    <row r="110">
      <c r="A110" s="19">
        <v>949.0</v>
      </c>
      <c r="B110" s="17" t="s">
        <v>74</v>
      </c>
      <c r="C110" s="19">
        <v>0.0</v>
      </c>
      <c r="D110" s="19">
        <v>0.0</v>
      </c>
      <c r="E110" s="19">
        <v>0.0</v>
      </c>
      <c r="F110" s="19">
        <v>0.0</v>
      </c>
      <c r="G110" s="19">
        <v>0.0</v>
      </c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"/>
    </row>
    <row r="111">
      <c r="A111" s="19">
        <v>1426.0</v>
      </c>
      <c r="B111" s="17" t="s">
        <v>112</v>
      </c>
      <c r="C111" s="19">
        <v>0.0</v>
      </c>
      <c r="D111" s="19">
        <v>0.0</v>
      </c>
      <c r="E111" s="19">
        <v>0.0</v>
      </c>
      <c r="F111" s="19">
        <v>0.0</v>
      </c>
      <c r="G111" s="19">
        <v>0.0</v>
      </c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"/>
    </row>
    <row r="112">
      <c r="A112" s="19">
        <v>1460.0</v>
      </c>
      <c r="B112" s="17" t="s">
        <v>127</v>
      </c>
      <c r="C112" s="19">
        <v>2.0</v>
      </c>
      <c r="D112" s="19">
        <v>0.0</v>
      </c>
      <c r="E112" s="19">
        <v>1.0</v>
      </c>
      <c r="F112" s="19">
        <v>0.0</v>
      </c>
      <c r="G112" s="19">
        <v>1426.0</v>
      </c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"/>
    </row>
    <row r="113">
      <c r="A113" s="19">
        <v>1844.0</v>
      </c>
      <c r="B113" s="17" t="s">
        <v>313</v>
      </c>
      <c r="C113" s="19">
        <v>3.0</v>
      </c>
      <c r="D113" s="19">
        <v>3168.0</v>
      </c>
      <c r="E113" s="19">
        <v>5.0</v>
      </c>
      <c r="F113" s="19">
        <v>4333.0</v>
      </c>
      <c r="G113" s="19">
        <v>457983.0</v>
      </c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"/>
    </row>
    <row r="114">
      <c r="A114" s="19">
        <v>1877.0</v>
      </c>
      <c r="B114" s="17" t="s">
        <v>218</v>
      </c>
      <c r="C114" s="19">
        <v>0.0</v>
      </c>
      <c r="D114" s="19">
        <v>0.0</v>
      </c>
      <c r="E114" s="19">
        <v>0.0</v>
      </c>
      <c r="F114" s="19">
        <v>0.0</v>
      </c>
      <c r="G114" s="19">
        <v>0.0</v>
      </c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"/>
    </row>
    <row r="115">
      <c r="A115" s="19">
        <v>1464.0</v>
      </c>
      <c r="B115" s="17" t="s">
        <v>129</v>
      </c>
      <c r="C115" s="19">
        <v>1.0</v>
      </c>
      <c r="D115" s="19">
        <v>0.0</v>
      </c>
      <c r="E115" s="19">
        <v>0.0</v>
      </c>
      <c r="F115" s="19">
        <v>0.0</v>
      </c>
      <c r="G115" s="19">
        <v>0.0</v>
      </c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"/>
    </row>
    <row r="116">
      <c r="A116" s="19">
        <v>1729.0</v>
      </c>
      <c r="B116" s="17" t="s">
        <v>171</v>
      </c>
      <c r="C116" s="19">
        <v>2.0</v>
      </c>
      <c r="D116" s="19">
        <v>0.0</v>
      </c>
      <c r="E116" s="19">
        <v>2.0</v>
      </c>
      <c r="F116" s="19">
        <v>2688.0</v>
      </c>
      <c r="G116" s="19">
        <v>65838.0</v>
      </c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"/>
    </row>
    <row r="117">
      <c r="A117" s="19">
        <v>520.0</v>
      </c>
      <c r="B117" s="17" t="s">
        <v>228</v>
      </c>
      <c r="C117" s="19">
        <v>2.0</v>
      </c>
      <c r="D117" s="19">
        <v>0.0</v>
      </c>
      <c r="E117" s="19">
        <v>4.0</v>
      </c>
      <c r="F117" s="19">
        <v>0.0</v>
      </c>
      <c r="G117" s="19">
        <v>124192.0</v>
      </c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"/>
    </row>
    <row r="118">
      <c r="A118" s="19">
        <v>1849.0</v>
      </c>
      <c r="B118" s="17" t="s">
        <v>202</v>
      </c>
      <c r="C118" s="19">
        <v>0.0</v>
      </c>
      <c r="D118" s="19">
        <v>0.0</v>
      </c>
      <c r="E118" s="19">
        <v>0.0</v>
      </c>
      <c r="F118" s="19">
        <v>0.0</v>
      </c>
      <c r="G118" s="19">
        <v>0.0</v>
      </c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"/>
    </row>
    <row r="119">
      <c r="A119" s="19">
        <v>1444.0</v>
      </c>
      <c r="B119" s="17" t="s">
        <v>116</v>
      </c>
      <c r="C119" s="19">
        <v>1.0</v>
      </c>
      <c r="D119" s="19">
        <v>0.0</v>
      </c>
      <c r="E119" s="19">
        <v>4.0</v>
      </c>
      <c r="F119" s="19">
        <v>0.0</v>
      </c>
      <c r="G119" s="19">
        <v>19014.0</v>
      </c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"/>
    </row>
    <row r="120">
      <c r="A120" s="19">
        <v>1062.0</v>
      </c>
      <c r="B120" s="17" t="s">
        <v>80</v>
      </c>
      <c r="C120" s="19">
        <v>1.0</v>
      </c>
      <c r="D120" s="19">
        <v>0.0</v>
      </c>
      <c r="E120" s="19">
        <v>4.0</v>
      </c>
      <c r="F120" s="19">
        <v>0.0</v>
      </c>
      <c r="G120" s="19">
        <v>6137.0</v>
      </c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"/>
    </row>
    <row r="121">
      <c r="A121" s="19">
        <v>924.0</v>
      </c>
      <c r="B121" s="17" t="s">
        <v>72</v>
      </c>
      <c r="C121" s="19">
        <v>3.0</v>
      </c>
      <c r="D121" s="19">
        <v>76.0</v>
      </c>
      <c r="E121" s="19">
        <v>4.0</v>
      </c>
      <c r="F121" s="19">
        <v>0.0</v>
      </c>
      <c r="G121" s="19">
        <v>2454.0</v>
      </c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"/>
    </row>
    <row r="122">
      <c r="A122" s="19">
        <v>676.0</v>
      </c>
      <c r="B122" s="17" t="s">
        <v>274</v>
      </c>
      <c r="C122" s="19">
        <v>1.0</v>
      </c>
      <c r="D122" s="19">
        <v>0.0</v>
      </c>
      <c r="E122" s="19">
        <v>4.0</v>
      </c>
      <c r="F122" s="19">
        <v>0.0</v>
      </c>
      <c r="G122" s="19">
        <v>3498.0</v>
      </c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"/>
    </row>
    <row r="123">
      <c r="A123" s="19">
        <v>1397.0</v>
      </c>
      <c r="B123" s="13" t="s">
        <v>106</v>
      </c>
      <c r="C123" s="19">
        <v>3.0</v>
      </c>
      <c r="D123" s="19">
        <v>0.0</v>
      </c>
      <c r="E123" s="19">
        <v>2.0</v>
      </c>
      <c r="F123" s="19">
        <v>0.0</v>
      </c>
      <c r="G123" s="19">
        <v>50919.0</v>
      </c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"/>
    </row>
    <row r="124">
      <c r="A124" s="19">
        <v>1615.0</v>
      </c>
      <c r="B124" s="17" t="s">
        <v>160</v>
      </c>
      <c r="C124" s="19">
        <v>0.0</v>
      </c>
      <c r="D124" s="19">
        <v>0.0</v>
      </c>
      <c r="E124" s="19">
        <v>0.0</v>
      </c>
      <c r="F124" s="19">
        <v>0.0</v>
      </c>
      <c r="G124" s="19">
        <v>0.0</v>
      </c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"/>
    </row>
    <row r="125">
      <c r="A125" s="19">
        <v>1251.0</v>
      </c>
      <c r="B125" s="17" t="s">
        <v>96</v>
      </c>
      <c r="C125" s="19">
        <v>2.0</v>
      </c>
      <c r="D125" s="19">
        <v>0.0</v>
      </c>
      <c r="E125" s="19">
        <v>2.0</v>
      </c>
      <c r="F125" s="19">
        <v>0.0</v>
      </c>
      <c r="G125" s="19">
        <v>9519.0</v>
      </c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"/>
    </row>
    <row r="126">
      <c r="A126" s="19">
        <v>1598.0</v>
      </c>
      <c r="B126" s="17" t="s">
        <v>314</v>
      </c>
      <c r="C126" s="19">
        <v>0.0</v>
      </c>
      <c r="D126" s="19">
        <v>0.0</v>
      </c>
      <c r="E126" s="19">
        <v>0.0</v>
      </c>
      <c r="F126" s="19">
        <v>0.0</v>
      </c>
      <c r="G126" s="19">
        <v>0.0</v>
      </c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"/>
    </row>
    <row r="127">
      <c r="A127" s="19">
        <v>823.0</v>
      </c>
      <c r="B127" s="17" t="s">
        <v>59</v>
      </c>
      <c r="C127" s="19">
        <v>1.0</v>
      </c>
      <c r="D127" s="19">
        <v>0.0</v>
      </c>
      <c r="E127" s="19">
        <v>5.0</v>
      </c>
      <c r="F127" s="19">
        <v>3725.0</v>
      </c>
      <c r="G127" s="19">
        <v>49772.0</v>
      </c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"/>
    </row>
    <row r="128">
      <c r="A128" s="19">
        <v>2000.0</v>
      </c>
      <c r="B128" s="17" t="s">
        <v>315</v>
      </c>
      <c r="C128" s="17"/>
      <c r="D128" s="17"/>
      <c r="E128" s="19">
        <v>5.0</v>
      </c>
      <c r="F128" s="19">
        <v>2225.0</v>
      </c>
      <c r="G128" s="19">
        <v>277606.0</v>
      </c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"/>
    </row>
    <row r="129">
      <c r="A129" s="19">
        <v>1998.0</v>
      </c>
      <c r="B129" s="17" t="s">
        <v>231</v>
      </c>
      <c r="C129" s="17"/>
      <c r="D129" s="17"/>
      <c r="E129" s="19">
        <v>0.0</v>
      </c>
      <c r="F129" s="19">
        <v>0.0</v>
      </c>
      <c r="G129" s="19">
        <v>0.0</v>
      </c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"/>
    </row>
    <row r="130">
      <c r="A130" s="19">
        <v>1493.0</v>
      </c>
      <c r="B130" s="17" t="s">
        <v>136</v>
      </c>
      <c r="C130" s="19">
        <v>2.0</v>
      </c>
      <c r="D130" s="19">
        <v>0.0</v>
      </c>
      <c r="E130" s="19">
        <v>1.0</v>
      </c>
      <c r="F130" s="19">
        <v>0.0</v>
      </c>
      <c r="G130" s="19">
        <v>1272.0</v>
      </c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"/>
    </row>
    <row r="131">
      <c r="A131" s="19">
        <v>1250.0</v>
      </c>
      <c r="B131" s="17" t="s">
        <v>93</v>
      </c>
      <c r="C131" s="19">
        <v>4.0</v>
      </c>
      <c r="D131" s="19">
        <v>0.0</v>
      </c>
      <c r="E131" s="19">
        <v>3.0</v>
      </c>
      <c r="F131" s="19">
        <v>0.0</v>
      </c>
      <c r="G131" s="19">
        <v>386389.0</v>
      </c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"/>
    </row>
    <row r="132">
      <c r="A132" s="19">
        <v>1991.0</v>
      </c>
      <c r="B132" s="17" t="s">
        <v>64</v>
      </c>
      <c r="C132" s="17"/>
      <c r="D132" s="17"/>
      <c r="E132" s="19">
        <v>5.0</v>
      </c>
      <c r="F132" s="19">
        <v>3457.0</v>
      </c>
      <c r="G132" s="19">
        <v>4303.0</v>
      </c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"/>
    </row>
    <row r="133">
      <c r="A133" s="19">
        <v>1949.0</v>
      </c>
      <c r="B133" s="17" t="s">
        <v>224</v>
      </c>
      <c r="C133" s="17"/>
      <c r="D133" s="17"/>
      <c r="E133" s="19">
        <v>1.0</v>
      </c>
      <c r="F133" s="19">
        <v>0.0</v>
      </c>
      <c r="G133" s="19">
        <v>822.0</v>
      </c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"/>
    </row>
    <row r="134">
      <c r="A134" s="19">
        <v>1606.0</v>
      </c>
      <c r="B134" s="17" t="s">
        <v>155</v>
      </c>
      <c r="C134" s="19">
        <v>1.0</v>
      </c>
      <c r="D134" s="19">
        <v>0.0</v>
      </c>
      <c r="E134" s="19">
        <v>5.0</v>
      </c>
      <c r="F134" s="19">
        <v>3457.0</v>
      </c>
      <c r="G134" s="19">
        <v>4303.0</v>
      </c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"/>
    </row>
    <row r="135">
      <c r="A135" s="19">
        <v>1875.0</v>
      </c>
      <c r="B135" s="17" t="s">
        <v>216</v>
      </c>
      <c r="C135" s="17"/>
      <c r="D135" s="17"/>
      <c r="E135" s="19">
        <v>3.0</v>
      </c>
      <c r="F135" s="19">
        <v>181.0</v>
      </c>
      <c r="G135" s="19">
        <v>34577.0</v>
      </c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"/>
    </row>
    <row r="136">
      <c r="A136" s="19">
        <v>1518.0</v>
      </c>
      <c r="B136" s="17" t="s">
        <v>141</v>
      </c>
      <c r="C136" s="19">
        <v>0.0</v>
      </c>
      <c r="D136" s="19">
        <v>0.0</v>
      </c>
      <c r="E136" s="19">
        <v>0.0</v>
      </c>
      <c r="F136" s="19">
        <v>0.0</v>
      </c>
      <c r="G136" s="19">
        <v>0.0</v>
      </c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"/>
    </row>
    <row r="137">
      <c r="A137" s="19">
        <v>1858.0</v>
      </c>
      <c r="B137" s="17" t="s">
        <v>145</v>
      </c>
      <c r="C137" s="19">
        <v>2.0</v>
      </c>
      <c r="D137" s="19">
        <v>2797.0</v>
      </c>
      <c r="E137" s="19">
        <v>2.0</v>
      </c>
      <c r="F137" s="19">
        <v>9005.0</v>
      </c>
      <c r="G137" s="19">
        <v>21687.0</v>
      </c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"/>
    </row>
    <row r="138">
      <c r="A138" s="19">
        <v>1350.0</v>
      </c>
      <c r="B138" s="17" t="s">
        <v>100</v>
      </c>
      <c r="C138" s="19">
        <v>1.0</v>
      </c>
      <c r="D138" s="19">
        <v>0.0</v>
      </c>
      <c r="E138" s="19">
        <v>5.0</v>
      </c>
      <c r="F138" s="19">
        <v>0.0</v>
      </c>
      <c r="G138" s="19">
        <v>63869.0</v>
      </c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"/>
    </row>
    <row r="139">
      <c r="A139" s="19">
        <v>1616.0</v>
      </c>
      <c r="B139" s="17" t="s">
        <v>161</v>
      </c>
      <c r="C139" s="19">
        <v>1.0</v>
      </c>
      <c r="D139" s="19">
        <v>0.0</v>
      </c>
      <c r="E139" s="19">
        <v>1.0</v>
      </c>
      <c r="F139" s="19">
        <v>0.0</v>
      </c>
      <c r="G139" s="19">
        <v>1978.0</v>
      </c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"/>
    </row>
    <row r="140">
      <c r="A140" s="19">
        <v>1873.0</v>
      </c>
      <c r="B140" s="17" t="s">
        <v>214</v>
      </c>
      <c r="C140" s="19">
        <v>0.0</v>
      </c>
      <c r="D140" s="19">
        <v>0.0</v>
      </c>
      <c r="E140" s="19">
        <v>0.0</v>
      </c>
      <c r="F140" s="19">
        <v>0.0</v>
      </c>
      <c r="G140" s="19">
        <v>0.0</v>
      </c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"/>
    </row>
    <row r="141">
      <c r="A141" s="19">
        <v>1440.0</v>
      </c>
      <c r="B141" s="17" t="s">
        <v>115</v>
      </c>
      <c r="C141" s="19">
        <v>0.0</v>
      </c>
      <c r="D141" s="19">
        <v>0.0</v>
      </c>
      <c r="E141" s="19">
        <v>2.0</v>
      </c>
      <c r="F141" s="19">
        <v>3544.0</v>
      </c>
      <c r="G141" s="19">
        <v>13102.0</v>
      </c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"/>
    </row>
    <row r="142">
      <c r="A142" s="19">
        <v>1839.0</v>
      </c>
      <c r="B142" s="17" t="s">
        <v>200</v>
      </c>
      <c r="C142" s="19">
        <v>2.0</v>
      </c>
      <c r="D142" s="19">
        <v>920.0</v>
      </c>
      <c r="E142" s="19">
        <v>1.0</v>
      </c>
      <c r="F142" s="19">
        <v>128.0</v>
      </c>
      <c r="G142" s="19">
        <v>12064.0</v>
      </c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"/>
    </row>
    <row r="143">
      <c r="A143" s="19">
        <v>1851.0</v>
      </c>
      <c r="B143" s="17" t="s">
        <v>204</v>
      </c>
      <c r="C143" s="19">
        <v>0.0</v>
      </c>
      <c r="D143" s="19">
        <v>0.0</v>
      </c>
      <c r="E143" s="19">
        <v>0.0</v>
      </c>
      <c r="F143" s="19">
        <v>0.0</v>
      </c>
      <c r="G143" s="19">
        <v>0.0</v>
      </c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"/>
    </row>
    <row r="144">
      <c r="A144" s="19">
        <v>1087.0</v>
      </c>
      <c r="B144" s="17" t="s">
        <v>83</v>
      </c>
      <c r="C144" s="19">
        <v>2.0</v>
      </c>
      <c r="D144" s="19">
        <v>285.0</v>
      </c>
      <c r="E144" s="19">
        <v>5.0</v>
      </c>
      <c r="F144" s="19">
        <v>3117.0</v>
      </c>
      <c r="G144" s="19">
        <v>375044.0</v>
      </c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"/>
    </row>
    <row r="145">
      <c r="A145" s="19">
        <v>2018.0</v>
      </c>
      <c r="B145" s="17" t="s">
        <v>236</v>
      </c>
      <c r="C145" s="17"/>
      <c r="D145" s="17"/>
      <c r="E145" s="19">
        <v>2.0</v>
      </c>
      <c r="F145" s="19">
        <v>10424.0</v>
      </c>
      <c r="G145" s="19">
        <v>39113.0</v>
      </c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"/>
    </row>
    <row r="146">
      <c r="A146" s="19">
        <v>825.0</v>
      </c>
      <c r="B146" s="17" t="s">
        <v>60</v>
      </c>
      <c r="C146" s="19">
        <v>1.0</v>
      </c>
      <c r="D146" s="19">
        <v>468.0</v>
      </c>
      <c r="E146" s="19">
        <v>1.0</v>
      </c>
      <c r="F146" s="19">
        <v>468.0</v>
      </c>
      <c r="G146" s="19">
        <v>5402.0</v>
      </c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"/>
    </row>
    <row r="147">
      <c r="A147" s="19">
        <v>2015.0</v>
      </c>
      <c r="B147" s="17" t="s">
        <v>235</v>
      </c>
      <c r="C147" s="17"/>
      <c r="D147" s="17"/>
      <c r="E147" s="19">
        <v>1.0</v>
      </c>
      <c r="F147" s="19">
        <v>0.0</v>
      </c>
      <c r="G147" s="19">
        <v>17566.0</v>
      </c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"/>
    </row>
    <row r="148">
      <c r="A148" s="19">
        <v>1870.0</v>
      </c>
      <c r="B148" s="17" t="s">
        <v>316</v>
      </c>
      <c r="C148" s="19">
        <v>3.0</v>
      </c>
      <c r="D148" s="19">
        <v>0.0</v>
      </c>
      <c r="E148" s="19">
        <v>1.0</v>
      </c>
      <c r="F148" s="19">
        <v>0.0</v>
      </c>
      <c r="G148" s="19">
        <v>1986924.0</v>
      </c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"/>
    </row>
    <row r="149">
      <c r="A149" s="19">
        <v>1755.0</v>
      </c>
      <c r="B149" s="17" t="s">
        <v>183</v>
      </c>
      <c r="C149" s="19">
        <v>0.0</v>
      </c>
      <c r="D149" s="19">
        <v>0.0</v>
      </c>
      <c r="E149" s="19">
        <v>0.0</v>
      </c>
      <c r="F149" s="19">
        <v>0.0</v>
      </c>
      <c r="G149" s="19">
        <v>0.0</v>
      </c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"/>
    </row>
    <row r="150">
      <c r="A150" s="19">
        <v>1468.0</v>
      </c>
      <c r="B150" s="17" t="s">
        <v>317</v>
      </c>
      <c r="C150" s="19">
        <v>0.0</v>
      </c>
      <c r="D150" s="19">
        <v>0.0</v>
      </c>
      <c r="E150" s="19">
        <v>0.0</v>
      </c>
      <c r="F150" s="19">
        <v>0.0</v>
      </c>
      <c r="G150" s="19">
        <v>0.0</v>
      </c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"/>
    </row>
    <row r="151">
      <c r="A151" s="19">
        <v>1597.0</v>
      </c>
      <c r="B151" s="17" t="s">
        <v>94</v>
      </c>
      <c r="C151" s="19">
        <v>2.0</v>
      </c>
      <c r="D151" s="19">
        <v>626.0</v>
      </c>
      <c r="E151" s="19">
        <v>5.0</v>
      </c>
      <c r="F151" s="19">
        <v>2388.0</v>
      </c>
      <c r="G151" s="19">
        <v>971330.0</v>
      </c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"/>
    </row>
    <row r="152">
      <c r="A152" s="19">
        <v>1505.0</v>
      </c>
      <c r="B152" s="17" t="s">
        <v>137</v>
      </c>
      <c r="C152" s="19">
        <v>0.0</v>
      </c>
      <c r="D152" s="19">
        <v>0.0</v>
      </c>
      <c r="E152" s="19">
        <v>0.0</v>
      </c>
      <c r="F152" s="19">
        <v>0.0</v>
      </c>
      <c r="G152" s="19">
        <v>0.0</v>
      </c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"/>
    </row>
    <row r="153">
      <c r="A153" s="19">
        <v>1707.0</v>
      </c>
      <c r="B153" s="17" t="s">
        <v>167</v>
      </c>
      <c r="C153" s="19">
        <v>1.0</v>
      </c>
      <c r="D153" s="24">
        <v>0.0</v>
      </c>
      <c r="E153" s="19">
        <v>0.0</v>
      </c>
      <c r="F153" s="19">
        <v>0.0</v>
      </c>
      <c r="G153" s="19">
        <v>0.0</v>
      </c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"/>
    </row>
    <row r="154">
      <c r="A154" s="19">
        <v>1591.0</v>
      </c>
      <c r="B154" s="17" t="s">
        <v>150</v>
      </c>
      <c r="C154" s="19">
        <v>4.0</v>
      </c>
      <c r="D154" s="24">
        <v>290245.0</v>
      </c>
      <c r="E154" s="19">
        <v>5.0</v>
      </c>
      <c r="F154" s="19">
        <v>109127.0</v>
      </c>
      <c r="G154" s="19">
        <v>3601223.0</v>
      </c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"/>
    </row>
    <row r="155">
      <c r="A155" s="19">
        <v>1765.0</v>
      </c>
      <c r="B155" s="17" t="s">
        <v>71</v>
      </c>
      <c r="C155" s="19">
        <v>2.0</v>
      </c>
      <c r="D155" s="19">
        <v>0.0</v>
      </c>
      <c r="E155" s="19">
        <v>5.0</v>
      </c>
      <c r="F155" s="19">
        <v>1963.0</v>
      </c>
      <c r="G155" s="19">
        <v>30830.0</v>
      </c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"/>
    </row>
    <row r="156">
      <c r="A156" s="19">
        <v>1221.0</v>
      </c>
      <c r="B156" s="17" t="s">
        <v>89</v>
      </c>
      <c r="C156" s="19">
        <v>0.0</v>
      </c>
      <c r="D156" s="19">
        <v>0.0</v>
      </c>
      <c r="E156" s="19">
        <v>0.0</v>
      </c>
      <c r="F156" s="19">
        <v>0.0</v>
      </c>
      <c r="G156" s="19">
        <v>0.0</v>
      </c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"/>
    </row>
    <row r="157">
      <c r="A157" s="19">
        <v>1760.0</v>
      </c>
      <c r="B157" s="17" t="s">
        <v>186</v>
      </c>
      <c r="C157" s="19">
        <v>1.0</v>
      </c>
      <c r="D157" s="19">
        <v>0.0</v>
      </c>
      <c r="E157" s="19">
        <v>0.0</v>
      </c>
      <c r="F157" s="19">
        <v>0.0</v>
      </c>
      <c r="G157" s="19">
        <v>0.0</v>
      </c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"/>
    </row>
    <row r="158">
      <c r="A158" s="19">
        <v>2001.0</v>
      </c>
      <c r="B158" s="17" t="s">
        <v>57</v>
      </c>
      <c r="C158" s="17"/>
      <c r="D158" s="17"/>
      <c r="E158" s="19">
        <v>5.0</v>
      </c>
      <c r="F158" s="19">
        <v>3726.0</v>
      </c>
      <c r="G158" s="19">
        <v>82317.0</v>
      </c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"/>
    </row>
    <row r="159">
      <c r="A159" s="19">
        <v>1476.0</v>
      </c>
      <c r="B159" s="17" t="s">
        <v>133</v>
      </c>
      <c r="C159" s="19">
        <v>0.0</v>
      </c>
      <c r="D159" s="19">
        <v>0.0</v>
      </c>
      <c r="E159" s="19">
        <v>5.0</v>
      </c>
      <c r="F159" s="19">
        <v>3726.0</v>
      </c>
      <c r="G159" s="19">
        <v>82317.0</v>
      </c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"/>
    </row>
    <row r="160">
      <c r="A160" s="19">
        <v>1092.0</v>
      </c>
      <c r="B160" s="17" t="s">
        <v>85</v>
      </c>
      <c r="C160" s="19">
        <v>1.0</v>
      </c>
      <c r="D160" s="19">
        <v>0.0</v>
      </c>
      <c r="E160" s="19">
        <v>2.0</v>
      </c>
      <c r="F160" s="19">
        <v>0.0</v>
      </c>
      <c r="G160" s="19">
        <v>2442.0</v>
      </c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"/>
    </row>
    <row r="161">
      <c r="A161" s="19">
        <v>1672.0</v>
      </c>
      <c r="B161" s="17" t="s">
        <v>166</v>
      </c>
      <c r="C161" s="19">
        <v>2.0</v>
      </c>
      <c r="D161" s="19">
        <v>51.0</v>
      </c>
      <c r="E161" s="19">
        <v>3.0</v>
      </c>
      <c r="F161" s="19">
        <v>577.0</v>
      </c>
      <c r="G161" s="19">
        <v>134021.0</v>
      </c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"/>
    </row>
    <row r="162">
      <c r="A162" s="17">
        <v>1904.0</v>
      </c>
      <c r="B162" s="17" t="s">
        <v>222</v>
      </c>
      <c r="C162" s="17"/>
      <c r="D162" s="17"/>
      <c r="E162" s="19">
        <v>0.0</v>
      </c>
      <c r="F162" s="19">
        <v>0.0</v>
      </c>
      <c r="G162" s="19">
        <v>0.0</v>
      </c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"/>
    </row>
    <row r="163">
      <c r="A163" s="19">
        <v>1581.0</v>
      </c>
      <c r="B163" s="17" t="s">
        <v>147</v>
      </c>
      <c r="C163" s="19">
        <v>2.0</v>
      </c>
      <c r="D163" s="19">
        <v>562.0</v>
      </c>
      <c r="E163" s="19">
        <v>1.0</v>
      </c>
      <c r="F163" s="19">
        <v>959.0</v>
      </c>
      <c r="G163" s="19">
        <v>998.0</v>
      </c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"/>
    </row>
    <row r="164">
      <c r="A164" s="19">
        <v>1780.0</v>
      </c>
      <c r="B164" s="17" t="s">
        <v>189</v>
      </c>
      <c r="C164" s="19">
        <v>0.0</v>
      </c>
      <c r="D164" s="24">
        <v>0.0</v>
      </c>
      <c r="E164" s="19">
        <v>0.0</v>
      </c>
      <c r="F164" s="19">
        <v>0.0</v>
      </c>
      <c r="G164" s="19">
        <v>0.0</v>
      </c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"/>
    </row>
    <row r="165">
      <c r="A165" s="19">
        <v>176.0</v>
      </c>
      <c r="B165" s="17" t="s">
        <v>13</v>
      </c>
      <c r="C165" s="19">
        <v>5.0</v>
      </c>
      <c r="D165" s="24">
        <v>336690.0</v>
      </c>
      <c r="E165" s="19">
        <v>5.0</v>
      </c>
      <c r="F165" s="19">
        <v>5406.0</v>
      </c>
      <c r="G165" s="19">
        <v>1094216.0</v>
      </c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"/>
    </row>
    <row r="166">
      <c r="A166" s="19">
        <v>1846.0</v>
      </c>
      <c r="B166" s="17" t="s">
        <v>105</v>
      </c>
      <c r="C166" s="19">
        <v>3.0</v>
      </c>
      <c r="D166" s="19">
        <v>0.0</v>
      </c>
      <c r="E166" s="19">
        <v>4.0</v>
      </c>
      <c r="F166" s="19">
        <v>0.0</v>
      </c>
      <c r="G166" s="19">
        <v>346.0</v>
      </c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"/>
    </row>
    <row r="167">
      <c r="A167" s="19">
        <v>523.0</v>
      </c>
      <c r="B167" s="17" t="s">
        <v>50</v>
      </c>
      <c r="C167" s="19">
        <v>0.0</v>
      </c>
      <c r="D167" s="19">
        <v>0.0</v>
      </c>
      <c r="E167" s="19">
        <v>0.0</v>
      </c>
      <c r="F167" s="19">
        <v>0.0</v>
      </c>
      <c r="G167" s="19">
        <v>0.0</v>
      </c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"/>
    </row>
    <row r="168">
      <c r="A168" s="19">
        <v>1470.0</v>
      </c>
      <c r="B168" s="17" t="s">
        <v>132</v>
      </c>
      <c r="C168" s="19">
        <v>0.0</v>
      </c>
      <c r="D168" s="19">
        <v>0.0</v>
      </c>
      <c r="E168" s="19">
        <v>0.0</v>
      </c>
      <c r="F168" s="19">
        <v>0.0</v>
      </c>
      <c r="G168" s="19">
        <v>0.0</v>
      </c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"/>
    </row>
    <row r="169">
      <c r="A169" s="19">
        <v>1853.0</v>
      </c>
      <c r="B169" s="17" t="s">
        <v>318</v>
      </c>
      <c r="C169" s="17"/>
      <c r="D169" s="17"/>
      <c r="E169" s="19">
        <v>3.0</v>
      </c>
      <c r="F169" s="19">
        <v>2004.0</v>
      </c>
      <c r="G169" s="19">
        <v>30086.0</v>
      </c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"/>
    </row>
    <row r="170">
      <c r="A170" s="19">
        <v>1855.0</v>
      </c>
      <c r="B170" s="13" t="s">
        <v>319</v>
      </c>
      <c r="C170" s="19">
        <v>2.0</v>
      </c>
      <c r="D170" s="19">
        <v>0.0</v>
      </c>
      <c r="E170" s="19">
        <v>2.0</v>
      </c>
      <c r="F170" s="19">
        <v>0.0</v>
      </c>
      <c r="G170" s="19">
        <v>117450.0</v>
      </c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"/>
    </row>
    <row r="171">
      <c r="A171" s="19">
        <v>541.0</v>
      </c>
      <c r="B171" s="17" t="s">
        <v>51</v>
      </c>
      <c r="C171" s="19">
        <v>0.0</v>
      </c>
      <c r="D171" s="19">
        <v>0.0</v>
      </c>
      <c r="E171" s="19">
        <v>0.0</v>
      </c>
      <c r="F171" s="19">
        <v>0.0</v>
      </c>
      <c r="G171" s="19">
        <v>0.0</v>
      </c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"/>
    </row>
    <row r="172">
      <c r="A172" s="19">
        <v>1595.0</v>
      </c>
      <c r="B172" s="17" t="s">
        <v>90</v>
      </c>
      <c r="C172" s="19">
        <v>1.0</v>
      </c>
      <c r="D172" s="19">
        <v>0.0</v>
      </c>
      <c r="E172" s="19">
        <v>5.0</v>
      </c>
      <c r="F172" s="19">
        <v>3684.0</v>
      </c>
      <c r="G172" s="19">
        <v>24718.0</v>
      </c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"/>
    </row>
    <row r="173">
      <c r="A173" s="19">
        <v>1793.0</v>
      </c>
      <c r="B173" s="17" t="s">
        <v>278</v>
      </c>
      <c r="C173" s="19">
        <v>1.0</v>
      </c>
      <c r="D173" s="19">
        <v>0.0</v>
      </c>
      <c r="E173" s="19">
        <v>2.0</v>
      </c>
      <c r="F173" s="19">
        <v>0.0</v>
      </c>
      <c r="G173" s="19">
        <v>9885.0</v>
      </c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"/>
    </row>
    <row r="174">
      <c r="A174" s="19">
        <v>1074.0</v>
      </c>
      <c r="B174" s="17" t="s">
        <v>81</v>
      </c>
      <c r="C174" s="19">
        <v>0.0</v>
      </c>
      <c r="D174" s="19">
        <v>0.0</v>
      </c>
      <c r="E174" s="19">
        <v>0.0</v>
      </c>
      <c r="F174" s="19">
        <v>0.0</v>
      </c>
      <c r="G174" s="19">
        <v>0.0</v>
      </c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"/>
    </row>
    <row r="175">
      <c r="A175" s="19">
        <v>1516.0</v>
      </c>
      <c r="B175" s="17" t="s">
        <v>138</v>
      </c>
      <c r="C175" s="19">
        <v>0.0</v>
      </c>
      <c r="D175" s="19">
        <v>0.0</v>
      </c>
      <c r="E175" s="19">
        <v>0.0</v>
      </c>
      <c r="F175" s="19">
        <v>0.0</v>
      </c>
      <c r="G175" s="19">
        <v>0.0</v>
      </c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"/>
    </row>
    <row r="176">
      <c r="A176" s="19">
        <v>826.0</v>
      </c>
      <c r="B176" s="17" t="s">
        <v>293</v>
      </c>
      <c r="C176" s="19">
        <v>1.0</v>
      </c>
      <c r="D176" s="19">
        <v>0.0</v>
      </c>
      <c r="E176" s="19">
        <v>0.0</v>
      </c>
      <c r="F176" s="19">
        <v>0.0</v>
      </c>
      <c r="G176" s="19">
        <v>0.0</v>
      </c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"/>
    </row>
    <row r="177">
      <c r="A177" s="19">
        <v>1650.0</v>
      </c>
      <c r="B177" s="17" t="s">
        <v>164</v>
      </c>
      <c r="C177" s="19">
        <v>0.0</v>
      </c>
      <c r="D177" s="19">
        <v>0.0</v>
      </c>
      <c r="E177" s="19">
        <v>0.0</v>
      </c>
      <c r="F177" s="19">
        <v>0.0</v>
      </c>
      <c r="G177" s="19">
        <v>0.0</v>
      </c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"/>
    </row>
    <row r="178">
      <c r="A178" s="19">
        <v>1975.0</v>
      </c>
      <c r="B178" s="17" t="s">
        <v>225</v>
      </c>
      <c r="C178" s="17"/>
      <c r="D178" s="17"/>
      <c r="E178" s="19">
        <v>1.0</v>
      </c>
      <c r="F178" s="19">
        <v>0.0</v>
      </c>
      <c r="G178" s="19">
        <v>32.0</v>
      </c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"/>
    </row>
    <row r="179">
      <c r="A179" s="19">
        <v>1832.0</v>
      </c>
      <c r="B179" s="17" t="s">
        <v>197</v>
      </c>
      <c r="C179" s="19">
        <v>0.0</v>
      </c>
      <c r="D179" s="19">
        <v>0.0</v>
      </c>
      <c r="E179" s="19">
        <v>1.0</v>
      </c>
      <c r="F179" s="19">
        <v>0.0</v>
      </c>
      <c r="G179" s="19">
        <v>114.0</v>
      </c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"/>
    </row>
    <row r="180">
      <c r="A180" s="19">
        <v>814.0</v>
      </c>
      <c r="B180" s="17" t="s">
        <v>56</v>
      </c>
      <c r="C180" s="19">
        <v>0.0</v>
      </c>
      <c r="D180" s="19">
        <v>0.0</v>
      </c>
      <c r="E180" s="19">
        <v>1.0</v>
      </c>
      <c r="F180" s="19">
        <v>2688.0</v>
      </c>
      <c r="G180" s="19">
        <v>4243.0</v>
      </c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"/>
    </row>
    <row r="181">
      <c r="A181" s="19">
        <v>945.0</v>
      </c>
      <c r="B181" s="17" t="s">
        <v>73</v>
      </c>
      <c r="C181" s="19">
        <v>3.0</v>
      </c>
      <c r="D181" s="19">
        <v>0.0</v>
      </c>
      <c r="E181" s="19">
        <v>2.0</v>
      </c>
      <c r="F181" s="19">
        <v>2688.0</v>
      </c>
      <c r="G181" s="19">
        <v>12360.0</v>
      </c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"/>
    </row>
    <row r="182">
      <c r="A182" s="19">
        <v>758.0</v>
      </c>
      <c r="B182" s="17" t="s">
        <v>269</v>
      </c>
      <c r="C182" s="19">
        <v>2.0</v>
      </c>
      <c r="D182" s="19">
        <v>0.0</v>
      </c>
      <c r="E182" s="19">
        <v>3.0</v>
      </c>
      <c r="F182" s="19">
        <v>68298.0</v>
      </c>
      <c r="G182" s="19">
        <v>324927.0</v>
      </c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"/>
    </row>
  </sheetData>
  <drawing r:id="rId1"/>
</worksheet>
</file>